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業部\下水道課\下水道課共有\経営比較分析\H29\報告\【報告データ】19南魚沼市（47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AT8"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<sst xmlns="http://schemas.openxmlformats.org/spreadsheetml/2006/main" count="240" uniqueCount="125">
  <si>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</si>
  <si>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</si>
  <si>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</si>
  <si>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</si>
  <si>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</si>
  <si>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</si>
  <si>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</si>
  <si>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</si>
  <si>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</si>
  <si>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</si>
  <si>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</si>
  <si>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</si>
  <si>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</si>
  <si>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</si>
  <si>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</si>
  <si>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</si>
  <si>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</si>
  <si>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</si>
  <si>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</si>
  <si>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</si>
  <si>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</si>
  <si>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</si>
  <si>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</si>
  <si>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</si>
  <si>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</si>
  <si>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</si>
  <si>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</si>
  <si>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</si>
  <si>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</si>
  <si>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</si>
  <si>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</si>
  <si>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</si>
  <si>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</si>
  <si>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</si>
  <si>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</si>
  <si>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</si>
  <si>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</si>
  <si>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</si>
  <si>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</si>
  <si>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</si>
  <si>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</si>
  <si>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</si>
  <si>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</si>
  <si>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</si>
  <si>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</si>
  <si>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</si>
  <si>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</si>
  <si>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</si>
  <si>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</si>
  <si>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</si>
  <si>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</si>
  <si>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</si>
  <si>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</si>
  <si>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</si>
  <si>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</si>
  <si>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</si>
  <si>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</si>
  <si>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</si>
  <si>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</si>
  <si>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</si>
  <si>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</si>
  <si>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</si>
  <si>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</si>
  <si>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</si>
  <si>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</si>
  <si>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</si>
  <si>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</si>
  <si>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</si>
  <si>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</si>
  <si>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</si>
  <si>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</si>
  <si>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</si>
  <si>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</si>
  <si>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</si>
  <si>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</si>
  <si>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</si>
  <si>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</si>
  <si>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</si>
  <si>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</si>
  <si>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</si>
  <si>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</si>
  <si>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</si>
  <si>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</si>
  <si>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</si>
  <si>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</si>
  <si>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</si>
  <si>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</si>
  <si>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</si>
  <si>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</si>
  <si>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</si>
  <si>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</si>
  <si>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</si>
  <si>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</si>
  <si>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</si>
  <si>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</si>
  <si>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</si>
  <si>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</si>
  <si>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</si>
  <si>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</si>
  <si>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</si>
  <si>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</si>
  <si>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</si>
  <si>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</si>
  <si>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</si>
  <si>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</si>
  <si>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</si>
  <si>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</si>
  <si>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</si>
  <si>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</si>
  <si>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南魚沼市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</si>
  <si>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</si>
  <si>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</si>
  <si>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</si>
  <si>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</si>
  <si>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</si>
  <si>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</si>
  <si>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</si>
  <si>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</si>
  <si>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</si>
  <si>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</si>
  <si>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</si>
  <si>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</si>
  <si>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市が所有する処理場である五箇クリーンセンターは、平成11年から供用を開始し施設が老朽化しつつあるため、設備更新の検討を行っていく。
管渠の老朽化対策は、平成28年度に策定したストックマネジメント計画を基に管路の調査や更新等を実施していく。</t>
    <rPh sb="56" eb="58">
      <t>ケントウ</t>
    </rPh>
    <rPh sb="59" eb="60">
      <t>オコナ</t>
    </rPh>
    <phoneticPr fontId="7"/>
  </si>
  <si>
    <t>収益的収支比率について、平成26年度は下水道接続に対する補助金の最終年度で駆け込み接続が多く、料金収入の増加につながったことで比率が改善したが、平成27年度以降は企業債償還金の増加や維持管理費の増加によって、減少傾向である。
企業債残高対事業規模比率が平成27年度で上昇しているのは、新たな企業債の発行が要因として挙げられる。今後も農集統廃合による企業債の発行により企業債残高の増加が見込まれ、当面は同程度の水準が予想される。
汚水処理原価が平成26年度と平成27年度に低下しているが、一般会計繰入金の一時的な増加によるもので、今後は現在と同程度の水準が続く見込みである。
経費回収率は汚水処理原価の上昇に伴い低下しているが、約8割は料金収入で賄えている状況である。
施設利用率は当事業で運営している五箇クリーンセンターのものである。数値に誤りがあり、平成28年度は68.21％、平成27年度以前は75％前後で推移してきた。当施設の区域では水洗化率が95％を超えており、人口減少に伴い利用率は低下してきている。
水洗化率は類似団体に比べて低い状況だが、着実に増加している。これは供用開始から年数の浅い地域が多いことと、接続促進補助金による効果が大きく、今後数年は上昇傾向が続くと予想される。
収益的収支比率が約75％と、必ずしも健全な経営状況と言えないが、下水道事業という社会インフラ事業としては、ほぼ適正な状況にあると考える。</t>
    <rPh sb="78" eb="80">
      <t>イコウ</t>
    </rPh>
    <rPh sb="86" eb="87">
      <t>キン</t>
    </rPh>
    <rPh sb="104" eb="106">
      <t>ゲンショウ</t>
    </rPh>
    <rPh sb="106" eb="108">
      <t>ケイコウ</t>
    </rPh>
    <rPh sb="163" eb="165">
      <t>コンゴ</t>
    </rPh>
    <rPh sb="178" eb="180">
      <t>ハッコウ</t>
    </rPh>
    <rPh sb="183" eb="185">
      <t>キギョウ</t>
    </rPh>
    <rPh sb="185" eb="186">
      <t>サイ</t>
    </rPh>
    <rPh sb="189" eb="191">
      <t>ゾウカ</t>
    </rPh>
    <rPh sb="192" eb="194">
      <t>ミコ</t>
    </rPh>
    <rPh sb="197" eb="199">
      <t>トウメン</t>
    </rPh>
    <rPh sb="200" eb="203">
      <t>ドウテイド</t>
    </rPh>
    <rPh sb="204" eb="206">
      <t>スイジュン</t>
    </rPh>
    <rPh sb="207" eb="209">
      <t>ヨソウ</t>
    </rPh>
    <rPh sb="221" eb="223">
      <t>ヘイセイ</t>
    </rPh>
    <rPh sb="225" eb="227">
      <t>ネンド</t>
    </rPh>
    <rPh sb="228" eb="230">
      <t>ヘイセイ</t>
    </rPh>
    <rPh sb="232" eb="234">
      <t>ネンド</t>
    </rPh>
    <rPh sb="235" eb="237">
      <t>テイカ</t>
    </rPh>
    <rPh sb="243" eb="245">
      <t>イッパン</t>
    </rPh>
    <rPh sb="245" eb="247">
      <t>カイケイ</t>
    </rPh>
    <rPh sb="247" eb="249">
      <t>クリイレ</t>
    </rPh>
    <rPh sb="249" eb="250">
      <t>キン</t>
    </rPh>
    <rPh sb="251" eb="254">
      <t>イチジテキ</t>
    </rPh>
    <rPh sb="255" eb="257">
      <t>ゾウカ</t>
    </rPh>
    <rPh sb="264" eb="266">
      <t>コンゴ</t>
    </rPh>
    <rPh sb="267" eb="269">
      <t>ゲンザイ</t>
    </rPh>
    <rPh sb="270" eb="271">
      <t>ドウ</t>
    </rPh>
    <rPh sb="274" eb="276">
      <t>スイジュン</t>
    </rPh>
    <rPh sb="277" eb="278">
      <t>ツヅ</t>
    </rPh>
    <rPh sb="279" eb="281">
      <t>ミコ</t>
    </rPh>
    <rPh sb="293" eb="295">
      <t>オスイ</t>
    </rPh>
    <rPh sb="295" eb="297">
      <t>ショリ</t>
    </rPh>
    <rPh sb="297" eb="299">
      <t>ゲンカ</t>
    </rPh>
    <rPh sb="300" eb="302">
      <t>ジョウショウ</t>
    </rPh>
    <rPh sb="303" eb="304">
      <t>トモナ</t>
    </rPh>
    <rPh sb="305" eb="307">
      <t>テイカ</t>
    </rPh>
    <rPh sb="313" eb="314">
      <t>ヤク</t>
    </rPh>
    <rPh sb="315" eb="316">
      <t>ワリ</t>
    </rPh>
    <rPh sb="317" eb="319">
      <t>リョウキン</t>
    </rPh>
    <rPh sb="334" eb="336">
      <t>シセツ</t>
    </rPh>
    <rPh sb="336" eb="338">
      <t>リヨウ</t>
    </rPh>
    <rPh sb="338" eb="339">
      <t>リツ</t>
    </rPh>
    <rPh sb="390" eb="392">
      <t>ヘイセイ</t>
    </rPh>
    <rPh sb="394" eb="395">
      <t>ネン</t>
    </rPh>
    <rPh sb="395" eb="396">
      <t>ド</t>
    </rPh>
    <rPh sb="396" eb="398">
      <t>イゼン</t>
    </rPh>
    <rPh sb="402" eb="404">
      <t>ゼンゴ</t>
    </rPh>
    <rPh sb="413" eb="415">
      <t>シセツ</t>
    </rPh>
    <rPh sb="429" eb="430">
      <t>コ</t>
    </rPh>
    <rPh sb="442" eb="445">
      <t>リヨウリツ</t>
    </rPh>
    <rPh sb="471" eb="473">
      <t>ジョウキョウ</t>
    </rPh>
    <rPh sb="476" eb="478">
      <t>チャクジツ</t>
    </rPh>
    <rPh sb="479" eb="481">
      <t>ゾウカ</t>
    </rPh>
    <rPh sb="489" eb="491">
      <t>キョウヨウ</t>
    </rPh>
    <rPh sb="491" eb="493">
      <t>カイシ</t>
    </rPh>
    <rPh sb="495" eb="497">
      <t>ネンスウ</t>
    </rPh>
    <rPh sb="498" eb="499">
      <t>アサ</t>
    </rPh>
    <rPh sb="500" eb="502">
      <t>チイキ</t>
    </rPh>
    <rPh sb="503" eb="504">
      <t>オオ</t>
    </rPh>
    <rPh sb="509" eb="511">
      <t>セツゾク</t>
    </rPh>
    <rPh sb="511" eb="513">
      <t>ソクシン</t>
    </rPh>
    <rPh sb="513" eb="516">
      <t>ホジョキン</t>
    </rPh>
    <rPh sb="519" eb="521">
      <t>コウカ</t>
    </rPh>
    <rPh sb="522" eb="523">
      <t>オオ</t>
    </rPh>
    <rPh sb="526" eb="528">
      <t>コンゴ</t>
    </rPh>
    <rPh sb="528" eb="530">
      <t>スウネン</t>
    </rPh>
    <rPh sb="536" eb="537">
      <t>ツヅ</t>
    </rPh>
    <rPh sb="539" eb="541">
      <t>ヨソウ</t>
    </rPh>
    <phoneticPr fontId="7"/>
  </si>
  <si>
    <t>下水道事業は市民生活の根幹にかかわる社会インフラのため、健全で安定した事業運営を行う必要がある。現状では必ずしも良好な経営とは言えないが、農集統廃合による効率化や接続世帯の増加による料金収入の増加による改善を見込んでいる。
健全な経営を持続していくためには料金改定が必要であるが、現在においても新潟県内で上位の高料金であり、市民生活への影響も大きいことから非常に困難である。
今後も一般会計からの補助金を活用して安定した経営を行っていくとともに、計画的な施設の更新や維持管理費の削減に努め、より健全で効率的な事業運営を図っていく。</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</si>
</sst>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20" fontId="22" fillId="0" borderId="3" xfId="1" applyNumberFormat="1" applyFont="1" applyBorder="1" applyAlignment="1">
      <alignment horizontal="left" vertical="center"/>
    </xf>
    <xf numFmtId="20" fontId="22" fillId="0" borderId="4" xfId="1" applyNumberFormat="1" applyFont="1" applyBorder="1" applyAlignment="1">
      <alignment horizontal="left" vertical="center"/>
    </xf>
    <xf numFmtId="20" fontId="22" fillId="0" borderId="5" xfId="1" applyNumberFormat="1" applyFont="1" applyBorder="1" applyAlignment="1">
      <alignment horizontal="left" vertical="center"/>
    </xf>
    <xf numFmtId="20" fontId="22" fillId="0" borderId="6" xfId="1" applyNumberFormat="1" applyFont="1" applyBorder="1" applyAlignment="1">
      <alignment horizontal="left" vertical="center"/>
    </xf>
    <xf numFmtId="20" fontId="22" fillId="0" borderId="0" xfId="1" applyNumberFormat="1" applyFont="1" applyBorder="1" applyAlignment="1">
      <alignment horizontal="left" vertical="center"/>
    </xf>
    <xf numFmtId="20" fontId="22" fillId="0" borderId="7" xfId="1" applyNumberFormat="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AD-459B-9FAA-4A7BEB0E11F3}"/>
            </c:ext>
          </c:extLst>
        </c:ser>
        <c:dLbls>
          <c:showLegendKey val="0"/>
          <c:showVal val="0"/>
          <c:showCatName val="0"/>
          <c:showSerName val="0"/>
          <c:showPercent val="0"/>
          <c:showBubbleSize val="0"/>
        </c:dLbls>
        <c:gapWidth val="150"/>
        <c:axId val="118339840"/>
        <c:axId val="1188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4FAD-459B-9FAA-4A7BEB0E11F3}"/>
            </c:ext>
          </c:extLst>
        </c:ser>
        <c:dLbls>
          <c:showLegendKey val="0"/>
          <c:showVal val="0"/>
          <c:showCatName val="0"/>
          <c:showSerName val="0"/>
          <c:showPercent val="0"/>
          <c:showBubbleSize val="0"/>
        </c:dLbls>
        <c:marker val="1"/>
        <c:smooth val="0"/>
        <c:axId val="118339840"/>
        <c:axId val="118874496"/>
      </c:lineChart>
      <c:dateAx>
        <c:axId val="118339840"/>
        <c:scaling>
          <c:orientation val="minMax"/>
        </c:scaling>
        <c:delete val="1"/>
        <c:axPos val="b"/>
        <c:numFmt formatCode="ge" sourceLinked="1"/>
        <c:majorTickMark val="none"/>
        <c:minorTickMark val="none"/>
        <c:tickLblPos val="none"/>
        <c:crossAx val="118874496"/>
        <c:crosses val="autoZero"/>
        <c:auto val="1"/>
        <c:lblOffset val="100"/>
        <c:baseTimeUnit val="years"/>
      </c:dateAx>
      <c:valAx>
        <c:axId val="1188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42.73</c:v>
                </c:pt>
                <c:pt idx="3">
                  <c:v>20.55</c:v>
                </c:pt>
                <c:pt idx="4">
                  <c:v>4052.32</c:v>
                </c:pt>
              </c:numCache>
            </c:numRef>
          </c:val>
          <c:extLst>
            <c:ext xmlns:c16="http://schemas.microsoft.com/office/drawing/2014/chart" uri="{C3380CC4-5D6E-409C-BE32-E72D297353CC}">
              <c16:uniqueId val="{00000000-26C1-4AA7-8C79-02F6DEA0DB57}"/>
            </c:ext>
          </c:extLst>
        </c:ser>
        <c:dLbls>
          <c:showLegendKey val="0"/>
          <c:showVal val="0"/>
          <c:showCatName val="0"/>
          <c:showSerName val="0"/>
          <c:showPercent val="0"/>
          <c:showBubbleSize val="0"/>
        </c:dLbls>
        <c:gapWidth val="150"/>
        <c:axId val="131562880"/>
        <c:axId val="1315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26C1-4AA7-8C79-02F6DEA0DB57}"/>
            </c:ext>
          </c:extLst>
        </c:ser>
        <c:dLbls>
          <c:showLegendKey val="0"/>
          <c:showVal val="0"/>
          <c:showCatName val="0"/>
          <c:showSerName val="0"/>
          <c:showPercent val="0"/>
          <c:showBubbleSize val="0"/>
        </c:dLbls>
        <c:marker val="1"/>
        <c:smooth val="0"/>
        <c:axId val="131562880"/>
        <c:axId val="131565056"/>
      </c:lineChart>
      <c:dateAx>
        <c:axId val="131562880"/>
        <c:scaling>
          <c:orientation val="minMax"/>
        </c:scaling>
        <c:delete val="1"/>
        <c:axPos val="b"/>
        <c:numFmt formatCode="ge" sourceLinked="1"/>
        <c:majorTickMark val="none"/>
        <c:minorTickMark val="none"/>
        <c:tickLblPos val="none"/>
        <c:crossAx val="131565056"/>
        <c:crosses val="autoZero"/>
        <c:auto val="1"/>
        <c:lblOffset val="100"/>
        <c:baseTimeUnit val="years"/>
      </c:dateAx>
      <c:valAx>
        <c:axId val="1315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65.510000000000005</c:v>
                </c:pt>
                <c:pt idx="1">
                  <c:v>67.709999999999994</c:v>
                </c:pt>
                <c:pt idx="2">
                  <c:v>73.8</c:v>
                </c:pt>
                <c:pt idx="3">
                  <c:v>78.400000000000006</c:v>
                </c:pt>
                <c:pt idx="4">
                  <c:v>81.67</c:v>
                </c:pt>
              </c:numCache>
            </c:numRef>
          </c:val>
          <c:extLst>
            <c:ext xmlns:c16="http://schemas.microsoft.com/office/drawing/2014/chart" uri="{C3380CC4-5D6E-409C-BE32-E72D297353CC}">
              <c16:uniqueId val="{00000000-622C-4D60-8442-8E4F8FE8C307}"/>
            </c:ext>
          </c:extLst>
        </c:ser>
        <c:dLbls>
          <c:showLegendKey val="0"/>
          <c:showVal val="0"/>
          <c:showCatName val="0"/>
          <c:showSerName val="0"/>
          <c:showPercent val="0"/>
          <c:showBubbleSize val="0"/>
        </c:dLbls>
        <c:gapWidth val="150"/>
        <c:axId val="131668992"/>
        <c:axId val="1316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622C-4D60-8442-8E4F8FE8C307}"/>
            </c:ext>
          </c:extLst>
        </c:ser>
        <c:dLbls>
          <c:showLegendKey val="0"/>
          <c:showVal val="0"/>
          <c:showCatName val="0"/>
          <c:showSerName val="0"/>
          <c:showPercent val="0"/>
          <c:showBubbleSize val="0"/>
        </c:dLbls>
        <c:marker val="1"/>
        <c:smooth val="0"/>
        <c:axId val="131668992"/>
        <c:axId val="131671168"/>
      </c:lineChart>
      <c:dateAx>
        <c:axId val="131668992"/>
        <c:scaling>
          <c:orientation val="minMax"/>
        </c:scaling>
        <c:delete val="1"/>
        <c:axPos val="b"/>
        <c:numFmt formatCode="ge" sourceLinked="1"/>
        <c:majorTickMark val="none"/>
        <c:minorTickMark val="none"/>
        <c:tickLblPos val="none"/>
        <c:crossAx val="131671168"/>
        <c:crosses val="autoZero"/>
        <c:auto val="1"/>
        <c:lblOffset val="100"/>
        <c:baseTimeUnit val="years"/>
      </c:dateAx>
      <c:valAx>
        <c:axId val="131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83.02</c:v>
                </c:pt>
                <c:pt idx="1">
                  <c:v>81.42</c:v>
                </c:pt>
                <c:pt idx="2">
                  <c:v>89.36</c:v>
                </c:pt>
                <c:pt idx="3">
                  <c:v>79.739999999999995</c:v>
                </c:pt>
                <c:pt idx="4">
                  <c:v>76.78</c:v>
                </c:pt>
              </c:numCache>
            </c:numRef>
          </c:val>
          <c:extLst>
            <c:ext xmlns:c16="http://schemas.microsoft.com/office/drawing/2014/chart" uri="{C3380CC4-5D6E-409C-BE32-E72D297353CC}">
              <c16:uniqueId val="{00000000-7090-4F61-871D-DEF761A4BDE8}"/>
            </c:ext>
          </c:extLst>
        </c:ser>
        <c:dLbls>
          <c:showLegendKey val="0"/>
          <c:showVal val="0"/>
          <c:showCatName val="0"/>
          <c:showSerName val="0"/>
          <c:showPercent val="0"/>
          <c:showBubbleSize val="0"/>
        </c:dLbls>
        <c:gapWidth val="150"/>
        <c:axId val="118863744"/>
        <c:axId val="1188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90-4F61-871D-DEF761A4BDE8}"/>
            </c:ext>
          </c:extLst>
        </c:ser>
        <c:dLbls>
          <c:showLegendKey val="0"/>
          <c:showVal val="0"/>
          <c:showCatName val="0"/>
          <c:showSerName val="0"/>
          <c:showPercent val="0"/>
          <c:showBubbleSize val="0"/>
        </c:dLbls>
        <c:marker val="1"/>
        <c:smooth val="0"/>
        <c:axId val="118863744"/>
        <c:axId val="118882304"/>
      </c:lineChart>
      <c:dateAx>
        <c:axId val="118863744"/>
        <c:scaling>
          <c:orientation val="minMax"/>
        </c:scaling>
        <c:delete val="1"/>
        <c:axPos val="b"/>
        <c:numFmt formatCode="ge" sourceLinked="1"/>
        <c:majorTickMark val="none"/>
        <c:minorTickMark val="none"/>
        <c:tickLblPos val="none"/>
        <c:crossAx val="118882304"/>
        <c:crosses val="autoZero"/>
        <c:auto val="1"/>
        <c:lblOffset val="100"/>
        <c:baseTimeUnit val="years"/>
      </c:dateAx>
      <c:valAx>
        <c:axId val="1188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57-4D36-BADD-87203C47F9F9}"/>
            </c:ext>
          </c:extLst>
        </c:ser>
        <c:dLbls>
          <c:showLegendKey val="0"/>
          <c:showVal val="0"/>
          <c:showCatName val="0"/>
          <c:showSerName val="0"/>
          <c:showPercent val="0"/>
          <c:showBubbleSize val="0"/>
        </c:dLbls>
        <c:gapWidth val="150"/>
        <c:axId val="118912512"/>
        <c:axId val="1189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57-4D36-BADD-87203C47F9F9}"/>
            </c:ext>
          </c:extLst>
        </c:ser>
        <c:dLbls>
          <c:showLegendKey val="0"/>
          <c:showVal val="0"/>
          <c:showCatName val="0"/>
          <c:showSerName val="0"/>
          <c:showPercent val="0"/>
          <c:showBubbleSize val="0"/>
        </c:dLbls>
        <c:marker val="1"/>
        <c:smooth val="0"/>
        <c:axId val="118912512"/>
        <c:axId val="118914432"/>
      </c:lineChart>
      <c:dateAx>
        <c:axId val="118912512"/>
        <c:scaling>
          <c:orientation val="minMax"/>
        </c:scaling>
        <c:delete val="1"/>
        <c:axPos val="b"/>
        <c:numFmt formatCode="ge" sourceLinked="1"/>
        <c:majorTickMark val="none"/>
        <c:minorTickMark val="none"/>
        <c:tickLblPos val="none"/>
        <c:crossAx val="118914432"/>
        <c:crosses val="autoZero"/>
        <c:auto val="1"/>
        <c:lblOffset val="100"/>
        <c:baseTimeUnit val="years"/>
      </c:dateAx>
      <c:valAx>
        <c:axId val="1189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E5-49BE-AF78-19937FAE03F3}"/>
            </c:ext>
          </c:extLst>
        </c:ser>
        <c:dLbls>
          <c:showLegendKey val="0"/>
          <c:showVal val="0"/>
          <c:showCatName val="0"/>
          <c:showSerName val="0"/>
          <c:showPercent val="0"/>
          <c:showBubbleSize val="0"/>
        </c:dLbls>
        <c:gapWidth val="150"/>
        <c:axId val="119219328"/>
        <c:axId val="119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E5-49BE-AF78-19937FAE03F3}"/>
            </c:ext>
          </c:extLst>
        </c:ser>
        <c:dLbls>
          <c:showLegendKey val="0"/>
          <c:showVal val="0"/>
          <c:showCatName val="0"/>
          <c:showSerName val="0"/>
          <c:showPercent val="0"/>
          <c:showBubbleSize val="0"/>
        </c:dLbls>
        <c:marker val="1"/>
        <c:smooth val="0"/>
        <c:axId val="119219328"/>
        <c:axId val="119221248"/>
      </c:lineChart>
      <c:dateAx>
        <c:axId val="119219328"/>
        <c:scaling>
          <c:orientation val="minMax"/>
        </c:scaling>
        <c:delete val="1"/>
        <c:axPos val="b"/>
        <c:numFmt formatCode="ge" sourceLinked="1"/>
        <c:majorTickMark val="none"/>
        <c:minorTickMark val="none"/>
        <c:tickLblPos val="none"/>
        <c:crossAx val="119221248"/>
        <c:crosses val="autoZero"/>
        <c:auto val="1"/>
        <c:lblOffset val="100"/>
        <c:baseTimeUnit val="years"/>
      </c:dateAx>
      <c:valAx>
        <c:axId val="119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A5-49DD-947F-13E4FD6DCB50}"/>
            </c:ext>
          </c:extLst>
        </c:ser>
        <c:dLbls>
          <c:showLegendKey val="0"/>
          <c:showVal val="0"/>
          <c:showCatName val="0"/>
          <c:showSerName val="0"/>
          <c:showPercent val="0"/>
          <c:showBubbleSize val="0"/>
        </c:dLbls>
        <c:gapWidth val="150"/>
        <c:axId val="119243904"/>
        <c:axId val="119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A5-49DD-947F-13E4FD6DCB50}"/>
            </c:ext>
          </c:extLst>
        </c:ser>
        <c:dLbls>
          <c:showLegendKey val="0"/>
          <c:showVal val="0"/>
          <c:showCatName val="0"/>
          <c:showSerName val="0"/>
          <c:showPercent val="0"/>
          <c:showBubbleSize val="0"/>
        </c:dLbls>
        <c:marker val="1"/>
        <c:smooth val="0"/>
        <c:axId val="119243904"/>
        <c:axId val="119245824"/>
      </c:lineChart>
      <c:dateAx>
        <c:axId val="119243904"/>
        <c:scaling>
          <c:orientation val="minMax"/>
        </c:scaling>
        <c:delete val="1"/>
        <c:axPos val="b"/>
        <c:numFmt formatCode="ge" sourceLinked="1"/>
        <c:majorTickMark val="none"/>
        <c:minorTickMark val="none"/>
        <c:tickLblPos val="none"/>
        <c:crossAx val="119245824"/>
        <c:crosses val="autoZero"/>
        <c:auto val="1"/>
        <c:lblOffset val="100"/>
        <c:baseTimeUnit val="years"/>
      </c:dateAx>
      <c:valAx>
        <c:axId val="119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D-4F43-B40E-21F5E7F9A322}"/>
            </c:ext>
          </c:extLst>
        </c:ser>
        <c:dLbls>
          <c:showLegendKey val="0"/>
          <c:showVal val="0"/>
          <c:showCatName val="0"/>
          <c:showSerName val="0"/>
          <c:showPercent val="0"/>
          <c:showBubbleSize val="0"/>
        </c:dLbls>
        <c:gapWidth val="150"/>
        <c:axId val="119272192"/>
        <c:axId val="119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D-4F43-B40E-21F5E7F9A322}"/>
            </c:ext>
          </c:extLst>
        </c:ser>
        <c:dLbls>
          <c:showLegendKey val="0"/>
          <c:showVal val="0"/>
          <c:showCatName val="0"/>
          <c:showSerName val="0"/>
          <c:showPercent val="0"/>
          <c:showBubbleSize val="0"/>
        </c:dLbls>
        <c:marker val="1"/>
        <c:smooth val="0"/>
        <c:axId val="119272192"/>
        <c:axId val="119274112"/>
      </c:lineChart>
      <c:dateAx>
        <c:axId val="119272192"/>
        <c:scaling>
          <c:orientation val="minMax"/>
        </c:scaling>
        <c:delete val="1"/>
        <c:axPos val="b"/>
        <c:numFmt formatCode="ge" sourceLinked="1"/>
        <c:majorTickMark val="none"/>
        <c:minorTickMark val="none"/>
        <c:tickLblPos val="none"/>
        <c:crossAx val="119274112"/>
        <c:crosses val="autoZero"/>
        <c:auto val="1"/>
        <c:lblOffset val="100"/>
        <c:baseTimeUnit val="years"/>
      </c:dateAx>
      <c:valAx>
        <c:axId val="119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986.44</c:v>
                </c:pt>
                <c:pt idx="1">
                  <c:v>816.36</c:v>
                </c:pt>
                <c:pt idx="2">
                  <c:v>633.72</c:v>
                </c:pt>
                <c:pt idx="3">
                  <c:v>1145.8800000000001</c:v>
                </c:pt>
                <c:pt idx="4">
                  <c:v>866.97</c:v>
                </c:pt>
              </c:numCache>
            </c:numRef>
          </c:val>
          <c:extLst>
            <c:ext xmlns:c16="http://schemas.microsoft.com/office/drawing/2014/chart" uri="{C3380CC4-5D6E-409C-BE32-E72D297353CC}">
              <c16:uniqueId val="{00000000-11FD-43F3-99DF-F062499C107C}"/>
            </c:ext>
          </c:extLst>
        </c:ser>
        <c:dLbls>
          <c:showLegendKey val="0"/>
          <c:showVal val="0"/>
          <c:showCatName val="0"/>
          <c:showSerName val="0"/>
          <c:showPercent val="0"/>
          <c:showBubbleSize val="0"/>
        </c:dLbls>
        <c:gapWidth val="150"/>
        <c:axId val="131137920"/>
        <c:axId val="1311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11FD-43F3-99DF-F062499C107C}"/>
            </c:ext>
          </c:extLst>
        </c:ser>
        <c:dLbls>
          <c:showLegendKey val="0"/>
          <c:showVal val="0"/>
          <c:showCatName val="0"/>
          <c:showSerName val="0"/>
          <c:showPercent val="0"/>
          <c:showBubbleSize val="0"/>
        </c:dLbls>
        <c:marker val="1"/>
        <c:smooth val="0"/>
        <c:axId val="131137920"/>
        <c:axId val="131139840"/>
      </c:lineChart>
      <c:dateAx>
        <c:axId val="131137920"/>
        <c:scaling>
          <c:orientation val="minMax"/>
        </c:scaling>
        <c:delete val="1"/>
        <c:axPos val="b"/>
        <c:numFmt formatCode="ge" sourceLinked="1"/>
        <c:majorTickMark val="none"/>
        <c:minorTickMark val="none"/>
        <c:tickLblPos val="none"/>
        <c:crossAx val="131139840"/>
        <c:crosses val="autoZero"/>
        <c:auto val="1"/>
        <c:lblOffset val="100"/>
        <c:baseTimeUnit val="years"/>
      </c:dateAx>
      <c:valAx>
        <c:axId val="1311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80.88</c:v>
                </c:pt>
                <c:pt idx="1">
                  <c:v>81.3</c:v>
                </c:pt>
                <c:pt idx="2">
                  <c:v>100.41</c:v>
                </c:pt>
                <c:pt idx="3">
                  <c:v>88.2</c:v>
                </c:pt>
                <c:pt idx="4">
                  <c:v>78.209999999999994</c:v>
                </c:pt>
              </c:numCache>
            </c:numRef>
          </c:val>
          <c:extLst>
            <c:ext xmlns:c16="http://schemas.microsoft.com/office/drawing/2014/chart" uri="{C3380CC4-5D6E-409C-BE32-E72D297353CC}">
              <c16:uniqueId val="{00000000-6513-4540-B118-316EB169C46E}"/>
            </c:ext>
          </c:extLst>
        </c:ser>
        <c:dLbls>
          <c:showLegendKey val="0"/>
          <c:showVal val="0"/>
          <c:showCatName val="0"/>
          <c:showSerName val="0"/>
          <c:showPercent val="0"/>
          <c:showBubbleSize val="0"/>
        </c:dLbls>
        <c:gapWidth val="150"/>
        <c:axId val="131186688"/>
        <c:axId val="1311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6513-4540-B118-316EB169C46E}"/>
            </c:ext>
          </c:extLst>
        </c:ser>
        <c:dLbls>
          <c:showLegendKey val="0"/>
          <c:showVal val="0"/>
          <c:showCatName val="0"/>
          <c:showSerName val="0"/>
          <c:showPercent val="0"/>
          <c:showBubbleSize val="0"/>
        </c:dLbls>
        <c:marker val="1"/>
        <c:smooth val="0"/>
        <c:axId val="131186688"/>
        <c:axId val="131188608"/>
      </c:lineChart>
      <c:dateAx>
        <c:axId val="131186688"/>
        <c:scaling>
          <c:orientation val="minMax"/>
        </c:scaling>
        <c:delete val="1"/>
        <c:axPos val="b"/>
        <c:numFmt formatCode="ge" sourceLinked="1"/>
        <c:majorTickMark val="none"/>
        <c:minorTickMark val="none"/>
        <c:tickLblPos val="none"/>
        <c:crossAx val="131188608"/>
        <c:crosses val="autoZero"/>
        <c:auto val="1"/>
        <c:lblOffset val="100"/>
        <c:baseTimeUnit val="years"/>
      </c:dateAx>
      <c:valAx>
        <c:axId val="1311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235.54</c:v>
                </c:pt>
                <c:pt idx="1">
                  <c:v>235.59</c:v>
                </c:pt>
                <c:pt idx="2">
                  <c:v>187.9</c:v>
                </c:pt>
                <c:pt idx="3">
                  <c:v>213.13</c:v>
                </c:pt>
                <c:pt idx="4">
                  <c:v>240.68</c:v>
                </c:pt>
              </c:numCache>
            </c:numRef>
          </c:val>
          <c:extLst>
            <c:ext xmlns:c16="http://schemas.microsoft.com/office/drawing/2014/chart" uri="{C3380CC4-5D6E-409C-BE32-E72D297353CC}">
              <c16:uniqueId val="{00000000-A634-4A07-8E03-0BCFFF214E21}"/>
            </c:ext>
          </c:extLst>
        </c:ser>
        <c:dLbls>
          <c:showLegendKey val="0"/>
          <c:showVal val="0"/>
          <c:showCatName val="0"/>
          <c:showSerName val="0"/>
          <c:showPercent val="0"/>
          <c:showBubbleSize val="0"/>
        </c:dLbls>
        <c:gapWidth val="150"/>
        <c:axId val="131530752"/>
        <c:axId val="1315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A634-4A07-8E03-0BCFFF214E21}"/>
            </c:ext>
          </c:extLst>
        </c:ser>
        <c:dLbls>
          <c:showLegendKey val="0"/>
          <c:showVal val="0"/>
          <c:showCatName val="0"/>
          <c:showSerName val="0"/>
          <c:showPercent val="0"/>
          <c:showBubbleSize val="0"/>
        </c:dLbls>
        <c:marker val="1"/>
        <c:smooth val="0"/>
        <c:axId val="131530752"/>
        <c:axId val="131532672"/>
      </c:lineChart>
      <c:dateAx>
        <c:axId val="131530752"/>
        <c:scaling>
          <c:orientation val="minMax"/>
        </c:scaling>
        <c:delete val="1"/>
        <c:axPos val="b"/>
        <c:numFmt formatCode="ge" sourceLinked="1"/>
        <c:majorTickMark val="none"/>
        <c:minorTickMark val="none"/>
        <c:tickLblPos val="none"/>
        <c:crossAx val="131532672"/>
        <c:crosses val="autoZero"/>
        <c:auto val="1"/>
        <c:lblOffset val="100"/>
        <c:baseTimeUnit val="years"/>
      </c:dateAx>
      <c:valAx>
        <c:axId val="1315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0" zoomScaleNormal="80" zoomScaleSheetLayoutView="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新潟県　南魚沼市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121</v>
      </c>
      <c r="AE8" s="79"/>
      <c r="AF8" s="79"/>
      <c r="AG8" s="79"/>
      <c r="AH8" s="79"/>
      <c r="AI8" s="79"/>
      <c r="AJ8" s="79"/>
      <c r="AK8" s="4"/>
      <c r="AL8" s="73">
        <f>データ!S6</f>
        <v>58303</v>
      </c>
      <c r="AM8" s="73"/>
      <c r="AN8" s="73"/>
      <c r="AO8" s="73"/>
      <c r="AP8" s="73"/>
      <c r="AQ8" s="73"/>
      <c r="AR8" s="73"/>
      <c r="AS8" s="73"/>
      <c r="AT8" s="72">
        <f>データ!T6</f>
        <v>584.54999999999995</v>
      </c>
      <c r="AU8" s="72"/>
      <c r="AV8" s="72"/>
      <c r="AW8" s="72"/>
      <c r="AX8" s="72"/>
      <c r="AY8" s="72"/>
      <c r="AZ8" s="72"/>
      <c r="BA8" s="72"/>
      <c r="BB8" s="72">
        <f>データ!U6</f>
        <v>99.74</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39.92</v>
      </c>
      <c r="Q10" s="72"/>
      <c r="R10" s="72"/>
      <c r="S10" s="72"/>
      <c r="T10" s="72"/>
      <c r="U10" s="72"/>
      <c r="V10" s="72"/>
      <c r="W10" s="72">
        <f>データ!Q6</f>
        <v>88.71</v>
      </c>
      <c r="X10" s="72"/>
      <c r="Y10" s="72"/>
      <c r="Z10" s="72"/>
      <c r="AA10" s="72"/>
      <c r="AB10" s="72"/>
      <c r="AC10" s="72"/>
      <c r="AD10" s="73">
        <f>データ!R6</f>
        <v>3780</v>
      </c>
      <c r="AE10" s="73"/>
      <c r="AF10" s="73"/>
      <c r="AG10" s="73"/>
      <c r="AH10" s="73"/>
      <c r="AI10" s="73"/>
      <c r="AJ10" s="73"/>
      <c r="AK10" s="2"/>
      <c r="AL10" s="73">
        <f>データ!V6</f>
        <v>23124</v>
      </c>
      <c r="AM10" s="73"/>
      <c r="AN10" s="73"/>
      <c r="AO10" s="73"/>
      <c r="AP10" s="73"/>
      <c r="AQ10" s="73"/>
      <c r="AR10" s="73"/>
      <c r="AS10" s="73"/>
      <c r="AT10" s="72">
        <f>データ!W6</f>
        <v>11.43</v>
      </c>
      <c r="AU10" s="72"/>
      <c r="AV10" s="72"/>
      <c r="AW10" s="72"/>
      <c r="AX10" s="72"/>
      <c r="AY10" s="72"/>
      <c r="AZ10" s="72"/>
      <c r="BA10" s="72"/>
      <c r="BB10" s="72">
        <f>データ!X6</f>
        <v>2023.1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123</v>
      </c>
      <c r="BM16" s="56"/>
      <c r="BN16" s="56"/>
      <c r="BO16" s="56"/>
      <c r="BP16" s="56"/>
      <c r="BQ16" s="56"/>
      <c r="BR16" s="56"/>
      <c r="BS16" s="56"/>
      <c r="BT16" s="56"/>
      <c r="BU16" s="56"/>
      <c r="BV16" s="56"/>
      <c r="BW16" s="56"/>
      <c r="BX16" s="56"/>
      <c r="BY16" s="56"/>
      <c r="BZ16" s="5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55"/>
      <c r="BM34" s="56"/>
      <c r="BN34" s="56"/>
      <c r="BO34" s="56"/>
      <c r="BP34" s="56"/>
      <c r="BQ34" s="56"/>
      <c r="BR34" s="56"/>
      <c r="BS34" s="56"/>
      <c r="BT34" s="56"/>
      <c r="BU34" s="56"/>
      <c r="BV34" s="56"/>
      <c r="BW34" s="56"/>
      <c r="BX34" s="56"/>
      <c r="BY34" s="56"/>
      <c r="BZ34" s="57"/>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55"/>
      <c r="BM35" s="56"/>
      <c r="BN35" s="56"/>
      <c r="BO35" s="56"/>
      <c r="BP35" s="56"/>
      <c r="BQ35" s="56"/>
      <c r="BR35" s="56"/>
      <c r="BS35" s="56"/>
      <c r="BT35" s="56"/>
      <c r="BU35" s="56"/>
      <c r="BV35" s="56"/>
      <c r="BW35" s="56"/>
      <c r="BX35" s="56"/>
      <c r="BY35" s="56"/>
      <c r="BZ35" s="5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9" t="s">
        <v>31</v>
      </c>
      <c r="BM45" s="50"/>
      <c r="BN45" s="50"/>
      <c r="BO45" s="50"/>
      <c r="BP45" s="50"/>
      <c r="BQ45" s="50"/>
      <c r="BR45" s="50"/>
      <c r="BS45" s="50"/>
      <c r="BT45" s="50"/>
      <c r="BU45" s="50"/>
      <c r="BV45" s="50"/>
      <c r="BW45" s="50"/>
      <c r="BX45" s="50"/>
      <c r="BY45" s="50"/>
      <c r="BZ45" s="51"/>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2"/>
      <c r="BM46" s="53"/>
      <c r="BN46" s="53"/>
      <c r="BO46" s="53"/>
      <c r="BP46" s="53"/>
      <c r="BQ46" s="53"/>
      <c r="BR46" s="53"/>
      <c r="BS46" s="53"/>
      <c r="BT46" s="53"/>
      <c r="BU46" s="53"/>
      <c r="BV46" s="53"/>
      <c r="BW46" s="53"/>
      <c r="BX46" s="53"/>
      <c r="BY46" s="53"/>
      <c r="BZ46" s="54"/>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122</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55" t="s">
        <v>124</v>
      </c>
      <c r="BM66" s="56"/>
      <c r="BN66" s="56"/>
      <c r="BO66" s="56"/>
      <c r="BP66" s="56"/>
      <c r="BQ66" s="56"/>
      <c r="BR66" s="56"/>
      <c r="BS66" s="56"/>
      <c r="BT66" s="56"/>
      <c r="BU66" s="56"/>
      <c r="BV66" s="56"/>
      <c r="BW66" s="56"/>
      <c r="BX66" s="56"/>
      <c r="BY66" s="56"/>
      <c r="BZ66" s="57"/>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5"/>
      <c r="BM67" s="56"/>
      <c r="BN67" s="56"/>
      <c r="BO67" s="56"/>
      <c r="BP67" s="56"/>
      <c r="BQ67" s="56"/>
      <c r="BR67" s="56"/>
      <c r="BS67" s="56"/>
      <c r="BT67" s="56"/>
      <c r="BU67" s="56"/>
      <c r="BV67" s="56"/>
      <c r="BW67" s="56"/>
      <c r="BX67" s="56"/>
      <c r="BY67" s="56"/>
      <c r="BZ67" s="57"/>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5"/>
      <c r="BM68" s="56"/>
      <c r="BN68" s="56"/>
      <c r="BO68" s="56"/>
      <c r="BP68" s="56"/>
      <c r="BQ68" s="56"/>
      <c r="BR68" s="56"/>
      <c r="BS68" s="56"/>
      <c r="BT68" s="56"/>
      <c r="BU68" s="56"/>
      <c r="BV68" s="56"/>
      <c r="BW68" s="56"/>
      <c r="BX68" s="56"/>
      <c r="BY68" s="56"/>
      <c r="BZ68" s="57"/>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5"/>
      <c r="BM69" s="56"/>
      <c r="BN69" s="56"/>
      <c r="BO69" s="56"/>
      <c r="BP69" s="56"/>
      <c r="BQ69" s="56"/>
      <c r="BR69" s="56"/>
      <c r="BS69" s="56"/>
      <c r="BT69" s="56"/>
      <c r="BU69" s="56"/>
      <c r="BV69" s="56"/>
      <c r="BW69" s="56"/>
      <c r="BX69" s="56"/>
      <c r="BY69" s="56"/>
      <c r="BZ69" s="57"/>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5"/>
      <c r="BM70" s="56"/>
      <c r="BN70" s="56"/>
      <c r="BO70" s="56"/>
      <c r="BP70" s="56"/>
      <c r="BQ70" s="56"/>
      <c r="BR70" s="56"/>
      <c r="BS70" s="56"/>
      <c r="BT70" s="56"/>
      <c r="BU70" s="56"/>
      <c r="BV70" s="56"/>
      <c r="BW70" s="56"/>
      <c r="BX70" s="56"/>
      <c r="BY70" s="56"/>
      <c r="BZ70" s="57"/>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5"/>
      <c r="BM71" s="56"/>
      <c r="BN71" s="56"/>
      <c r="BO71" s="56"/>
      <c r="BP71" s="56"/>
      <c r="BQ71" s="56"/>
      <c r="BR71" s="56"/>
      <c r="BS71" s="56"/>
      <c r="BT71" s="56"/>
      <c r="BU71" s="56"/>
      <c r="BV71" s="56"/>
      <c r="BW71" s="56"/>
      <c r="BX71" s="56"/>
      <c r="BY71" s="56"/>
      <c r="BZ71" s="57"/>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5"/>
      <c r="BM72" s="56"/>
      <c r="BN72" s="56"/>
      <c r="BO72" s="56"/>
      <c r="BP72" s="56"/>
      <c r="BQ72" s="56"/>
      <c r="BR72" s="56"/>
      <c r="BS72" s="56"/>
      <c r="BT72" s="56"/>
      <c r="BU72" s="56"/>
      <c r="BV72" s="56"/>
      <c r="BW72" s="56"/>
      <c r="BX72" s="56"/>
      <c r="BY72" s="56"/>
      <c r="BZ72" s="57"/>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5"/>
      <c r="BM73" s="56"/>
      <c r="BN73" s="56"/>
      <c r="BO73" s="56"/>
      <c r="BP73" s="56"/>
      <c r="BQ73" s="56"/>
      <c r="BR73" s="56"/>
      <c r="BS73" s="56"/>
      <c r="BT73" s="56"/>
      <c r="BU73" s="56"/>
      <c r="BV73" s="56"/>
      <c r="BW73" s="56"/>
      <c r="BX73" s="56"/>
      <c r="BY73" s="56"/>
      <c r="BZ73" s="57"/>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5"/>
      <c r="BM74" s="56"/>
      <c r="BN74" s="56"/>
      <c r="BO74" s="56"/>
      <c r="BP74" s="56"/>
      <c r="BQ74" s="56"/>
      <c r="BR74" s="56"/>
      <c r="BS74" s="56"/>
      <c r="BT74" s="56"/>
      <c r="BU74" s="56"/>
      <c r="BV74" s="56"/>
      <c r="BW74" s="56"/>
      <c r="BX74" s="56"/>
      <c r="BY74" s="56"/>
      <c r="BZ74" s="57"/>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5"/>
      <c r="BM75" s="56"/>
      <c r="BN75" s="56"/>
      <c r="BO75" s="56"/>
      <c r="BP75" s="56"/>
      <c r="BQ75" s="56"/>
      <c r="BR75" s="56"/>
      <c r="BS75" s="56"/>
      <c r="BT75" s="56"/>
      <c r="BU75" s="56"/>
      <c r="BV75" s="56"/>
      <c r="BW75" s="56"/>
      <c r="BX75" s="56"/>
      <c r="BY75" s="56"/>
      <c r="BZ75" s="57"/>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5"/>
      <c r="BM76" s="56"/>
      <c r="BN76" s="56"/>
      <c r="BO76" s="56"/>
      <c r="BP76" s="56"/>
      <c r="BQ76" s="56"/>
      <c r="BR76" s="56"/>
      <c r="BS76" s="56"/>
      <c r="BT76" s="56"/>
      <c r="BU76" s="56"/>
      <c r="BV76" s="56"/>
      <c r="BW76" s="56"/>
      <c r="BX76" s="56"/>
      <c r="BY76" s="56"/>
      <c r="BZ76" s="57"/>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5"/>
      <c r="BM77" s="56"/>
      <c r="BN77" s="56"/>
      <c r="BO77" s="56"/>
      <c r="BP77" s="56"/>
      <c r="BQ77" s="56"/>
      <c r="BR77" s="56"/>
      <c r="BS77" s="56"/>
      <c r="BT77" s="56"/>
      <c r="BU77" s="56"/>
      <c r="BV77" s="56"/>
      <c r="BW77" s="56"/>
      <c r="BX77" s="56"/>
      <c r="BY77" s="56"/>
      <c r="BZ77" s="57"/>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5"/>
      <c r="BM78" s="56"/>
      <c r="BN78" s="56"/>
      <c r="BO78" s="56"/>
      <c r="BP78" s="56"/>
      <c r="BQ78" s="56"/>
      <c r="BR78" s="56"/>
      <c r="BS78" s="56"/>
      <c r="BT78" s="56"/>
      <c r="BU78" s="56"/>
      <c r="BV78" s="56"/>
      <c r="BW78" s="56"/>
      <c r="BX78" s="56"/>
      <c r="BY78" s="56"/>
      <c r="BZ78" s="57"/>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55"/>
      <c r="BM79" s="56"/>
      <c r="BN79" s="56"/>
      <c r="BO79" s="56"/>
      <c r="BP79" s="56"/>
      <c r="BQ79" s="56"/>
      <c r="BR79" s="56"/>
      <c r="BS79" s="56"/>
      <c r="BT79" s="56"/>
      <c r="BU79" s="56"/>
      <c r="BV79" s="56"/>
      <c r="BW79" s="56"/>
      <c r="BX79" s="56"/>
      <c r="BY79" s="56"/>
      <c r="BZ79" s="57"/>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55"/>
      <c r="BM80" s="56"/>
      <c r="BN80" s="56"/>
      <c r="BO80" s="56"/>
      <c r="BP80" s="56"/>
      <c r="BQ80" s="56"/>
      <c r="BR80" s="56"/>
      <c r="BS80" s="56"/>
      <c r="BT80" s="56"/>
      <c r="BU80" s="56"/>
      <c r="BV80" s="56"/>
      <c r="BW80" s="56"/>
      <c r="BX80" s="56"/>
      <c r="BY80" s="56"/>
      <c r="BZ80" s="5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5"/>
      <c r="BM81" s="56"/>
      <c r="BN81" s="56"/>
      <c r="BO81" s="56"/>
      <c r="BP81" s="56"/>
      <c r="BQ81" s="56"/>
      <c r="BR81" s="56"/>
      <c r="BS81" s="56"/>
      <c r="BT81" s="56"/>
      <c r="BU81" s="56"/>
      <c r="BV81" s="56"/>
      <c r="BW81" s="56"/>
      <c r="BX81" s="56"/>
      <c r="BY81" s="56"/>
      <c r="BZ81" s="5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8"/>
      <c r="BM82" s="59"/>
      <c r="BN82" s="59"/>
      <c r="BO82" s="59"/>
      <c r="BP82" s="59"/>
      <c r="BQ82" s="59"/>
      <c r="BR82" s="59"/>
      <c r="BS82" s="59"/>
      <c r="BT82" s="59"/>
      <c r="BU82" s="59"/>
      <c r="BV82" s="59"/>
      <c r="BW82" s="59"/>
      <c r="BX82" s="59"/>
      <c r="BY82" s="59"/>
      <c r="BZ82" s="60"/>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152269</v>
      </c>
      <c r="D6" s="33">
        <f t="shared" si="3"/>
        <v>47</v>
      </c>
      <c r="E6" s="33">
        <f t="shared" si="3"/>
        <v>17</v>
      </c>
      <c r="F6" s="33">
        <f t="shared" si="3"/>
        <v>4</v>
      </c>
      <c r="G6" s="33">
        <f t="shared" si="3"/>
        <v>0</v>
      </c>
      <c r="H6" s="33" t="str">
        <f t="shared" si="3"/>
        <v>新潟県　南魚沼市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39.92</v>
      </c>
      <c r="Q6" s="34">
        <f t="shared" si="3"/>
        <v>88.71</v>
      </c>
      <c r="R6" s="34">
        <f t="shared" si="3"/>
        <v>3780</v>
      </c>
      <c r="S6" s="34">
        <f t="shared" si="3"/>
        <v>58303</v>
      </c>
      <c r="T6" s="34">
        <f t="shared" si="3"/>
        <v>584.54999999999995</v>
      </c>
      <c r="U6" s="34">
        <f t="shared" si="3"/>
        <v>99.74</v>
      </c>
      <c r="V6" s="34">
        <f t="shared" si="3"/>
        <v>23124</v>
      </c>
      <c r="W6" s="34">
        <f t="shared" si="3"/>
        <v>11.43</v>
      </c>
      <c r="X6" s="34">
        <f t="shared" si="3"/>
        <v>2023.1</v>
      </c>
      <c r="Y6" s="35">
        <f>IF(Y7="",NA(),Y7)</f>
        <v>83.02</v>
      </c>
      <c r="Z6" s="35">
        <f t="shared" ref="Z6:AH6" si="4">IF(Z7="",NA(),Z7)</f>
        <v>81.42</v>
      </c>
      <c r="AA6" s="35">
        <f t="shared" si="4"/>
        <v>89.36</v>
      </c>
      <c r="AB6" s="35">
        <f t="shared" si="4"/>
        <v>79.739999999999995</v>
      </c>
      <c r="AC6" s="35">
        <f t="shared" si="4"/>
        <v>76.78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986.44</v>
      </c>
      <c r="BG6" s="35">
        <f t="shared" ref="BG6:BO6" si="7">IF(BG7="",NA(),BG7)</f>
        <v>816.36</v>
      </c>
      <c r="BH6" s="35">
        <f t="shared" si="7"/>
        <v>633.72</v>
      </c>
      <c r="BI6" s="35">
        <f t="shared" si="7"/>
        <v>1145.8800000000001</v>
      </c>
      <c r="BJ6" s="35">
        <f t="shared" si="7"/>
        <v>866.97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80.88</v>
      </c>
      <c r="BR6" s="35">
        <f t="shared" ref="BR6:BZ6" si="8">IF(BR7="",NA(),BR7)</f>
        <v>81.3</v>
      </c>
      <c r="BS6" s="35">
        <f t="shared" si="8"/>
        <v>100.41</v>
      </c>
      <c r="BT6" s="35">
        <f t="shared" si="8"/>
        <v>88.2</v>
      </c>
      <c r="BU6" s="35">
        <f t="shared" si="8"/>
        <v>78.209999999999994</v>
      </c>
      <c r="BV6" s="35">
        <f t="shared" si="8"/>
        <v>62.83</v>
      </c>
      <c r="BW6" s="35">
        <f t="shared" si="8"/>
        <v>64.63</v>
      </c>
      <c r="BX6" s="35">
        <f t="shared" si="8"/>
        <v>66.56</v>
      </c>
      <c r="BY6" s="35">
        <f t="shared" si="8"/>
        <v>66.22</v>
      </c>
      <c r="BZ6" s="35">
        <f t="shared" si="8"/>
        <v>69.87</v>
      </c>
      <c r="CA6" s="34" t="str">
        <f>IF(CA7="","",IF(CA7="-","【-】","【"&amp;SUBSTITUTE(TEXT(CA7,"#,##0.00"),"-","△")&amp;"】"))</f>
        <v>【69.80】</v>
      </c>
      <c r="CB6" s="35">
        <f>IF(CB7="",NA(),CB7)</f>
        <v>235.54</v>
      </c>
      <c r="CC6" s="35">
        <f t="shared" ref="CC6:CK6" si="9">IF(CC7="",NA(),CC7)</f>
        <v>235.59</v>
      </c>
      <c r="CD6" s="35">
        <f t="shared" si="9"/>
        <v>187.9</v>
      </c>
      <c r="CE6" s="35">
        <f t="shared" si="9"/>
        <v>213.13</v>
      </c>
      <c r="CF6" s="35">
        <f t="shared" si="9"/>
        <v>240.68</v>
      </c>
      <c r="CG6" s="35">
        <f t="shared" si="9"/>
        <v>250.43</v>
      </c>
      <c r="CH6" s="35">
        <f t="shared" si="9"/>
        <v>245.75</v>
      </c>
      <c r="CI6" s="35">
        <f t="shared" si="9"/>
        <v>244.29</v>
      </c>
      <c r="CJ6" s="35">
        <f t="shared" si="9"/>
        <v>246.72</v>
      </c>
      <c r="CK6" s="35">
        <f t="shared" si="9"/>
        <v>234.96</v>
      </c>
      <c r="CL6" s="34" t="str">
        <f>IF(CL7="","",IF(CL7="-","【-】","【"&amp;SUBSTITUTE(TEXT(CL7,"#,##0.00"),"-","△")&amp;"】"))</f>
        <v>【232.54】</v>
      </c>
      <c r="CM6" s="35">
        <f>IF(CM7="",NA(),CM7)</f>
        <v>100</v>
      </c>
      <c r="CN6" s="35">
        <f t="shared" ref="CN6:CV6" si="10">IF(CN7="",NA(),CN7)</f>
        <v>100</v>
      </c>
      <c r="CO6" s="35">
        <f t="shared" si="10"/>
        <v>42.73</v>
      </c>
      <c r="CP6" s="35">
        <f t="shared" si="10"/>
        <v>20.55</v>
      </c>
      <c r="CQ6" s="35">
        <f t="shared" si="10"/>
        <v>4052.32</v>
      </c>
      <c r="CR6" s="35">
        <f t="shared" si="10"/>
        <v>42.31</v>
      </c>
      <c r="CS6" s="35">
        <f t="shared" si="10"/>
        <v>43.65</v>
      </c>
      <c r="CT6" s="35">
        <f t="shared" si="10"/>
        <v>43.58</v>
      </c>
      <c r="CU6" s="35">
        <f t="shared" si="10"/>
        <v>41.35</v>
      </c>
      <c r="CV6" s="35">
        <f t="shared" si="10"/>
        <v>42.9</v>
      </c>
      <c r="CW6" s="34" t="str">
        <f>IF(CW7="","",IF(CW7="-","【-】","【"&amp;SUBSTITUTE(TEXT(CW7,"#,##0.00"),"-","△")&amp;"】"))</f>
        <v>【42.17】</v>
      </c>
      <c r="CX6" s="35">
        <f>IF(CX7="",NA(),CX7)</f>
        <v>65.510000000000005</v>
      </c>
      <c r="CY6" s="35">
        <f t="shared" ref="CY6:DG6" si="11">IF(CY7="",NA(),CY7)</f>
        <v>67.709999999999994</v>
      </c>
      <c r="CZ6" s="35">
        <f t="shared" si="11"/>
        <v>73.8</v>
      </c>
      <c r="DA6" s="35">
        <f t="shared" si="11"/>
        <v>78.400000000000006</v>
      </c>
      <c r="DB6" s="35">
        <f t="shared" si="11"/>
        <v>81.67</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152269</v>
      </c>
      <c r="D7" s="37">
        <v>47</v>
      </c>
      <c r="E7" s="37">
        <v>17</v>
      </c>
      <c r="F7" s="37">
        <v>4</v>
      </c>
      <c r="G7" s="37">
        <v>0</v>
      </c>
      <c r="H7" s="37" t="s">
        <v>109</v>
      </c>
      <c r="I7" s="37" t="s">
        <v>110</v>
      </c>
      <c r="J7" s="37" t="s">
        <v>111</v>
      </c>
      <c r="K7" s="37" t="s">
        <v>112</v>
      </c>
      <c r="L7" s="37" t="s">
        <v>113</v>
      </c>
      <c r="M7" s="37"/>
      <c r="N7" s="38" t="s">
        <v>114</v>
      </c>
      <c r="O7" s="38" t="s">
        <v>115</v>
      </c>
      <c r="P7" s="38">
        <v>39.92</v>
      </c>
      <c r="Q7" s="38">
        <v>88.71</v>
      </c>
      <c r="R7" s="38">
        <v>3780</v>
      </c>
      <c r="S7" s="38">
        <v>58303</v>
      </c>
      <c r="T7" s="38">
        <v>584.54999999999995</v>
      </c>
      <c r="U7" s="38">
        <v>99.74</v>
      </c>
      <c r="V7" s="38">
        <v>23124</v>
      </c>
      <c r="W7" s="38">
        <v>11.43</v>
      </c>
      <c r="X7" s="38">
        <v>2023.1</v>
      </c>
      <c r="Y7" s="38">
        <v>83.02</v>
      </c>
      <c r="Z7" s="38">
        <v>81.42</v>
      </c>
      <c r="AA7" s="38">
        <v>89.36</v>
      </c>
      <c r="AB7" s="38">
        <v>79.739999999999995</v>
      </c>
      <c r="AC7" s="38">
        <v>76.78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986.44</v>
      </c>
      <c r="BG7" s="38">
        <v>816.36</v>
      </c>
      <c r="BH7" s="38">
        <v>633.72</v>
      </c>
      <c r="BI7" s="38">
        <v>1145.8800000000001</v>
      </c>
      <c r="BJ7" s="38">
        <v>866.97</v>
      </c>
      <c r="BK7" s="38">
        <v>1622.51</v>
      </c>
      <c r="BL7" s="38">
        <v>1569.13</v>
      </c>
      <c r="BM7" s="38">
        <v>1436</v>
      </c>
      <c r="BN7" s="38">
        <v>1434.89</v>
      </c>
      <c r="BO7" s="38">
        <v>1298.9100000000001</v>
      </c>
      <c r="BP7" s="38">
        <v>1348.09</v>
      </c>
      <c r="BQ7" s="38">
        <v>80.88</v>
      </c>
      <c r="BR7" s="38">
        <v>81.3</v>
      </c>
      <c r="BS7" s="38">
        <v>100.41</v>
      </c>
      <c r="BT7" s="38">
        <v>88.2</v>
      </c>
      <c r="BU7" s="38">
        <v>78.209999999999994</v>
      </c>
      <c r="BV7" s="38">
        <v>62.83</v>
      </c>
      <c r="BW7" s="38">
        <v>64.63</v>
      </c>
      <c r="BX7" s="38">
        <v>66.56</v>
      </c>
      <c r="BY7" s="38">
        <v>66.22</v>
      </c>
      <c r="BZ7" s="38">
        <v>69.87</v>
      </c>
      <c r="CA7" s="38">
        <v>69.8</v>
      </c>
      <c r="CB7" s="38">
        <v>235.54</v>
      </c>
      <c r="CC7" s="38">
        <v>235.59</v>
      </c>
      <c r="CD7" s="38">
        <v>187.9</v>
      </c>
      <c r="CE7" s="38">
        <v>213.13</v>
      </c>
      <c r="CF7" s="38">
        <v>240.68</v>
      </c>
      <c r="CG7" s="38">
        <v>250.43</v>
      </c>
      <c r="CH7" s="38">
        <v>245.75</v>
      </c>
      <c r="CI7" s="38">
        <v>244.29</v>
      </c>
      <c r="CJ7" s="38">
        <v>246.72</v>
      </c>
      <c r="CK7" s="38">
        <v>234.96</v>
      </c>
      <c r="CL7" s="38">
        <v>232.54</v>
      </c>
      <c r="CM7" s="38">
        <v>100</v>
      </c>
      <c r="CN7" s="38">
        <v>100</v>
      </c>
      <c r="CO7" s="38">
        <v>42.73</v>
      </c>
      <c r="CP7" s="38">
        <v>20.55</v>
      </c>
      <c r="CQ7" s="38">
        <v>4052.32</v>
      </c>
      <c r="CR7" s="38">
        <v>42.31</v>
      </c>
      <c r="CS7" s="38">
        <v>43.65</v>
      </c>
      <c r="CT7" s="38">
        <v>43.58</v>
      </c>
      <c r="CU7" s="38">
        <v>41.35</v>
      </c>
      <c r="CV7" s="38">
        <v>42.9</v>
      </c>
      <c r="CW7" s="38">
        <v>42.17</v>
      </c>
      <c r="CX7" s="38">
        <v>65.510000000000005</v>
      </c>
      <c r="CY7" s="38">
        <v>67.709999999999994</v>
      </c>
      <c r="CZ7" s="38">
        <v>73.8</v>
      </c>
      <c r="DA7" s="38">
        <v>78.400000000000006</v>
      </c>
      <c r="DB7" s="38">
        <v>81.67</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cp:lastPrinted>2018-02-09T05:34:37Z</cp:lastPrinted>
  <dcterms:created xsi:type="dcterms:W3CDTF">2017-12-25T02:18:33Z</dcterms:created>
  <dcterms:modified xsi:type="dcterms:W3CDTF">2018-02-26T23:42:26Z</dcterms:modified>
  <cp:category/>
</cp:coreProperties>
</file>