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務部\財政課\財政係\10 調査関係\55 経営戦略・新病院改革プラン\H30調査等\310116 公営企業に係る経営比較分析表の分析等について\"/>
    </mc:Choice>
  </mc:AlternateContent>
  <workbookProtection workbookAlgorithmName="SHA-512" workbookHashValue="EBCvvwgquFf9E0JOjPEUC4bBA95PMGzupOiIyExVB3hkqnliwxLMU7mOyWsHf3ehO3mwWljZWL+RnmbH2IZ0NA==" workbookSaltValue="br5VwQ2ne5uAiGxF1zZM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<sst xmlns="http://schemas.openxmlformats.org/spreadsheetml/2006/main" count="240" uniqueCount="126">
  <si>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</si>
  <si>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</si>
  <si>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</si>
  <si>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</si>
  <si>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</si>
  <si>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</si>
  <si>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</si>
  <si>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</si>
  <si>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</si>
  <si>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</si>
  <si>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</si>
  <si>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</si>
  <si>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</si>
  <si>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</si>
  <si>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</si>
  <si>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</si>
  <si>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</si>
  <si>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</si>
  <si>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</si>
  <si>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</si>
  <si>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</si>
  <si>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</si>
  <si>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</si>
  <si>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</si>
  <si>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</si>
  <si>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</si>
  <si>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</si>
  <si>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</si>
  <si>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</si>
  <si>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</si>
  <si>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</si>
  <si>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</si>
  <si>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</si>
  <si>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</si>
  <si>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</si>
  <si>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</si>
  <si>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</si>
  <si>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</si>
  <si>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</si>
  <si>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</si>
  <si>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</si>
  <si>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</si>
  <si>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</si>
  <si>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</si>
  <si>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</si>
  <si>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</si>
  <si>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</si>
  <si>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</si>
  <si>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</si>
  <si>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</si>
  <si>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</si>
  <si>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</si>
  <si>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</si>
  <si>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</si>
  <si>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</si>
  <si>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</si>
  <si>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</si>
  <si>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</si>
  <si>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</si>
  <si>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</si>
  <si>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</si>
  <si>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</si>
  <si>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</si>
  <si>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</si>
  <si>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</si>
  <si>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</si>
  <si>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</si>
  <si>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</si>
  <si>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</si>
  <si>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</si>
  <si>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</si>
  <si>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</si>
  <si>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</si>
  <si>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</si>
  <si>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</si>
  <si>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</si>
  <si>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</si>
  <si>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</si>
  <si>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</si>
  <si>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</si>
  <si>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</si>
  <si>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</si>
  <si>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</si>
  <si>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</si>
  <si>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</si>
  <si>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</si>
  <si>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</si>
  <si>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</si>
  <si>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</si>
  <si>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</si>
  <si>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</si>
  <si>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</si>
  <si>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</si>
  <si>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</si>
  <si>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</si>
  <si>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</si>
  <si>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</si>
  <si>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</si>
  <si>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</si>
  <si>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</si>
  <si>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</si>
  <si>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</si>
  <si>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</si>
  <si>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</si>
  <si>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</si>
  <si>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</si>
  <si>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</si>
  <si>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</si>
  <si>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</si>
  <si>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</si>
  <si>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</si>
  <si>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</si>
  <si>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</si>
  <si>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</si>
  <si>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</si>
  <si>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</si>
  <si>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</si>
  <si>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</si>
  <si>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</si>
  <si>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</si>
  <si>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</si>
  <si>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</si>
  <si>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</si>
  <si>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収益的収支比率が62％程度であることから、経営にかかる費用のすべてを下水道使用料で賄うことができず、一般会計からの繰入金を充てて経営を行っている。
企業債残高対事業規模比率が平成27年度に上昇しているのは、新たな企業債の発行が要因として挙げられるが同年度に面整備が完了したことから、今後は減少傾向が続く見込みである。
経費回収率は97％程度であることから、汚水処理費や施設の維持管理費は使用料である程度賄うことができていると考える。
汚水処理原価は施設の老朽化に伴う維持管理費の増加によって上昇傾向にある。類似団体に比べて低めに推移してきたが、平成28年度以降同程度の水準となっている。
施設利用率は左記の数値に誤りがあり、平成28年度末時点で36.34％である。また、過去の数値においても誤計上があり、実際は33％から36％程度で推移している。接続世帯の増加に伴い徐々に改善されつつあり、農集区域の統合により平成29年度には類似団体よりも高い水準となった。
水洗化率は面整備を完了したことで高水準に達している。未接続の世帯についても引き続き接続促進を図っていく。
収益的収支比率が低く、必ずしも健全な経営とは言えないが、経費回収率は類似団体に比べて良好な数値となっており、水洗化率も高い水準であることから、下水道事業という社会インフラ事業としては、ほぼ適正な状況にあると考える。</t>
    <rPh sb="21" eb="23">
      <t>ケイエイ</t>
    </rPh>
    <rPh sb="124" eb="125">
      <t>ドウ</t>
    </rPh>
    <rPh sb="146" eb="148">
      <t>ケイコウ</t>
    </rPh>
    <rPh sb="149" eb="150">
      <t>ツヅ</t>
    </rPh>
    <rPh sb="178" eb="180">
      <t>オスイ</t>
    </rPh>
    <rPh sb="180" eb="182">
      <t>ショリ</t>
    </rPh>
    <rPh sb="184" eb="186">
      <t>シセツ</t>
    </rPh>
    <rPh sb="187" eb="189">
      <t>イジ</t>
    </rPh>
    <rPh sb="189" eb="192">
      <t>カンリヒ</t>
    </rPh>
    <rPh sb="212" eb="213">
      <t>カンガ</t>
    </rPh>
    <rPh sb="224" eb="226">
      <t>シセツ</t>
    </rPh>
    <rPh sb="227" eb="230">
      <t>ロウキュウカ</t>
    </rPh>
    <rPh sb="231" eb="232">
      <t>トモナ</t>
    </rPh>
    <rPh sb="233" eb="235">
      <t>イジ</t>
    </rPh>
    <rPh sb="235" eb="238">
      <t>カンリヒ</t>
    </rPh>
    <rPh sb="239" eb="241">
      <t>ゾウカ</t>
    </rPh>
    <rPh sb="245" eb="247">
      <t>ジョウショウ</t>
    </rPh>
    <rPh sb="247" eb="249">
      <t>ケイコウ</t>
    </rPh>
    <rPh sb="272" eb="274">
      <t>ヘイセイ</t>
    </rPh>
    <rPh sb="276" eb="278">
      <t>ネンド</t>
    </rPh>
    <rPh sb="278" eb="280">
      <t>イコウ</t>
    </rPh>
    <rPh sb="280" eb="283">
      <t>ドウテイド</t>
    </rPh>
    <rPh sb="284" eb="286">
      <t>スイジュン</t>
    </rPh>
    <rPh sb="300" eb="302">
      <t>サキ</t>
    </rPh>
    <rPh sb="303" eb="305">
      <t>スウチ</t>
    </rPh>
    <rPh sb="306" eb="307">
      <t>アヤマ</t>
    </rPh>
    <rPh sb="312" eb="314">
      <t>ヘイセイ</t>
    </rPh>
    <rPh sb="316" eb="317">
      <t>ネン</t>
    </rPh>
    <rPh sb="317" eb="318">
      <t>ド</t>
    </rPh>
    <rPh sb="318" eb="319">
      <t>マツ</t>
    </rPh>
    <rPh sb="319" eb="321">
      <t>ジテン</t>
    </rPh>
    <rPh sb="335" eb="337">
      <t>カコ</t>
    </rPh>
    <rPh sb="338" eb="340">
      <t>スウチ</t>
    </rPh>
    <rPh sb="345" eb="348">
      <t>ゴケイジョウ</t>
    </rPh>
    <rPh sb="352" eb="354">
      <t>ジッサイ</t>
    </rPh>
    <rPh sb="363" eb="365">
      <t>テイド</t>
    </rPh>
    <rPh sb="366" eb="368">
      <t>スイイ</t>
    </rPh>
    <rPh sb="373" eb="375">
      <t>セツゾク</t>
    </rPh>
    <rPh sb="375" eb="377">
      <t>セタイ</t>
    </rPh>
    <rPh sb="378" eb="380">
      <t>ゾウカ</t>
    </rPh>
    <rPh sb="381" eb="382">
      <t>トモナ</t>
    </rPh>
    <rPh sb="383" eb="385">
      <t>ジョジョ</t>
    </rPh>
    <rPh sb="386" eb="388">
      <t>カイゼン</t>
    </rPh>
    <rPh sb="405" eb="407">
      <t>ヘイセイ</t>
    </rPh>
    <rPh sb="409" eb="411">
      <t>ネンド</t>
    </rPh>
    <rPh sb="413" eb="415">
      <t>ルイジ</t>
    </rPh>
    <rPh sb="415" eb="417">
      <t>ダンタイ</t>
    </rPh>
    <rPh sb="420" eb="421">
      <t>タカ</t>
    </rPh>
    <rPh sb="422" eb="424">
      <t>スイジュン</t>
    </rPh>
    <rPh sb="467" eb="468">
      <t>ヒ</t>
    </rPh>
    <rPh sb="469" eb="470">
      <t>ツヅ</t>
    </rPh>
    <rPh sb="473" eb="475">
      <t>ソクシン</t>
    </rPh>
    <rPh sb="476" eb="477">
      <t>ハカ</t>
    </rPh>
    <rPh sb="483" eb="486">
      <t>シュウエキテキ</t>
    </rPh>
    <rPh sb="486" eb="488">
      <t>シュウシ</t>
    </rPh>
    <rPh sb="488" eb="490">
      <t>ヒリツ</t>
    </rPh>
    <rPh sb="491" eb="492">
      <t>ヒク</t>
    </rPh>
    <rPh sb="537" eb="540">
      <t>スイセンカ</t>
    </rPh>
    <rPh sb="540" eb="541">
      <t>リツ</t>
    </rPh>
    <rPh sb="542" eb="543">
      <t>タカ</t>
    </rPh>
    <rPh sb="544" eb="546">
      <t>スイジュン</t>
    </rPh>
    <phoneticPr fontId="4"/>
  </si>
  <si>
    <t>市が所有する処理場である大和クリーンセンターは、平成5年の供用開始から20年以上を経過している。施設の老朽化に対応するため、平成27年度から平成30年度までを計画期間として長寿命化及び耐震化工事を実施しているが、長期的には流域下水道への統合も検討していく。
管渠については、入替や更生はほとんど行っていないが、ストックマネジメント計画を平成28年度に策定し、平成29年度から老朽化したマンホール蓋の更新を実施している。</t>
    <rPh sb="37" eb="40">
      <t>ネンイジョウ</t>
    </rPh>
    <rPh sb="41" eb="43">
      <t>ケイカ</t>
    </rPh>
    <rPh sb="55" eb="57">
      <t>タイオウ</t>
    </rPh>
    <rPh sb="79" eb="81">
      <t>ケイカク</t>
    </rPh>
    <rPh sb="81" eb="83">
      <t>キカン</t>
    </rPh>
    <rPh sb="95" eb="97">
      <t>コウジ</t>
    </rPh>
    <rPh sb="106" eb="109">
      <t>チョウキテキ</t>
    </rPh>
    <rPh sb="111" eb="113">
      <t>リュウイキ</t>
    </rPh>
    <rPh sb="113" eb="116">
      <t>ゲスイドウ</t>
    </rPh>
    <rPh sb="118" eb="120">
      <t>トウゴウ</t>
    </rPh>
    <rPh sb="121" eb="123">
      <t>ケントウ</t>
    </rPh>
    <rPh sb="140" eb="142">
      <t>コウセイ</t>
    </rPh>
    <rPh sb="179" eb="181">
      <t>ヘイセイ</t>
    </rPh>
    <rPh sb="183" eb="185">
      <t>ネンド</t>
    </rPh>
    <rPh sb="202" eb="204">
      <t>ジッシ</t>
    </rPh>
    <phoneticPr fontId="4"/>
  </si>
  <si>
    <t>現状では、料金収入により施設の維持管理経費はほぼ回収できているが、企業債償還に係る経費までは回収できていない状況である。
農集区域の統廃合による効率化によって、一定の経営改善効果が見込まれるが、水洗化率は高水準に達しており、今後の大幅な改善は見込めない状況である。
下水道事業は市民生活の根幹にかかわる社会インフラであり高額な投資を要するが、料金面では市民生活への影響が大きいことから値上げは困難であり、収益的収支比率を100％以上にすることは非常に困難な状況にある。
平成31年度に公会計に移行することから、持続的な下水道サービスを提供していくため、コスト意識を更に向上させ、財政基盤を強化していくことが課題となる。</t>
    <rPh sb="33" eb="35">
      <t>キギョウ</t>
    </rPh>
    <rPh sb="63" eb="65">
      <t>クイキ</t>
    </rPh>
    <rPh sb="66" eb="69">
      <t>トウハイゴウ</t>
    </rPh>
    <rPh sb="72" eb="75">
      <t>コウリツカ</t>
    </rPh>
    <rPh sb="83" eb="85">
      <t>ケイエイ</t>
    </rPh>
    <rPh sb="87" eb="89">
      <t>コウカ</t>
    </rPh>
    <rPh sb="97" eb="100">
      <t>スイセンカ</t>
    </rPh>
    <rPh sb="100" eb="101">
      <t>リツ</t>
    </rPh>
    <rPh sb="102" eb="105">
      <t>コウスイジュン</t>
    </rPh>
    <rPh sb="106" eb="107">
      <t>タッ</t>
    </rPh>
    <rPh sb="112" eb="114">
      <t>コンゴ</t>
    </rPh>
    <rPh sb="235" eb="237">
      <t>ヘイセイ</t>
    </rPh>
    <rPh sb="239" eb="241">
      <t>ネンド</t>
    </rPh>
    <rPh sb="242" eb="245">
      <t>コウカイケイ</t>
    </rPh>
    <rPh sb="246" eb="248">
      <t>イコウ</t>
    </rPh>
    <rPh sb="255" eb="257">
      <t>ジゾク</t>
    </rPh>
    <rPh sb="257" eb="258">
      <t>テキ</t>
    </rPh>
    <rPh sb="259" eb="262">
      <t>ゲスイドウ</t>
    </rPh>
    <rPh sb="267" eb="269">
      <t>テイキョウ</t>
    </rPh>
    <rPh sb="279" eb="281">
      <t>イシキ</t>
    </rPh>
    <rPh sb="282" eb="283">
      <t>サラ</t>
    </rPh>
    <rPh sb="284" eb="286">
      <t>コウジョウ</t>
    </rPh>
    <rPh sb="289" eb="291">
      <t>ザイセイ</t>
    </rPh>
    <rPh sb="291" eb="293">
      <t>キバン</t>
    </rPh>
    <rPh sb="294" eb="296">
      <t>キョウカ</t>
    </rPh>
    <rPh sb="303" eb="30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</si>
</sst>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F5-4138-8D32-02ED29B1C6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6DF5-4138-8D32-02ED29B1C6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45.32</c:v>
                </c:pt>
                <c:pt idx="1">
                  <c:v>53.19</c:v>
                </c:pt>
                <c:pt idx="2">
                  <c:v>47.85</c:v>
                </c:pt>
                <c:pt idx="3">
                  <c:v>79.099999999999994</c:v>
                </c:pt>
                <c:pt idx="4">
                  <c:v>52.09</c:v>
                </c:pt>
              </c:numCache>
            </c:numRef>
          </c:val>
          <c:extLst>
            <c:ext xmlns:c16="http://schemas.microsoft.com/office/drawing/2014/chart" uri="{C3380CC4-5D6E-409C-BE32-E72D297353CC}">
              <c16:uniqueId val="{00000000-1DEC-4B11-857A-6D6DAFD15F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1DEC-4B11-857A-6D6DAFD15F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89.21</c:v>
                </c:pt>
                <c:pt idx="1">
                  <c:v>91.42</c:v>
                </c:pt>
                <c:pt idx="2">
                  <c:v>92.75</c:v>
                </c:pt>
                <c:pt idx="3">
                  <c:v>93.27</c:v>
                </c:pt>
                <c:pt idx="4">
                  <c:v>93.47</c:v>
                </c:pt>
              </c:numCache>
            </c:numRef>
          </c:val>
          <c:extLst>
            <c:ext xmlns:c16="http://schemas.microsoft.com/office/drawing/2014/chart" uri="{C3380CC4-5D6E-409C-BE32-E72D297353CC}">
              <c16:uniqueId val="{00000000-C6A7-4994-8775-1775C7DD36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C6A7-4994-8775-1775C7DD36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76.59</c:v>
                </c:pt>
                <c:pt idx="1">
                  <c:v>70.3</c:v>
                </c:pt>
                <c:pt idx="2">
                  <c:v>62.87</c:v>
                </c:pt>
                <c:pt idx="3">
                  <c:v>64.77</c:v>
                </c:pt>
                <c:pt idx="4">
                  <c:v>61.5</c:v>
                </c:pt>
              </c:numCache>
            </c:numRef>
          </c:val>
          <c:extLst>
            <c:ext xmlns:c16="http://schemas.microsoft.com/office/drawing/2014/chart" uri="{C3380CC4-5D6E-409C-BE32-E72D297353CC}">
              <c16:uniqueId val="{00000000-3FEA-4013-8435-4C5E3EDFA8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A-4013-8435-4C5E3EDFA8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EA-40F8-A3C9-760DF644B8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EA-40F8-A3C9-760DF644B8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0D-4B7E-8C19-4F4D0583D1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0D-4B7E-8C19-4F4D0583D1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1-4216-9B6B-EADA93E9F0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1-4216-9B6B-EADA93E9F0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5-45E2-8765-BE59ED2854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5-45E2-8765-BE59ED2854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546.53</c:v>
                </c:pt>
                <c:pt idx="1">
                  <c:v>419.89</c:v>
                </c:pt>
                <c:pt idx="2">
                  <c:v>835.57</c:v>
                </c:pt>
                <c:pt idx="3">
                  <c:v>634.30999999999995</c:v>
                </c:pt>
                <c:pt idx="4">
                  <c:v>505.08</c:v>
                </c:pt>
              </c:numCache>
            </c:numRef>
          </c:val>
          <c:extLst>
            <c:ext xmlns:c16="http://schemas.microsoft.com/office/drawing/2014/chart" uri="{C3380CC4-5D6E-409C-BE32-E72D297353CC}">
              <c16:uniqueId val="{00000000-17C2-4660-8F16-F594258FD2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17C2-4660-8F16-F594258FD2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102.48</c:v>
                </c:pt>
                <c:pt idx="1">
                  <c:v>102.9</c:v>
                </c:pt>
                <c:pt idx="2">
                  <c:v>90.96</c:v>
                </c:pt>
                <c:pt idx="3">
                  <c:v>86.09</c:v>
                </c:pt>
                <c:pt idx="4">
                  <c:v>97.32</c:v>
                </c:pt>
              </c:numCache>
            </c:numRef>
          </c:val>
          <c:extLst>
            <c:ext xmlns:c16="http://schemas.microsoft.com/office/drawing/2014/chart" uri="{C3380CC4-5D6E-409C-BE32-E72D297353CC}">
              <c16:uniqueId val="{00000000-EF84-4539-B00E-06750D0C3D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EF84-4539-B00E-06750D0C3D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193.89</c:v>
                </c:pt>
                <c:pt idx="1">
                  <c:v>192.97</c:v>
                </c:pt>
                <c:pt idx="2">
                  <c:v>221.09</c:v>
                </c:pt>
                <c:pt idx="3">
                  <c:v>231.97</c:v>
                </c:pt>
                <c:pt idx="4">
                  <c:v>209.37</c:v>
                </c:pt>
              </c:numCache>
            </c:numRef>
          </c:val>
          <c:extLst>
            <c:ext xmlns:c16="http://schemas.microsoft.com/office/drawing/2014/chart" uri="{C3380CC4-5D6E-409C-BE32-E72D297353CC}">
              <c16:uniqueId val="{00000000-6E5A-472F-A9BB-ECFB7E8C24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6E5A-472F-A9BB-ECFB7E8C24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南魚沼市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57647</v>
      </c>
      <c r="AM8" s="49"/>
      <c r="AN8" s="49"/>
      <c r="AO8" s="49"/>
      <c r="AP8" s="49"/>
      <c r="AQ8" s="49"/>
      <c r="AR8" s="49"/>
      <c r="AS8" s="49"/>
      <c r="AT8" s="44">
        <f>データ!T6</f>
        <v>584.54999999999995</v>
      </c>
      <c r="AU8" s="44"/>
      <c r="AV8" s="44"/>
      <c r="AW8" s="44"/>
      <c r="AX8" s="44"/>
      <c r="AY8" s="44"/>
      <c r="AZ8" s="44"/>
      <c r="BA8" s="44"/>
      <c r="BB8" s="44">
        <f>データ!U6</f>
        <v>98.62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36.33</v>
      </c>
      <c r="Q10" s="44"/>
      <c r="R10" s="44"/>
      <c r="S10" s="44"/>
      <c r="T10" s="44"/>
      <c r="U10" s="44"/>
      <c r="V10" s="44"/>
      <c r="W10" s="44">
        <f>データ!Q6</f>
        <v>87.38</v>
      </c>
      <c r="X10" s="44"/>
      <c r="Y10" s="44"/>
      <c r="Z10" s="44"/>
      <c r="AA10" s="44"/>
      <c r="AB10" s="44"/>
      <c r="AC10" s="44"/>
      <c r="AD10" s="49">
        <f>データ!R6</f>
        <v>3780</v>
      </c>
      <c r="AE10" s="49"/>
      <c r="AF10" s="49"/>
      <c r="AG10" s="49"/>
      <c r="AH10" s="49"/>
      <c r="AI10" s="49"/>
      <c r="AJ10" s="49"/>
      <c r="AK10" s="2"/>
      <c r="AL10" s="49">
        <f>データ!V6</f>
        <v>20801</v>
      </c>
      <c r="AM10" s="49"/>
      <c r="AN10" s="49"/>
      <c r="AO10" s="49"/>
      <c r="AP10" s="49"/>
      <c r="AQ10" s="49"/>
      <c r="AR10" s="49"/>
      <c r="AS10" s="49"/>
      <c r="AT10" s="44">
        <f>データ!W6</f>
        <v>9.3000000000000007</v>
      </c>
      <c r="AU10" s="44"/>
      <c r="AV10" s="44"/>
      <c r="AW10" s="44"/>
      <c r="AX10" s="44"/>
      <c r="AY10" s="44"/>
      <c r="AZ10" s="44"/>
      <c r="BA10" s="44"/>
      <c r="BB10" s="44">
        <f>データ!X6</f>
        <v>2236.67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UzZKESKE5K+bHBMyrmm+i0Xu/Xjk//Ni60kUd1vz/JNcevbVsRMe5Tudrf6dsZNNFwhWG/kaITYxMs7qM138Hg==" saltValue="YZjcozEfItovpubaWKOA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152269</v>
      </c>
      <c r="D6" s="32">
        <f t="shared" si="3"/>
        <v>47</v>
      </c>
      <c r="E6" s="32">
        <f t="shared" si="3"/>
        <v>17</v>
      </c>
      <c r="F6" s="32">
        <f t="shared" si="3"/>
        <v>1</v>
      </c>
      <c r="G6" s="32">
        <f t="shared" si="3"/>
        <v>0</v>
      </c>
      <c r="H6" s="32" t="str">
        <f t="shared" si="3"/>
        <v>新潟県　南魚沼市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36.33</v>
      </c>
      <c r="Q6" s="33">
        <f t="shared" si="3"/>
        <v>87.38</v>
      </c>
      <c r="R6" s="33">
        <f t="shared" si="3"/>
        <v>3780</v>
      </c>
      <c r="S6" s="33">
        <f t="shared" si="3"/>
        <v>57647</v>
      </c>
      <c r="T6" s="33">
        <f t="shared" si="3"/>
        <v>584.54999999999995</v>
      </c>
      <c r="U6" s="33">
        <f t="shared" si="3"/>
        <v>98.62</v>
      </c>
      <c r="V6" s="33">
        <f t="shared" si="3"/>
        <v>20801</v>
      </c>
      <c r="W6" s="33">
        <f t="shared" si="3"/>
        <v>9.3000000000000007</v>
      </c>
      <c r="X6" s="33">
        <f t="shared" si="3"/>
        <v>2236.67</v>
      </c>
      <c r="Y6" s="34">
        <f>IF(Y7="",NA(),Y7)</f>
        <v>76.59</v>
      </c>
      <c r="Z6" s="34">
        <f t="shared" ref="Z6:AH6" si="4">IF(Z7="",NA(),Z7)</f>
        <v>70.3</v>
      </c>
      <c r="AA6" s="34">
        <f t="shared" si="4"/>
        <v>62.87</v>
      </c>
      <c r="AB6" s="34">
        <f t="shared" si="4"/>
        <v>64.77</v>
      </c>
      <c r="AC6" s="34">
        <f t="shared" si="4"/>
        <v>61.5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546.53</v>
      </c>
      <c r="BG6" s="34">
        <f t="shared" ref="BG6:BO6" si="7">IF(BG7="",NA(),BG7)</f>
        <v>419.89</v>
      </c>
      <c r="BH6" s="34">
        <f t="shared" si="7"/>
        <v>835.57</v>
      </c>
      <c r="BI6" s="34">
        <f t="shared" si="7"/>
        <v>634.30999999999995</v>
      </c>
      <c r="BJ6" s="34">
        <f t="shared" si="7"/>
        <v>505.08</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102.48</v>
      </c>
      <c r="BR6" s="34">
        <f t="shared" ref="BR6:BZ6" si="8">IF(BR7="",NA(),BR7)</f>
        <v>102.9</v>
      </c>
      <c r="BS6" s="34">
        <f t="shared" si="8"/>
        <v>90.96</v>
      </c>
      <c r="BT6" s="34">
        <f t="shared" si="8"/>
        <v>86.09</v>
      </c>
      <c r="BU6" s="34">
        <f t="shared" si="8"/>
        <v>97.32</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193.89</v>
      </c>
      <c r="CC6" s="34">
        <f t="shared" ref="CC6:CK6" si="9">IF(CC7="",NA(),CC7)</f>
        <v>192.97</v>
      </c>
      <c r="CD6" s="34">
        <f t="shared" si="9"/>
        <v>221.09</v>
      </c>
      <c r="CE6" s="34">
        <f t="shared" si="9"/>
        <v>231.97</v>
      </c>
      <c r="CF6" s="34">
        <f t="shared" si="9"/>
        <v>209.37</v>
      </c>
      <c r="CG6" s="34">
        <f t="shared" si="9"/>
        <v>247.43</v>
      </c>
      <c r="CH6" s="34">
        <f t="shared" si="9"/>
        <v>248.89</v>
      </c>
      <c r="CI6" s="34">
        <f t="shared" si="9"/>
        <v>250.84</v>
      </c>
      <c r="CJ6" s="34">
        <f t="shared" si="9"/>
        <v>235.61</v>
      </c>
      <c r="CK6" s="34">
        <f t="shared" si="9"/>
        <v>216.21</v>
      </c>
      <c r="CL6" s="33" t="str">
        <f>IF(CL7="","",IF(CL7="-","【-】","【"&amp;SUBSTITUTE(TEXT(CL7,"#,##0.00"),"-","△")&amp;"】"))</f>
        <v>【136.39】</v>
      </c>
      <c r="CM6" s="34">
        <f>IF(CM7="",NA(),CM7)</f>
        <v>45.32</v>
      </c>
      <c r="CN6" s="34">
        <f t="shared" ref="CN6:CV6" si="10">IF(CN7="",NA(),CN7)</f>
        <v>53.19</v>
      </c>
      <c r="CO6" s="34">
        <f t="shared" si="10"/>
        <v>47.85</v>
      </c>
      <c r="CP6" s="34">
        <f t="shared" si="10"/>
        <v>79.099999999999994</v>
      </c>
      <c r="CQ6" s="34">
        <f t="shared" si="10"/>
        <v>52.09</v>
      </c>
      <c r="CR6" s="34">
        <f t="shared" si="10"/>
        <v>50.32</v>
      </c>
      <c r="CS6" s="34">
        <f t="shared" si="10"/>
        <v>49.89</v>
      </c>
      <c r="CT6" s="34">
        <f t="shared" si="10"/>
        <v>49.39</v>
      </c>
      <c r="CU6" s="34">
        <f t="shared" si="10"/>
        <v>49.25</v>
      </c>
      <c r="CV6" s="34">
        <f t="shared" si="10"/>
        <v>50.24</v>
      </c>
      <c r="CW6" s="33" t="str">
        <f>IF(CW7="","",IF(CW7="-","【-】","【"&amp;SUBSTITUTE(TEXT(CW7,"#,##0.00"),"-","△")&amp;"】"))</f>
        <v>【60.13】</v>
      </c>
      <c r="CX6" s="34">
        <f>IF(CX7="",NA(),CX7)</f>
        <v>89.21</v>
      </c>
      <c r="CY6" s="34">
        <f t="shared" ref="CY6:DG6" si="11">IF(CY7="",NA(),CY7)</f>
        <v>91.42</v>
      </c>
      <c r="CZ6" s="34">
        <f t="shared" si="11"/>
        <v>92.75</v>
      </c>
      <c r="DA6" s="34">
        <f t="shared" si="11"/>
        <v>93.27</v>
      </c>
      <c r="DB6" s="34">
        <f t="shared" si="11"/>
        <v>93.47</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0.02</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152269</v>
      </c>
      <c r="D7" s="36">
        <v>47</v>
      </c>
      <c r="E7" s="36">
        <v>17</v>
      </c>
      <c r="F7" s="36">
        <v>1</v>
      </c>
      <c r="G7" s="36">
        <v>0</v>
      </c>
      <c r="H7" s="36" t="s">
        <v>110</v>
      </c>
      <c r="I7" s="36" t="s">
        <v>111</v>
      </c>
      <c r="J7" s="36" t="s">
        <v>112</v>
      </c>
      <c r="K7" s="36" t="s">
        <v>113</v>
      </c>
      <c r="L7" s="36" t="s">
        <v>114</v>
      </c>
      <c r="M7" s="36" t="s">
        <v>115</v>
      </c>
      <c r="N7" s="37" t="s">
        <v>116</v>
      </c>
      <c r="O7" s="37" t="s">
        <v>117</v>
      </c>
      <c r="P7" s="37">
        <v>36.33</v>
      </c>
      <c r="Q7" s="37">
        <v>87.38</v>
      </c>
      <c r="R7" s="37">
        <v>3780</v>
      </c>
      <c r="S7" s="37">
        <v>57647</v>
      </c>
      <c r="T7" s="37">
        <v>584.54999999999995</v>
      </c>
      <c r="U7" s="37">
        <v>98.62</v>
      </c>
      <c r="V7" s="37">
        <v>20801</v>
      </c>
      <c r="W7" s="37">
        <v>9.3000000000000007</v>
      </c>
      <c r="X7" s="37">
        <v>2236.67</v>
      </c>
      <c r="Y7" s="37">
        <v>76.59</v>
      </c>
      <c r="Z7" s="37">
        <v>70.3</v>
      </c>
      <c r="AA7" s="37">
        <v>62.87</v>
      </c>
      <c r="AB7" s="37">
        <v>64.77</v>
      </c>
      <c r="AC7" s="37">
        <v>61.5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546.53</v>
      </c>
      <c r="BG7" s="37">
        <v>419.89</v>
      </c>
      <c r="BH7" s="37">
        <v>835.57</v>
      </c>
      <c r="BI7" s="37">
        <v>634.30999999999995</v>
      </c>
      <c r="BJ7" s="37">
        <v>505.08</v>
      </c>
      <c r="BK7" s="37">
        <v>1306.92</v>
      </c>
      <c r="BL7" s="37">
        <v>1203.71</v>
      </c>
      <c r="BM7" s="37">
        <v>1162.3599999999999</v>
      </c>
      <c r="BN7" s="37">
        <v>1047.6500000000001</v>
      </c>
      <c r="BO7" s="37">
        <v>1124.26</v>
      </c>
      <c r="BP7" s="37">
        <v>707.33</v>
      </c>
      <c r="BQ7" s="37">
        <v>102.48</v>
      </c>
      <c r="BR7" s="37">
        <v>102.9</v>
      </c>
      <c r="BS7" s="37">
        <v>90.96</v>
      </c>
      <c r="BT7" s="37">
        <v>86.09</v>
      </c>
      <c r="BU7" s="37">
        <v>97.32</v>
      </c>
      <c r="BV7" s="37">
        <v>68.510000000000005</v>
      </c>
      <c r="BW7" s="37">
        <v>69.739999999999995</v>
      </c>
      <c r="BX7" s="37">
        <v>68.209999999999994</v>
      </c>
      <c r="BY7" s="37">
        <v>74.040000000000006</v>
      </c>
      <c r="BZ7" s="37">
        <v>80.58</v>
      </c>
      <c r="CA7" s="37">
        <v>101.26</v>
      </c>
      <c r="CB7" s="37">
        <v>193.89</v>
      </c>
      <c r="CC7" s="37">
        <v>192.97</v>
      </c>
      <c r="CD7" s="37">
        <v>221.09</v>
      </c>
      <c r="CE7" s="37">
        <v>231.97</v>
      </c>
      <c r="CF7" s="37">
        <v>209.37</v>
      </c>
      <c r="CG7" s="37">
        <v>247.43</v>
      </c>
      <c r="CH7" s="37">
        <v>248.89</v>
      </c>
      <c r="CI7" s="37">
        <v>250.84</v>
      </c>
      <c r="CJ7" s="37">
        <v>235.61</v>
      </c>
      <c r="CK7" s="37">
        <v>216.21</v>
      </c>
      <c r="CL7" s="37">
        <v>136.38999999999999</v>
      </c>
      <c r="CM7" s="37">
        <v>45.32</v>
      </c>
      <c r="CN7" s="37">
        <v>53.19</v>
      </c>
      <c r="CO7" s="37">
        <v>47.85</v>
      </c>
      <c r="CP7" s="37">
        <v>79.099999999999994</v>
      </c>
      <c r="CQ7" s="37">
        <v>52.09</v>
      </c>
      <c r="CR7" s="37">
        <v>50.32</v>
      </c>
      <c r="CS7" s="37">
        <v>49.89</v>
      </c>
      <c r="CT7" s="37">
        <v>49.39</v>
      </c>
      <c r="CU7" s="37">
        <v>49.25</v>
      </c>
      <c r="CV7" s="37">
        <v>50.24</v>
      </c>
      <c r="CW7" s="37">
        <v>60.13</v>
      </c>
      <c r="CX7" s="37">
        <v>89.21</v>
      </c>
      <c r="CY7" s="37">
        <v>91.42</v>
      </c>
      <c r="CZ7" s="37">
        <v>92.75</v>
      </c>
      <c r="DA7" s="37">
        <v>93.27</v>
      </c>
      <c r="DB7" s="37">
        <v>93.47</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0.02</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白井　勝</cp:lastModifiedBy>
  <dcterms:created xsi:type="dcterms:W3CDTF">2018-12-03T09:03:12Z</dcterms:created>
  <dcterms:modified xsi:type="dcterms:W3CDTF">2019-01-29T14:41:38Z</dcterms:modified>
  <cp:category/>
</cp:coreProperties>
</file>