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5 経営戦略・新病院改革プラン\H30調査等\310116 公営企業に係る経営比較分析表の分析等について\"/>
    </mc:Choice>
  </mc:AlternateContent>
  <workbookProtection workbookAlgorithmName="SHA-512" workbookHashValue="8Eab8KhkoCXxswWe7K6hHhtBCQ55lRFGPgA4ZWJxrz+kbLggfTEXBiKC4BkLvik/EhNs9a8xfiti/bdLN//PWQ==" workbookSaltValue="o9w0e0Wgo5HoHxbfEp2+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<sst xmlns="http://schemas.openxmlformats.org/spreadsheetml/2006/main" count="240" uniqueCount="126">
  <si>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</si>
  <si>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</si>
  <si>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</si>
  <si>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</si>
  <si>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</si>
  <si>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</si>
  <si>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</si>
  <si>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</si>
  <si>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</si>
  <si>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</si>
  <si>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</si>
  <si>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</si>
  <si>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</si>
  <si>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</si>
  <si>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</si>
  <si>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</si>
  <si>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</si>
  <si>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</si>
  <si>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</si>
  <si>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</si>
  <si>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</si>
  <si>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</si>
  <si>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</si>
  <si>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</si>
  <si>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</si>
  <si>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</si>
  <si>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</si>
  <si>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</si>
  <si>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</si>
  <si>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</si>
  <si>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</si>
  <si>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</si>
  <si>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</si>
  <si>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</si>
  <si>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</si>
  <si>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</si>
  <si>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</si>
  <si>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</si>
  <si>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</si>
  <si>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</si>
  <si>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</si>
  <si>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</si>
  <si>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</si>
  <si>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</si>
  <si>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</si>
  <si>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</si>
  <si>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</si>
  <si>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</si>
  <si>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</si>
  <si>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</si>
  <si>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</si>
  <si>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</si>
  <si>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</si>
  <si>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</si>
  <si>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</si>
  <si>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</si>
  <si>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</si>
  <si>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</si>
  <si>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</si>
  <si>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</si>
  <si>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</si>
  <si>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</si>
  <si>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</si>
  <si>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</si>
  <si>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</si>
  <si>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</si>
  <si>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</si>
  <si>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</si>
  <si>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</si>
  <si>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</si>
  <si>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</si>
  <si>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</si>
  <si>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</si>
  <si>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</si>
  <si>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</si>
  <si>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</si>
  <si>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</si>
  <si>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</si>
  <si>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</si>
  <si>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</si>
  <si>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</si>
  <si>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</si>
  <si>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</si>
  <si>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</si>
  <si>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</si>
  <si>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</si>
  <si>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</si>
  <si>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</si>
  <si>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</si>
  <si>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</si>
  <si>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</si>
  <si>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</si>
  <si>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</si>
  <si>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</si>
  <si>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</si>
  <si>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</si>
  <si>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</si>
  <si>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</si>
  <si>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</si>
  <si>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</si>
  <si>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</si>
  <si>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</si>
  <si>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</si>
  <si>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</si>
  <si>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</si>
  <si>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</si>
  <si>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</si>
  <si>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</si>
  <si>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</si>
  <si>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</si>
  <si>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</si>
  <si>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</si>
  <si>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</si>
  <si>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</si>
  <si>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</si>
  <si>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</si>
  <si>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</si>
  <si>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</si>
  <si>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</si>
  <si>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</si>
  <si>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</si>
  <si>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</si>
  <si>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</si>
  <si>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は、市民生活の根幹にかかわる社会インフラであり高額な投資を要するが、料金面では市民生活への影響が大きく値上げは困難であり、収益的収支比率を100％以上にすることは非常に困難な状況にある。
農業集落排水事業としては、整備完了から年数が経過し、処理施設の更新が必要な時期に来ている。単なる設備更新ではなく、12施設のうち11施設を公共下水道へ統合することで、より効率的な運営を目指している。
残る1施設についても、計画的な施設の長寿命化で費用の削減に努め、安定運用を確保しながらより健全で効率的な運営を図っていく。</t>
    <rPh sb="125" eb="127">
      <t>ショリ</t>
    </rPh>
    <rPh sb="127" eb="129">
      <t>シセツ</t>
    </rPh>
    <rPh sb="158" eb="160">
      <t>シセツ</t>
    </rPh>
    <rPh sb="165" eb="167">
      <t>シセツ</t>
    </rPh>
    <rPh sb="168" eb="170">
      <t>コウキョウ</t>
    </rPh>
    <rPh sb="170" eb="173">
      <t>ゲスイドウ</t>
    </rPh>
    <rPh sb="174" eb="176">
      <t>トウゴウ</t>
    </rPh>
    <rPh sb="199" eb="200">
      <t>ノコ</t>
    </rPh>
    <rPh sb="202" eb="204">
      <t>シセツ</t>
    </rPh>
    <rPh sb="210" eb="213">
      <t>ケイカクテキ</t>
    </rPh>
    <rPh sb="214" eb="216">
      <t>シセツ</t>
    </rPh>
    <rPh sb="217" eb="221">
      <t>チョウジュミョウカ</t>
    </rPh>
    <phoneticPr fontId="4"/>
  </si>
  <si>
    <t>処理場については、古いものは平成2年から供用を開始しており、施設の老朽化が進んでいる。今後の施設更新は、1処理場を除いて隣接する公共下水道へ統合した方が効率的であると見込まれたことから、順次切替え工事を実施している。平成28年度は大巻地区、平成29年度は三用地区の工事が完了し、3か所の処理場を公共下水道に統合した。
管渠については、不明水対策として老朽化したマンホール蓋の更新を行う必要があると認識している。公共下水道に統合された区域から、ストックマネジメント計画に基づいた更新を実施していく。</t>
    <rPh sb="60" eb="62">
      <t>リンセツ</t>
    </rPh>
    <rPh sb="64" eb="66">
      <t>コウキョウ</t>
    </rPh>
    <rPh sb="66" eb="69">
      <t>ゲスイドウ</t>
    </rPh>
    <rPh sb="70" eb="72">
      <t>トウゴウ</t>
    </rPh>
    <rPh sb="95" eb="96">
      <t>キ</t>
    </rPh>
    <rPh sb="96" eb="97">
      <t>カ</t>
    </rPh>
    <rPh sb="98" eb="100">
      <t>コウジ</t>
    </rPh>
    <rPh sb="101" eb="103">
      <t>ジッシ</t>
    </rPh>
    <rPh sb="108" eb="110">
      <t>ヘイセイ</t>
    </rPh>
    <rPh sb="112" eb="114">
      <t>ネンド</t>
    </rPh>
    <rPh sb="115" eb="117">
      <t>オオマキ</t>
    </rPh>
    <rPh sb="117" eb="119">
      <t>チク</t>
    </rPh>
    <rPh sb="120" eb="122">
      <t>ヘイセイ</t>
    </rPh>
    <rPh sb="124" eb="126">
      <t>ネンド</t>
    </rPh>
    <rPh sb="127" eb="128">
      <t>ミ</t>
    </rPh>
    <rPh sb="128" eb="129">
      <t>ヨウ</t>
    </rPh>
    <rPh sb="129" eb="131">
      <t>チク</t>
    </rPh>
    <rPh sb="132" eb="134">
      <t>コウジ</t>
    </rPh>
    <rPh sb="135" eb="137">
      <t>カンリョウ</t>
    </rPh>
    <rPh sb="141" eb="142">
      <t>ショ</t>
    </rPh>
    <rPh sb="143" eb="146">
      <t>ショリジョウ</t>
    </rPh>
    <rPh sb="147" eb="149">
      <t>コウキョウ</t>
    </rPh>
    <rPh sb="149" eb="152">
      <t>ゲスイドウ</t>
    </rPh>
    <rPh sb="153" eb="155">
      <t>トウゴウ</t>
    </rPh>
    <rPh sb="167" eb="169">
      <t>フメイ</t>
    </rPh>
    <rPh sb="169" eb="170">
      <t>スイ</t>
    </rPh>
    <rPh sb="170" eb="172">
      <t>タイサク</t>
    </rPh>
    <rPh sb="205" eb="207">
      <t>コウキョウ</t>
    </rPh>
    <rPh sb="207" eb="210">
      <t>ゲスイドウ</t>
    </rPh>
    <rPh sb="211" eb="213">
      <t>トウゴウ</t>
    </rPh>
    <rPh sb="216" eb="218">
      <t>クイキ</t>
    </rPh>
    <rPh sb="238" eb="240">
      <t>コウシン</t>
    </rPh>
    <rPh sb="241" eb="243">
      <t>ジッシ</t>
    </rPh>
    <phoneticPr fontId="4"/>
  </si>
  <si>
    <t>経費回収率は前年度より減少したものの、類似団体に比べ高い水準で推移しており、汚水処理費用はほぼ料金収入で賄えている。しかし、収益的収支比率は経費回収率の悪化により低下傾向にある。なお、平成27年の数値が悪化した要因としては、城内川北地区が特環区域になり料金収入が減少したこと及び城内川北地区の汚水処理を流域下水道処理場で行っていたために維持管理費用が減らなかったことが要因として考えられる。
類似団体に比べて企業債残高対事業規模比率が低いのは、農集事業の面整備が平成19年度に完了し、企業債の償還が進んでいるためである。今後も建設に伴う企業債の発行予定はなく、当面はこの傾向が続くと考えられる。
施設利用率の変動が大きいのは、冬期間の不明水による影響が考えられる。不明水の主な要因は老朽化したマンホール蓋から流入する消雪水で、計画的な更新が必要と認識している。
水洗化率は100％近くに達している。残る未接続世帯についても、引き続き接続の促進を図る。
現状としては必ずしも健全な経営とは言えないが、類似団体に比べ経費回収率は高く、汚水処理原価は低いため、経営状況は比較的良好であり、下水道事業という社会インフラ事業としては、ほぼ適正な状況にあると考える。</t>
    <rPh sb="6" eb="9">
      <t>ゼンネンド</t>
    </rPh>
    <rPh sb="11" eb="13">
      <t>ゲンショウ</t>
    </rPh>
    <rPh sb="19" eb="21">
      <t>ルイジ</t>
    </rPh>
    <rPh sb="21" eb="23">
      <t>ダンタイ</t>
    </rPh>
    <rPh sb="24" eb="25">
      <t>クラ</t>
    </rPh>
    <rPh sb="47" eb="49">
      <t>リョウキン</t>
    </rPh>
    <rPh sb="49" eb="51">
      <t>シュウニュウ</t>
    </rPh>
    <rPh sb="67" eb="69">
      <t>ヒリツ</t>
    </rPh>
    <rPh sb="70" eb="72">
      <t>ケイヒ</t>
    </rPh>
    <rPh sb="72" eb="74">
      <t>カイシュウ</t>
    </rPh>
    <rPh sb="74" eb="75">
      <t>リツ</t>
    </rPh>
    <rPh sb="76" eb="78">
      <t>アッカ</t>
    </rPh>
    <rPh sb="81" eb="83">
      <t>テイカ</t>
    </rPh>
    <rPh sb="83" eb="85">
      <t>ケイコウ</t>
    </rPh>
    <rPh sb="92" eb="94">
      <t>ヘイセイ</t>
    </rPh>
    <rPh sb="96" eb="97">
      <t>ネン</t>
    </rPh>
    <rPh sb="98" eb="100">
      <t>スウチ</t>
    </rPh>
    <rPh sb="101" eb="103">
      <t>アッカ</t>
    </rPh>
    <rPh sb="105" eb="107">
      <t>ヨウイン</t>
    </rPh>
    <rPh sb="112" eb="114">
      <t>ジョウナイ</t>
    </rPh>
    <rPh sb="114" eb="116">
      <t>カワキタ</t>
    </rPh>
    <rPh sb="116" eb="118">
      <t>チク</t>
    </rPh>
    <rPh sb="119" eb="121">
      <t>トッカン</t>
    </rPh>
    <rPh sb="121" eb="123">
      <t>クイキ</t>
    </rPh>
    <rPh sb="126" eb="128">
      <t>リョウキン</t>
    </rPh>
    <rPh sb="128" eb="130">
      <t>シュウニュウ</t>
    </rPh>
    <rPh sb="131" eb="133">
      <t>ゲンショウ</t>
    </rPh>
    <rPh sb="137" eb="138">
      <t>オヨ</t>
    </rPh>
    <rPh sb="139" eb="141">
      <t>ジョウナイ</t>
    </rPh>
    <rPh sb="141" eb="143">
      <t>カワキタ</t>
    </rPh>
    <rPh sb="143" eb="145">
      <t>チク</t>
    </rPh>
    <rPh sb="146" eb="148">
      <t>オスイ</t>
    </rPh>
    <rPh sb="148" eb="150">
      <t>ショリ</t>
    </rPh>
    <rPh sb="151" eb="153">
      <t>リュウイキ</t>
    </rPh>
    <rPh sb="153" eb="156">
      <t>ゲスイドウ</t>
    </rPh>
    <rPh sb="156" eb="159">
      <t>ショリジョウ</t>
    </rPh>
    <rPh sb="160" eb="161">
      <t>オコナ</t>
    </rPh>
    <rPh sb="168" eb="170">
      <t>イジ</t>
    </rPh>
    <rPh sb="170" eb="172">
      <t>カンリ</t>
    </rPh>
    <rPh sb="172" eb="174">
      <t>ヒヨウ</t>
    </rPh>
    <rPh sb="175" eb="176">
      <t>ヘ</t>
    </rPh>
    <rPh sb="184" eb="186">
      <t>ヨウイン</t>
    </rPh>
    <rPh sb="189" eb="190">
      <t>カンガ</t>
    </rPh>
    <rPh sb="222" eb="224">
      <t>ノウシュウ</t>
    </rPh>
    <rPh sb="224" eb="226">
      <t>ジギョウ</t>
    </rPh>
    <rPh sb="227" eb="228">
      <t>メン</t>
    </rPh>
    <rPh sb="228" eb="230">
      <t>セイビ</t>
    </rPh>
    <rPh sb="231" eb="233">
      <t>ヘイセイ</t>
    </rPh>
    <rPh sb="235" eb="237">
      <t>ネンド</t>
    </rPh>
    <rPh sb="238" eb="240">
      <t>カンリョウ</t>
    </rPh>
    <rPh sb="242" eb="244">
      <t>キギョウ</t>
    </rPh>
    <rPh sb="244" eb="245">
      <t>サイ</t>
    </rPh>
    <rPh sb="246" eb="248">
      <t>ショウカン</t>
    </rPh>
    <rPh sb="249" eb="250">
      <t>スス</t>
    </rPh>
    <rPh sb="260" eb="262">
      <t>コンゴ</t>
    </rPh>
    <rPh sb="263" eb="265">
      <t>ケンセツ</t>
    </rPh>
    <rPh sb="266" eb="267">
      <t>トモナ</t>
    </rPh>
    <rPh sb="268" eb="270">
      <t>キギョウ</t>
    </rPh>
    <rPh sb="274" eb="276">
      <t>ヨテイ</t>
    </rPh>
    <rPh sb="280" eb="282">
      <t>トウメン</t>
    </rPh>
    <rPh sb="291" eb="292">
      <t>カンガ</t>
    </rPh>
    <rPh sb="313" eb="316">
      <t>トウキカン</t>
    </rPh>
    <rPh sb="317" eb="319">
      <t>フメイ</t>
    </rPh>
    <rPh sb="319" eb="320">
      <t>スイ</t>
    </rPh>
    <rPh sb="323" eb="325">
      <t>エイキョウ</t>
    </rPh>
    <rPh sb="336" eb="337">
      <t>オモ</t>
    </rPh>
    <rPh sb="338" eb="340">
      <t>ヨウイン</t>
    </rPh>
    <rPh sb="363" eb="366">
      <t>ケイカクテキ</t>
    </rPh>
    <rPh sb="367" eb="369">
      <t>コウシン</t>
    </rPh>
    <rPh sb="370" eb="372">
      <t>ヒツヨウ</t>
    </rPh>
    <rPh sb="373" eb="375">
      <t>ニンシキ</t>
    </rPh>
    <rPh sb="390" eb="391">
      <t>チカ</t>
    </rPh>
    <rPh sb="393" eb="394">
      <t>タッ</t>
    </rPh>
    <rPh sb="399" eb="400">
      <t>ノコ</t>
    </rPh>
    <rPh sb="401" eb="404">
      <t>ミセツゾク</t>
    </rPh>
    <rPh sb="404" eb="406">
      <t>セタイ</t>
    </rPh>
    <rPh sb="412" eb="413">
      <t>ヒ</t>
    </rPh>
    <rPh sb="414" eb="415">
      <t>ツヅ</t>
    </rPh>
    <rPh sb="416" eb="418">
      <t>セツゾク</t>
    </rPh>
    <rPh sb="419" eb="421">
      <t>ソクシン</t>
    </rPh>
    <rPh sb="422" eb="4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</si>
</sst>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78-436B-82E4-215C00B34E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5C78-436B-82E4-215C00B34E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52.18</c:v>
                </c:pt>
                <c:pt idx="1">
                  <c:v>58.4</c:v>
                </c:pt>
                <c:pt idx="2">
                  <c:v>56.88</c:v>
                </c:pt>
                <c:pt idx="3">
                  <c:v>59.65</c:v>
                </c:pt>
                <c:pt idx="4">
                  <c:v>53.96</c:v>
                </c:pt>
              </c:numCache>
            </c:numRef>
          </c:val>
          <c:extLst>
            <c:ext xmlns:c16="http://schemas.microsoft.com/office/drawing/2014/chart" uri="{C3380CC4-5D6E-409C-BE32-E72D297353CC}">
              <c16:uniqueId val="{00000000-8F76-4570-B030-427C4C61DF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8F76-4570-B030-427C4C61DF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95.16</c:v>
                </c:pt>
                <c:pt idx="1">
                  <c:v>95.48</c:v>
                </c:pt>
                <c:pt idx="2">
                  <c:v>96.08</c:v>
                </c:pt>
                <c:pt idx="3">
                  <c:v>96.34</c:v>
                </c:pt>
                <c:pt idx="4">
                  <c:v>95.89</c:v>
                </c:pt>
              </c:numCache>
            </c:numRef>
          </c:val>
          <c:extLst>
            <c:ext xmlns:c16="http://schemas.microsoft.com/office/drawing/2014/chart" uri="{C3380CC4-5D6E-409C-BE32-E72D297353CC}">
              <c16:uniqueId val="{00000000-8A27-42E0-AF0B-D8567ABCC5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8A27-42E0-AF0B-D8567ABCC5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65.22</c:v>
                </c:pt>
                <c:pt idx="1">
                  <c:v>64.790000000000006</c:v>
                </c:pt>
                <c:pt idx="2">
                  <c:v>54.76</c:v>
                </c:pt>
                <c:pt idx="3">
                  <c:v>66.599999999999994</c:v>
                </c:pt>
                <c:pt idx="4">
                  <c:v>60.87</c:v>
                </c:pt>
              </c:numCache>
            </c:numRef>
          </c:val>
          <c:extLst>
            <c:ext xmlns:c16="http://schemas.microsoft.com/office/drawing/2014/chart" uri="{C3380CC4-5D6E-409C-BE32-E72D297353CC}">
              <c16:uniqueId val="{00000000-5419-441F-BA33-CD4C367784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9-441F-BA33-CD4C367784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D-4F2C-BF4C-340D9F5E82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D-4F2C-BF4C-340D9F5E82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7-47BB-AE99-5D302E602D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7-47BB-AE99-5D302E602D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B-4B79-9BE2-233C27FB52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B-4B79-9BE2-233C27FB52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F-44EA-BB07-0CFBA9C68D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F-44EA-BB07-0CFBA9C68D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456.85</c:v>
                </c:pt>
                <c:pt idx="1">
                  <c:v>345.46</c:v>
                </c:pt>
                <c:pt idx="2">
                  <c:v>810.83</c:v>
                </c:pt>
                <c:pt idx="3">
                  <c:v>596.82000000000005</c:v>
                </c:pt>
                <c:pt idx="4">
                  <c:v>634.79</c:v>
                </c:pt>
              </c:numCache>
            </c:numRef>
          </c:val>
          <c:extLst>
            <c:ext xmlns:c16="http://schemas.microsoft.com/office/drawing/2014/chart" uri="{C3380CC4-5D6E-409C-BE32-E72D297353CC}">
              <c16:uniqueId val="{00000000-C7EC-4768-9277-ADC950EBA0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7EC-4768-9277-ADC950EBA0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99.36</c:v>
                </c:pt>
                <c:pt idx="1">
                  <c:v>98.94</c:v>
                </c:pt>
                <c:pt idx="2">
                  <c:v>84.94</c:v>
                </c:pt>
                <c:pt idx="3">
                  <c:v>93.7</c:v>
                </c:pt>
                <c:pt idx="4">
                  <c:v>88.48</c:v>
                </c:pt>
              </c:numCache>
            </c:numRef>
          </c:val>
          <c:extLst>
            <c:ext xmlns:c16="http://schemas.microsoft.com/office/drawing/2014/chart" uri="{C3380CC4-5D6E-409C-BE32-E72D297353CC}">
              <c16:uniqueId val="{00000000-6DC8-4663-B8DB-029277469F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DC8-4663-B8DB-029277469F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195.11</c:v>
                </c:pt>
                <c:pt idx="1">
                  <c:v>194.56</c:v>
                </c:pt>
                <c:pt idx="2">
                  <c:v>227.17</c:v>
                </c:pt>
                <c:pt idx="3">
                  <c:v>208.52</c:v>
                </c:pt>
                <c:pt idx="4">
                  <c:v>221.36</c:v>
                </c:pt>
              </c:numCache>
            </c:numRef>
          </c:val>
          <c:extLst>
            <c:ext xmlns:c16="http://schemas.microsoft.com/office/drawing/2014/chart" uri="{C3380CC4-5D6E-409C-BE32-E72D297353CC}">
              <c16:uniqueId val="{00000000-2E7D-40C5-BC56-1E96832935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2E7D-40C5-BC56-1E96832935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南魚沼市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57647</v>
      </c>
      <c r="AM8" s="72"/>
      <c r="AN8" s="72"/>
      <c r="AO8" s="72"/>
      <c r="AP8" s="72"/>
      <c r="AQ8" s="72"/>
      <c r="AR8" s="72"/>
      <c r="AS8" s="72"/>
      <c r="AT8" s="71">
        <f>データ!T6</f>
        <v>584.54999999999995</v>
      </c>
      <c r="AU8" s="71"/>
      <c r="AV8" s="71"/>
      <c r="AW8" s="71"/>
      <c r="AX8" s="71"/>
      <c r="AY8" s="71"/>
      <c r="AZ8" s="71"/>
      <c r="BA8" s="71"/>
      <c r="BB8" s="71">
        <f>データ!U6</f>
        <v>98.62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15.1</v>
      </c>
      <c r="Q10" s="71"/>
      <c r="R10" s="71"/>
      <c r="S10" s="71"/>
      <c r="T10" s="71"/>
      <c r="U10" s="71"/>
      <c r="V10" s="71"/>
      <c r="W10" s="71">
        <f>データ!Q6</f>
        <v>93.92</v>
      </c>
      <c r="X10" s="71"/>
      <c r="Y10" s="71"/>
      <c r="Z10" s="71"/>
      <c r="AA10" s="71"/>
      <c r="AB10" s="71"/>
      <c r="AC10" s="71"/>
      <c r="AD10" s="72">
        <f>データ!R6</f>
        <v>3780</v>
      </c>
      <c r="AE10" s="72"/>
      <c r="AF10" s="72"/>
      <c r="AG10" s="72"/>
      <c r="AH10" s="72"/>
      <c r="AI10" s="72"/>
      <c r="AJ10" s="72"/>
      <c r="AK10" s="2"/>
      <c r="AL10" s="72">
        <f>データ!V6</f>
        <v>8645</v>
      </c>
      <c r="AM10" s="72"/>
      <c r="AN10" s="72"/>
      <c r="AO10" s="72"/>
      <c r="AP10" s="72"/>
      <c r="AQ10" s="72"/>
      <c r="AR10" s="72"/>
      <c r="AS10" s="72"/>
      <c r="AT10" s="71">
        <f>データ!W6</f>
        <v>6.45</v>
      </c>
      <c r="AU10" s="71"/>
      <c r="AV10" s="71"/>
      <c r="AW10" s="71"/>
      <c r="AX10" s="71"/>
      <c r="AY10" s="71"/>
      <c r="AZ10" s="71"/>
      <c r="BA10" s="71"/>
      <c r="BB10" s="71">
        <f>データ!X6</f>
        <v>1340.31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av3lJEKNglExpEm0gl8mrn0DpEGCcZvR1owXLrEEmPilQO511R2kO5cLMIeTnzC/86WzQn499rBxx2nOKaRmdw==" saltValue="VmUEOl8CyLeRO4lSGyla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152269</v>
      </c>
      <c r="D6" s="32">
        <f t="shared" si="3"/>
        <v>47</v>
      </c>
      <c r="E6" s="32">
        <f t="shared" si="3"/>
        <v>17</v>
      </c>
      <c r="F6" s="32">
        <f t="shared" si="3"/>
        <v>5</v>
      </c>
      <c r="G6" s="32">
        <f t="shared" si="3"/>
        <v>0</v>
      </c>
      <c r="H6" s="32" t="str">
        <f t="shared" si="3"/>
        <v>新潟県　南魚沼市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15.1</v>
      </c>
      <c r="Q6" s="33">
        <f t="shared" si="3"/>
        <v>93.92</v>
      </c>
      <c r="R6" s="33">
        <f t="shared" si="3"/>
        <v>3780</v>
      </c>
      <c r="S6" s="33">
        <f t="shared" si="3"/>
        <v>57647</v>
      </c>
      <c r="T6" s="33">
        <f t="shared" si="3"/>
        <v>584.54999999999995</v>
      </c>
      <c r="U6" s="33">
        <f t="shared" si="3"/>
        <v>98.62</v>
      </c>
      <c r="V6" s="33">
        <f t="shared" si="3"/>
        <v>8645</v>
      </c>
      <c r="W6" s="33">
        <f t="shared" si="3"/>
        <v>6.45</v>
      </c>
      <c r="X6" s="33">
        <f t="shared" si="3"/>
        <v>1340.31</v>
      </c>
      <c r="Y6" s="34">
        <f>IF(Y7="",NA(),Y7)</f>
        <v>65.22</v>
      </c>
      <c r="Z6" s="34">
        <f t="shared" ref="Z6:AH6" si="4">IF(Z7="",NA(),Z7)</f>
        <v>64.790000000000006</v>
      </c>
      <c r="AA6" s="34">
        <f t="shared" si="4"/>
        <v>54.76</v>
      </c>
      <c r="AB6" s="34">
        <f t="shared" si="4"/>
        <v>66.599999999999994</v>
      </c>
      <c r="AC6" s="34">
        <f t="shared" si="4"/>
        <v>60.87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456.85</v>
      </c>
      <c r="BG6" s="34">
        <f t="shared" ref="BG6:BO6" si="7">IF(BG7="",NA(),BG7)</f>
        <v>345.46</v>
      </c>
      <c r="BH6" s="34">
        <f t="shared" si="7"/>
        <v>810.83</v>
      </c>
      <c r="BI6" s="34">
        <f t="shared" si="7"/>
        <v>596.82000000000005</v>
      </c>
      <c r="BJ6" s="34">
        <f t="shared" si="7"/>
        <v>634.79</v>
      </c>
      <c r="BK6" s="34">
        <f t="shared" si="7"/>
        <v>1126.77</v>
      </c>
      <c r="BL6" s="34">
        <f t="shared" si="7"/>
        <v>1044.8</v>
      </c>
      <c r="BM6" s="34">
        <f t="shared" si="7"/>
        <v>1081.8</v>
      </c>
      <c r="BN6" s="34">
        <f t="shared" si="7"/>
        <v>974.93</v>
      </c>
      <c r="BO6" s="34">
        <f t="shared" si="7"/>
        <v>855.8</v>
      </c>
      <c r="BP6" s="33" t="str">
        <f>IF(BP7="","",IF(BP7="-","【-】","【"&amp;SUBSTITUTE(TEXT(BP7,"#,##0.00"),"-","△")&amp;"】"))</f>
        <v>【814.89】</v>
      </c>
      <c r="BQ6" s="34">
        <f>IF(BQ7="",NA(),BQ7)</f>
        <v>99.36</v>
      </c>
      <c r="BR6" s="34">
        <f t="shared" ref="BR6:BZ6" si="8">IF(BR7="",NA(),BR7)</f>
        <v>98.94</v>
      </c>
      <c r="BS6" s="34">
        <f t="shared" si="8"/>
        <v>84.94</v>
      </c>
      <c r="BT6" s="34">
        <f t="shared" si="8"/>
        <v>93.7</v>
      </c>
      <c r="BU6" s="34">
        <f t="shared" si="8"/>
        <v>88.48</v>
      </c>
      <c r="BV6" s="34">
        <f t="shared" si="8"/>
        <v>50.9</v>
      </c>
      <c r="BW6" s="34">
        <f t="shared" si="8"/>
        <v>50.82</v>
      </c>
      <c r="BX6" s="34">
        <f t="shared" si="8"/>
        <v>52.19</v>
      </c>
      <c r="BY6" s="34">
        <f t="shared" si="8"/>
        <v>55.32</v>
      </c>
      <c r="BZ6" s="34">
        <f t="shared" si="8"/>
        <v>59.8</v>
      </c>
      <c r="CA6" s="33" t="str">
        <f>IF(CA7="","",IF(CA7="-","【-】","【"&amp;SUBSTITUTE(TEXT(CA7,"#,##0.00"),"-","△")&amp;"】"))</f>
        <v>【60.64】</v>
      </c>
      <c r="CB6" s="34">
        <f>IF(CB7="",NA(),CB7)</f>
        <v>195.11</v>
      </c>
      <c r="CC6" s="34">
        <f t="shared" ref="CC6:CK6" si="9">IF(CC7="",NA(),CC7)</f>
        <v>194.56</v>
      </c>
      <c r="CD6" s="34">
        <f t="shared" si="9"/>
        <v>227.17</v>
      </c>
      <c r="CE6" s="34">
        <f t="shared" si="9"/>
        <v>208.52</v>
      </c>
      <c r="CF6" s="34">
        <f t="shared" si="9"/>
        <v>221.36</v>
      </c>
      <c r="CG6" s="34">
        <f t="shared" si="9"/>
        <v>293.27</v>
      </c>
      <c r="CH6" s="34">
        <f t="shared" si="9"/>
        <v>300.52</v>
      </c>
      <c r="CI6" s="34">
        <f t="shared" si="9"/>
        <v>296.14</v>
      </c>
      <c r="CJ6" s="34">
        <f t="shared" si="9"/>
        <v>283.17</v>
      </c>
      <c r="CK6" s="34">
        <f t="shared" si="9"/>
        <v>263.76</v>
      </c>
      <c r="CL6" s="33" t="str">
        <f>IF(CL7="","",IF(CL7="-","【-】","【"&amp;SUBSTITUTE(TEXT(CL7,"#,##0.00"),"-","△")&amp;"】"))</f>
        <v>【255.52】</v>
      </c>
      <c r="CM6" s="34">
        <f>IF(CM7="",NA(),CM7)</f>
        <v>52.18</v>
      </c>
      <c r="CN6" s="34">
        <f t="shared" ref="CN6:CV6" si="10">IF(CN7="",NA(),CN7)</f>
        <v>58.4</v>
      </c>
      <c r="CO6" s="34">
        <f t="shared" si="10"/>
        <v>56.88</v>
      </c>
      <c r="CP6" s="34">
        <f t="shared" si="10"/>
        <v>59.65</v>
      </c>
      <c r="CQ6" s="34">
        <f t="shared" si="10"/>
        <v>53.96</v>
      </c>
      <c r="CR6" s="34">
        <f t="shared" si="10"/>
        <v>53.78</v>
      </c>
      <c r="CS6" s="34">
        <f t="shared" si="10"/>
        <v>53.24</v>
      </c>
      <c r="CT6" s="34">
        <f t="shared" si="10"/>
        <v>52.31</v>
      </c>
      <c r="CU6" s="34">
        <f t="shared" si="10"/>
        <v>60.65</v>
      </c>
      <c r="CV6" s="34">
        <f t="shared" si="10"/>
        <v>51.75</v>
      </c>
      <c r="CW6" s="33" t="str">
        <f>IF(CW7="","",IF(CW7="-","【-】","【"&amp;SUBSTITUTE(TEXT(CW7,"#,##0.00"),"-","△")&amp;"】"))</f>
        <v>【52.49】</v>
      </c>
      <c r="CX6" s="34">
        <f>IF(CX7="",NA(),CX7)</f>
        <v>95.16</v>
      </c>
      <c r="CY6" s="34">
        <f t="shared" ref="CY6:DG6" si="11">IF(CY7="",NA(),CY7)</f>
        <v>95.48</v>
      </c>
      <c r="CZ6" s="34">
        <f t="shared" si="11"/>
        <v>96.08</v>
      </c>
      <c r="DA6" s="34">
        <f t="shared" si="11"/>
        <v>96.34</v>
      </c>
      <c r="DB6" s="34">
        <f t="shared" si="11"/>
        <v>95.89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152269</v>
      </c>
      <c r="D7" s="36">
        <v>47</v>
      </c>
      <c r="E7" s="36">
        <v>17</v>
      </c>
      <c r="F7" s="36">
        <v>5</v>
      </c>
      <c r="G7" s="36">
        <v>0</v>
      </c>
      <c r="H7" s="36" t="s">
        <v>110</v>
      </c>
      <c r="I7" s="36" t="s">
        <v>111</v>
      </c>
      <c r="J7" s="36" t="s">
        <v>112</v>
      </c>
      <c r="K7" s="36" t="s">
        <v>113</v>
      </c>
      <c r="L7" s="36" t="s">
        <v>114</v>
      </c>
      <c r="M7" s="36" t="s">
        <v>115</v>
      </c>
      <c r="N7" s="37" t="s">
        <v>116</v>
      </c>
      <c r="O7" s="37" t="s">
        <v>117</v>
      </c>
      <c r="P7" s="37">
        <v>15.1</v>
      </c>
      <c r="Q7" s="37">
        <v>93.92</v>
      </c>
      <c r="R7" s="37">
        <v>3780</v>
      </c>
      <c r="S7" s="37">
        <v>57647</v>
      </c>
      <c r="T7" s="37">
        <v>584.54999999999995</v>
      </c>
      <c r="U7" s="37">
        <v>98.62</v>
      </c>
      <c r="V7" s="37">
        <v>8645</v>
      </c>
      <c r="W7" s="37">
        <v>6.45</v>
      </c>
      <c r="X7" s="37">
        <v>1340.31</v>
      </c>
      <c r="Y7" s="37">
        <v>65.22</v>
      </c>
      <c r="Z7" s="37">
        <v>64.790000000000006</v>
      </c>
      <c r="AA7" s="37">
        <v>54.76</v>
      </c>
      <c r="AB7" s="37">
        <v>66.599999999999994</v>
      </c>
      <c r="AC7" s="37">
        <v>60.87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456.85</v>
      </c>
      <c r="BG7" s="37">
        <v>345.46</v>
      </c>
      <c r="BH7" s="37">
        <v>810.83</v>
      </c>
      <c r="BI7" s="37">
        <v>596.82000000000005</v>
      </c>
      <c r="BJ7" s="37">
        <v>634.79</v>
      </c>
      <c r="BK7" s="37">
        <v>1126.77</v>
      </c>
      <c r="BL7" s="37">
        <v>1044.8</v>
      </c>
      <c r="BM7" s="37">
        <v>1081.8</v>
      </c>
      <c r="BN7" s="37">
        <v>974.93</v>
      </c>
      <c r="BO7" s="37">
        <v>855.8</v>
      </c>
      <c r="BP7" s="37">
        <v>814.89</v>
      </c>
      <c r="BQ7" s="37">
        <v>99.36</v>
      </c>
      <c r="BR7" s="37">
        <v>98.94</v>
      </c>
      <c r="BS7" s="37">
        <v>84.94</v>
      </c>
      <c r="BT7" s="37">
        <v>93.7</v>
      </c>
      <c r="BU7" s="37">
        <v>88.48</v>
      </c>
      <c r="BV7" s="37">
        <v>50.9</v>
      </c>
      <c r="BW7" s="37">
        <v>50.82</v>
      </c>
      <c r="BX7" s="37">
        <v>52.19</v>
      </c>
      <c r="BY7" s="37">
        <v>55.32</v>
      </c>
      <c r="BZ7" s="37">
        <v>59.8</v>
      </c>
      <c r="CA7" s="37">
        <v>60.64</v>
      </c>
      <c r="CB7" s="37">
        <v>195.11</v>
      </c>
      <c r="CC7" s="37">
        <v>194.56</v>
      </c>
      <c r="CD7" s="37">
        <v>227.17</v>
      </c>
      <c r="CE7" s="37">
        <v>208.52</v>
      </c>
      <c r="CF7" s="37">
        <v>221.36</v>
      </c>
      <c r="CG7" s="37">
        <v>293.27</v>
      </c>
      <c r="CH7" s="37">
        <v>300.52</v>
      </c>
      <c r="CI7" s="37">
        <v>296.14</v>
      </c>
      <c r="CJ7" s="37">
        <v>283.17</v>
      </c>
      <c r="CK7" s="37">
        <v>263.76</v>
      </c>
      <c r="CL7" s="37">
        <v>255.52</v>
      </c>
      <c r="CM7" s="37">
        <v>52.18</v>
      </c>
      <c r="CN7" s="37">
        <v>58.4</v>
      </c>
      <c r="CO7" s="37">
        <v>56.88</v>
      </c>
      <c r="CP7" s="37">
        <v>59.65</v>
      </c>
      <c r="CQ7" s="37">
        <v>53.96</v>
      </c>
      <c r="CR7" s="37">
        <v>53.78</v>
      </c>
      <c r="CS7" s="37">
        <v>53.24</v>
      </c>
      <c r="CT7" s="37">
        <v>52.31</v>
      </c>
      <c r="CU7" s="37">
        <v>60.65</v>
      </c>
      <c r="CV7" s="37">
        <v>51.75</v>
      </c>
      <c r="CW7" s="37">
        <v>52.49</v>
      </c>
      <c r="CX7" s="37">
        <v>95.16</v>
      </c>
      <c r="CY7" s="37">
        <v>95.48</v>
      </c>
      <c r="CZ7" s="37">
        <v>96.08</v>
      </c>
      <c r="DA7" s="37">
        <v>96.34</v>
      </c>
      <c r="DB7" s="37">
        <v>95.89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勝</cp:lastModifiedBy>
  <dcterms:created xsi:type="dcterms:W3CDTF">2018-12-03T09:23:30Z</dcterms:created>
  <dcterms:modified xsi:type="dcterms:W3CDTF">2019-01-29T14:59:03Z</dcterms:modified>
  <cp:category/>
</cp:coreProperties>
</file>