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1116st\南魚沼市\上下水道部\下水道課\下水道課共有\経営比較分析表\R1\報告 - コピー\"/>
    </mc:Choice>
  </mc:AlternateContent>
  <workbookProtection workbookAlgorithmName="SHA-512" workbookHashValue="D/P+bs2pphJnL8I+v2jEgLdJL7OgEv280H8AyVRUa4JfSnXVgUmnEUewChtTny63fmNBSXCRXRedXiKbTJ+3aw==" workbookSaltValue="j0YTwJ7AJmbaM9voNO0TB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<sst xmlns="http://schemas.openxmlformats.org/spreadsheetml/2006/main" count="228" uniqueCount="114">
  <si>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</si>
  <si>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</si>
  <si>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</si>
  <si>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</si>
  <si>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</si>
  <si>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</si>
  <si>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</si>
  <si>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</si>
  <si>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</si>
  <si>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</si>
  <si>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</si>
  <si>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</si>
  <si>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</si>
  <si>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</si>
  <si>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</si>
  <si>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</si>
  <si>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</si>
  <si>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</si>
  <si>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</si>
  <si>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</si>
  <si>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</si>
  <si>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</si>
  <si>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</si>
  <si>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</si>
  <si>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</si>
  <si>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</si>
  <si>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</si>
  <si>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</si>
  <si>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</si>
  <si>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</si>
  <si>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</si>
  <si>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</si>
  <si>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</si>
  <si>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</si>
  <si>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</si>
  <si>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</si>
  <si>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</si>
  <si>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</si>
  <si>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</si>
  <si>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</si>
  <si>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</si>
  <si>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</si>
  <si>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</si>
  <si>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</si>
  <si>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</si>
  <si>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</si>
  <si>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</si>
  <si>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</si>
  <si>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</si>
  <si>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</si>
  <si>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</si>
  <si>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</si>
  <si>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</si>
  <si>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</si>
  <si>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</si>
  <si>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</si>
  <si>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</si>
  <si>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</si>
  <si>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</si>
  <si>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</si>
  <si>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</si>
  <si>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</si>
  <si>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</si>
  <si>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</si>
  <si>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</si>
  <si>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</si>
  <si>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</si>
  <si>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</si>
  <si>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</si>
  <si>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</si>
  <si>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</si>
  <si>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</si>
  <si>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</si>
  <si>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</si>
  <si>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</si>
  <si>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</si>
  <si>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</si>
  <si>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</si>
  <si>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</si>
  <si>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</si>
  <si>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</si>
  <si>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</si>
  <si>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</si>
  <si>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</si>
  <si>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</si>
  <si>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</si>
  <si>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</si>
  <si>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</si>
  <si>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</si>
  <si>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</si>
  <si>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</si>
  <si>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</si>
  <si>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</si>
  <si>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</si>
  <si>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</si>
  <si>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</si>
  <si>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</si>
  <si>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</si>
  <si>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南魚沼市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</si>
  <si>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</si>
  <si>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</si>
  <si>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</si>
  <si>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</si>
  <si>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</si>
  <si>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</si>
  <si>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</si>
  <si>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</si>
  <si>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</si>
  <si>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</si>
  <si>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</si>
  <si>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</si>
  <si>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市が所有する処理場である大和クリーンセンターは、平成5年の供用開始から20年以上を経過している。施設の老朽化に対応するため、平成27年度から平成30年度まで長寿命化及び耐震化工事を実施した。現在広域化の流れから流域下水道への統合を検討中である。
管渠については、入替や更生はほとんど行っていないが、ストックマネジメント計画を平成28年度に策定し、平成29年度から老朽化したマンホール蓋の更新を実施している。</t>
    <rPh sb="37" eb="40">
      <t>ネンイジョウ</t>
    </rPh>
    <rPh sb="41" eb="43">
      <t>ケイカ</t>
    </rPh>
    <rPh sb="55" eb="57">
      <t>タイオウ</t>
    </rPh>
    <rPh sb="87" eb="89">
      <t>コウジ</t>
    </rPh>
    <rPh sb="95" eb="97">
      <t>ゲンザイ</t>
    </rPh>
    <rPh sb="97" eb="99">
      <t>コウイキ</t>
    </rPh>
    <rPh sb="99" eb="100">
      <t>カ</t>
    </rPh>
    <rPh sb="101" eb="102">
      <t>ナガ</t>
    </rPh>
    <rPh sb="105" eb="107">
      <t>リュウイキ</t>
    </rPh>
    <rPh sb="107" eb="110">
      <t>ゲスイドウ</t>
    </rPh>
    <rPh sb="112" eb="114">
      <t>トウゴウ</t>
    </rPh>
    <rPh sb="115" eb="118">
      <t>ケントウチュウ</t>
    </rPh>
    <rPh sb="134" eb="136">
      <t>コウセイ</t>
    </rPh>
    <rPh sb="173" eb="175">
      <t>ヘイセイ</t>
    </rPh>
    <rPh sb="177" eb="179">
      <t>ネンド</t>
    </rPh>
    <rPh sb="196" eb="198">
      <t>ジッシ</t>
    </rPh>
    <phoneticPr fontId="4"/>
  </si>
  <si>
    <r>
      <rPr>
        <sz val="11"/>
        <rFont val="ＭＳ ゴシック"/>
        <family val="3"/>
        <charset val="128"/>
      </rPr>
      <t>収益的収支比率が62％程度であることから、経営にかかるすべての費用を下水道使用料で賄うことができず、一般会計からの繰入金を充てて経営を行っている。</t>
    </r>
    <r>
      <rPr>
        <sz val="11"/>
        <color rgb="FFFF0000"/>
        <rFont val="ＭＳ ゴシック"/>
        <family val="3"/>
        <charset val="128"/>
      </rPr>
      <t xml:space="preserve">
</t>
    </r>
    <r>
      <rPr>
        <sz val="11"/>
        <rFont val="ＭＳ ゴシック"/>
        <family val="3"/>
        <charset val="128"/>
      </rPr>
      <t>企業債残高対事業</t>
    </r>
    <r>
      <rPr>
        <sz val="11"/>
        <color theme="1"/>
        <rFont val="ＭＳ ゴシック"/>
        <family val="3"/>
        <charset val="128"/>
      </rPr>
      <t>規模比率が平成30年度に上昇しているのは、企業会計移行に伴う打ち切り決算で使用料が11ヶ月分の計上となり分母が小さくなったことが原因である。</t>
    </r>
    <r>
      <rPr>
        <sz val="11"/>
        <color rgb="FFFF0000"/>
        <rFont val="ＭＳ ゴシック"/>
        <family val="3"/>
        <charset val="128"/>
      </rPr>
      <t xml:space="preserve">
</t>
    </r>
    <r>
      <rPr>
        <sz val="11"/>
        <rFont val="ＭＳ ゴシック"/>
        <family val="3"/>
        <charset val="128"/>
      </rPr>
      <t>経費回収率は93％程度であることから、汚水処理費や施設の維持管理費は使用料である程度賄うことができていると考える。</t>
    </r>
    <r>
      <rPr>
        <sz val="11"/>
        <color rgb="FFFF0000"/>
        <rFont val="ＭＳ ゴシック"/>
        <family val="3"/>
        <charset val="128"/>
      </rPr>
      <t xml:space="preserve">
</t>
    </r>
    <r>
      <rPr>
        <sz val="11"/>
        <rFont val="ＭＳ ゴシック"/>
        <family val="3"/>
        <charset val="128"/>
      </rPr>
      <t>汚水処理原価は施設の老朽化に伴う維持管理費の増加によって上昇傾向にある。類似団体に比べて低めに推移してきたが、</t>
    </r>
    <r>
      <rPr>
        <sz val="11"/>
        <color theme="1"/>
        <rFont val="ＭＳ ゴシック"/>
        <family val="3"/>
        <charset val="128"/>
      </rPr>
      <t>平成28年度以</t>
    </r>
    <r>
      <rPr>
        <sz val="11"/>
        <rFont val="ＭＳ ゴシック"/>
        <family val="3"/>
        <charset val="128"/>
      </rPr>
      <t>降同程度の水準となっている。</t>
    </r>
    <r>
      <rPr>
        <sz val="11"/>
        <color rgb="FFFF0000"/>
        <rFont val="ＭＳ ゴシック"/>
        <family val="3"/>
        <charset val="128"/>
      </rPr>
      <t xml:space="preserve">
</t>
    </r>
    <r>
      <rPr>
        <sz val="11"/>
        <rFont val="ＭＳ ゴシック"/>
        <family val="3"/>
        <charset val="128"/>
      </rPr>
      <t>施設利用率は左記の数値に誤りがあり、平成28年度末時点で36.34％である。また、過去の数値においても誤計上があり、実際は33％から36％程度で推移している。接続世帯の増加に伴い徐々に改善されつつあり、農集区域の統合により平成29年度には50％程度となった。また今後も農集区域の統合が予定されているため上昇する予定である。</t>
    </r>
    <r>
      <rPr>
        <sz val="11"/>
        <color rgb="FFFF0000"/>
        <rFont val="ＭＳ ゴシック"/>
        <family val="3"/>
        <charset val="128"/>
      </rPr>
      <t xml:space="preserve">
</t>
    </r>
    <r>
      <rPr>
        <sz val="11"/>
        <rFont val="ＭＳ ゴシック"/>
        <family val="3"/>
        <charset val="128"/>
      </rPr>
      <t>水洗化率は面整備を完了したことで高水準に達している。未接続の世帯についても引き続き接続促進を図っていく。
収益的収支比率が低く必ずしも健全な経営とは言えないが、類似団体に比べ経費回収率としては良好な数値となっており、水洗化率も高い水準である。</t>
    </r>
    <rPh sb="21" eb="23">
      <t>ケイエイ</t>
    </rPh>
    <rPh sb="31" eb="33">
      <t>ヒヨウ</t>
    </rPh>
    <rPh sb="103" eb="105">
      <t>キギョウ</t>
    </rPh>
    <rPh sb="105" eb="107">
      <t>カイケイ</t>
    </rPh>
    <rPh sb="107" eb="109">
      <t>イコウ</t>
    </rPh>
    <rPh sb="110" eb="111">
      <t>トモナ</t>
    </rPh>
    <rPh sb="112" eb="113">
      <t>ウ</t>
    </rPh>
    <rPh sb="114" eb="115">
      <t>キ</t>
    </rPh>
    <rPh sb="116" eb="118">
      <t>ケッサン</t>
    </rPh>
    <rPh sb="119" eb="122">
      <t>シヨウリョウ</t>
    </rPh>
    <rPh sb="126" eb="127">
      <t>ゲツ</t>
    </rPh>
    <rPh sb="127" eb="128">
      <t>ブン</t>
    </rPh>
    <rPh sb="129" eb="131">
      <t>ケイジョウ</t>
    </rPh>
    <rPh sb="134" eb="136">
      <t>ブンボ</t>
    </rPh>
    <rPh sb="137" eb="138">
      <t>チイ</t>
    </rPh>
    <rPh sb="146" eb="148">
      <t>ゲンイン</t>
    </rPh>
    <rPh sb="172" eb="174">
      <t>オスイ</t>
    </rPh>
    <rPh sb="174" eb="176">
      <t>ショリ</t>
    </rPh>
    <rPh sb="178" eb="180">
      <t>シセツ</t>
    </rPh>
    <rPh sb="181" eb="183">
      <t>イジ</t>
    </rPh>
    <rPh sb="183" eb="186">
      <t>カンリヒ</t>
    </rPh>
    <rPh sb="206" eb="207">
      <t>カンガ</t>
    </rPh>
    <rPh sb="218" eb="220">
      <t>シセツ</t>
    </rPh>
    <rPh sb="221" eb="224">
      <t>ロウキュウカ</t>
    </rPh>
    <rPh sb="225" eb="226">
      <t>トモナ</t>
    </rPh>
    <rPh sb="227" eb="229">
      <t>イジ</t>
    </rPh>
    <rPh sb="229" eb="232">
      <t>カンリヒ</t>
    </rPh>
    <rPh sb="233" eb="235">
      <t>ゾウカ</t>
    </rPh>
    <rPh sb="239" eb="241">
      <t>ジョウショウ</t>
    </rPh>
    <rPh sb="241" eb="243">
      <t>ケイコウ</t>
    </rPh>
    <rPh sb="266" eb="268">
      <t>ヘイセイ</t>
    </rPh>
    <rPh sb="270" eb="272">
      <t>ネンド</t>
    </rPh>
    <rPh sb="272" eb="274">
      <t>イコウ</t>
    </rPh>
    <rPh sb="274" eb="277">
      <t>ドウテイド</t>
    </rPh>
    <rPh sb="278" eb="280">
      <t>スイジュン</t>
    </rPh>
    <rPh sb="294" eb="296">
      <t>サキ</t>
    </rPh>
    <rPh sb="297" eb="299">
      <t>スウチ</t>
    </rPh>
    <rPh sb="300" eb="301">
      <t>アヤマ</t>
    </rPh>
    <rPh sb="306" eb="308">
      <t>ヘイセイ</t>
    </rPh>
    <rPh sb="310" eb="311">
      <t>ネン</t>
    </rPh>
    <rPh sb="311" eb="312">
      <t>ド</t>
    </rPh>
    <rPh sb="312" eb="313">
      <t>マツ</t>
    </rPh>
    <rPh sb="313" eb="315">
      <t>ジテン</t>
    </rPh>
    <rPh sb="329" eb="331">
      <t>カコ</t>
    </rPh>
    <rPh sb="332" eb="334">
      <t>スウチ</t>
    </rPh>
    <rPh sb="339" eb="342">
      <t>ゴケイジョウ</t>
    </rPh>
    <rPh sb="346" eb="348">
      <t>ジッサイ</t>
    </rPh>
    <rPh sb="357" eb="359">
      <t>テイド</t>
    </rPh>
    <rPh sb="360" eb="362">
      <t>スイイ</t>
    </rPh>
    <rPh sb="367" eb="369">
      <t>セツゾク</t>
    </rPh>
    <rPh sb="369" eb="371">
      <t>セタイ</t>
    </rPh>
    <rPh sb="372" eb="374">
      <t>ゾウカ</t>
    </rPh>
    <rPh sb="375" eb="376">
      <t>トモナ</t>
    </rPh>
    <rPh sb="377" eb="379">
      <t>ジョジョ</t>
    </rPh>
    <rPh sb="380" eb="382">
      <t>カイゼン</t>
    </rPh>
    <rPh sb="399" eb="401">
      <t>ヘイセイ</t>
    </rPh>
    <rPh sb="403" eb="405">
      <t>ネンド</t>
    </rPh>
    <rPh sb="410" eb="412">
      <t>テイド</t>
    </rPh>
    <rPh sb="419" eb="421">
      <t>コンゴ</t>
    </rPh>
    <rPh sb="422" eb="424">
      <t>ノウシュウ</t>
    </rPh>
    <rPh sb="424" eb="426">
      <t>クイキ</t>
    </rPh>
    <rPh sb="427" eb="429">
      <t>トウゴウ</t>
    </rPh>
    <rPh sb="430" eb="432">
      <t>ヨテイ</t>
    </rPh>
    <rPh sb="439" eb="441">
      <t>ジョウショウ</t>
    </rPh>
    <rPh sb="443" eb="445">
      <t>ヨテイ</t>
    </rPh>
    <rPh sb="487" eb="488">
      <t>ヒ</t>
    </rPh>
    <rPh sb="489" eb="490">
      <t>ツヅ</t>
    </rPh>
    <rPh sb="493" eb="495">
      <t>ソクシン</t>
    </rPh>
    <rPh sb="496" eb="497">
      <t>ハカ</t>
    </rPh>
    <rPh sb="503" eb="506">
      <t>シュウエキテキ</t>
    </rPh>
    <rPh sb="506" eb="508">
      <t>シュウシ</t>
    </rPh>
    <rPh sb="508" eb="510">
      <t>ヒリツ</t>
    </rPh>
    <rPh sb="511" eb="512">
      <t>ヒク</t>
    </rPh>
    <rPh sb="558" eb="561">
      <t>スイセンカ</t>
    </rPh>
    <rPh sb="561" eb="562">
      <t>リツ</t>
    </rPh>
    <rPh sb="563" eb="564">
      <t>タカ</t>
    </rPh>
    <rPh sb="565" eb="567">
      <t>スイジュン</t>
    </rPh>
    <phoneticPr fontId="4"/>
  </si>
  <si>
    <r>
      <t>現状では、料金収入により施設の維持管理経費はほぼ回収できているが、企業債償還に係る経費までは回収できていない状況である。
農集区域の統廃合による効率化によって、一定の経営改善効果が見込まれるが、水洗化率は高水準に達しており、その後の大幅な改善は見込めない状況である。
下水道事業は市民生活の根幹にかかわる社会インフラであり高額な投資を要するが、料金面では市民生活への影響が大きいことから値上げは</t>
    </r>
    <r>
      <rPr>
        <sz val="11"/>
        <color theme="1"/>
        <rFont val="ＭＳ ゴシック"/>
        <family val="3"/>
        <charset val="128"/>
      </rPr>
      <t>困難である。</t>
    </r>
    <r>
      <rPr>
        <sz val="11"/>
        <rFont val="ＭＳ ゴシック"/>
        <family val="3"/>
        <charset val="128"/>
      </rPr>
      <t xml:space="preserve">
なお、令和元年度より全事業公会計に移行し令和２年度中には経営戦略を改訂する予定である。今後持続的な下水道サービスを提供していくために、コスト意識を更に向上させ財政基盤の強化をしていくことが課題となる。</t>
    </r>
    <rPh sb="33" eb="35">
      <t>キギョウ</t>
    </rPh>
    <rPh sb="63" eb="65">
      <t>クイキ</t>
    </rPh>
    <rPh sb="66" eb="69">
      <t>トウハイゴウ</t>
    </rPh>
    <rPh sb="72" eb="75">
      <t>コウリツカ</t>
    </rPh>
    <rPh sb="83" eb="85">
      <t>ケイエイ</t>
    </rPh>
    <rPh sb="87" eb="89">
      <t>コウカ</t>
    </rPh>
    <rPh sb="97" eb="100">
      <t>スイセンカ</t>
    </rPh>
    <rPh sb="100" eb="101">
      <t>リツ</t>
    </rPh>
    <rPh sb="102" eb="105">
      <t>コウスイジュン</t>
    </rPh>
    <rPh sb="106" eb="107">
      <t>タッ</t>
    </rPh>
    <rPh sb="208" eb="210">
      <t>レイワ</t>
    </rPh>
    <rPh sb="210" eb="211">
      <t>ガン</t>
    </rPh>
    <rPh sb="211" eb="212">
      <t>ネン</t>
    </rPh>
    <rPh sb="215" eb="216">
      <t>ゼン</t>
    </rPh>
    <rPh sb="216" eb="218">
      <t>ジギョウ</t>
    </rPh>
    <rPh sb="218" eb="221">
      <t>コウカイケイ</t>
    </rPh>
    <rPh sb="222" eb="224">
      <t>イコウ</t>
    </rPh>
    <rPh sb="225" eb="227">
      <t>レイワ</t>
    </rPh>
    <rPh sb="228" eb="230">
      <t>ネンド</t>
    </rPh>
    <rPh sb="230" eb="231">
      <t>チュウ</t>
    </rPh>
    <rPh sb="233" eb="235">
      <t>ケイエイ</t>
    </rPh>
    <rPh sb="235" eb="237">
      <t>センリャク</t>
    </rPh>
    <rPh sb="238" eb="240">
      <t>カイテイ</t>
    </rPh>
    <rPh sb="242" eb="244">
      <t>ヨテイ</t>
    </rPh>
    <rPh sb="248" eb="250">
      <t>コンゴ</t>
    </rPh>
    <rPh sb="250" eb="252">
      <t>ジゾク</t>
    </rPh>
    <rPh sb="252" eb="253">
      <t>テキ</t>
    </rPh>
    <rPh sb="254" eb="257">
      <t>ゲスイドウ</t>
    </rPh>
    <rPh sb="262" eb="264">
      <t>テイキョウ</t>
    </rPh>
    <rPh sb="275" eb="277">
      <t>イシキ</t>
    </rPh>
    <rPh sb="278" eb="279">
      <t>サラ</t>
    </rPh>
    <rPh sb="280" eb="282">
      <t>コウジョウ</t>
    </rPh>
    <rPh sb="284" eb="286">
      <t>ザイセイ</t>
    </rPh>
    <rPh sb="286" eb="288">
      <t>キバン</t>
    </rPh>
    <rPh sb="289" eb="291">
      <t>キョウカ</t>
    </rPh>
    <rPh sb="299" eb="301">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</si>
</sst>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0.02</c:v>
                </c:pt>
                <c:pt idx="1">
                  <c:v>0</c:v>
                </c:pt>
                <c:pt idx="2">
                  <c:v>0</c:v>
                </c:pt>
                <c:pt idx="3">
                  <c:v>0</c:v>
                </c:pt>
                <c:pt idx="4">
                  <c:v>0</c:v>
                </c:pt>
              </c:numCache>
            </c:numRef>
          </c:val>
          <c:extLst>
            <c:ext xmlns:c16="http://schemas.microsoft.com/office/drawing/2014/chart" uri="{C3380CC4-5D6E-409C-BE32-E72D297353CC}">
              <c16:uniqueId val="{00000000-F149-4D2A-AFC8-29D6AB6996F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c:ext xmlns:c16="http://schemas.microsoft.com/office/drawing/2014/chart" uri="{C3380CC4-5D6E-409C-BE32-E72D297353CC}">
              <c16:uniqueId val="{00000001-F149-4D2A-AFC8-29D6AB6996F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53.19</c:v>
                </c:pt>
                <c:pt idx="1">
                  <c:v>47.85</c:v>
                </c:pt>
                <c:pt idx="2">
                  <c:v>79.099999999999994</c:v>
                </c:pt>
                <c:pt idx="3">
                  <c:v>52.09</c:v>
                </c:pt>
                <c:pt idx="4">
                  <c:v>49.41</c:v>
                </c:pt>
              </c:numCache>
            </c:numRef>
          </c:val>
          <c:extLst>
            <c:ext xmlns:c16="http://schemas.microsoft.com/office/drawing/2014/chart" uri="{C3380CC4-5D6E-409C-BE32-E72D297353CC}">
              <c16:uniqueId val="{00000000-41B5-417C-BB42-1BC6D394387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c:ext xmlns:c16="http://schemas.microsoft.com/office/drawing/2014/chart" uri="{C3380CC4-5D6E-409C-BE32-E72D297353CC}">
              <c16:uniqueId val="{00000001-41B5-417C-BB42-1BC6D394387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91.42</c:v>
                </c:pt>
                <c:pt idx="1">
                  <c:v>92.75</c:v>
                </c:pt>
                <c:pt idx="2">
                  <c:v>93.27</c:v>
                </c:pt>
                <c:pt idx="3">
                  <c:v>93.47</c:v>
                </c:pt>
                <c:pt idx="4">
                  <c:v>93.8</c:v>
                </c:pt>
              </c:numCache>
            </c:numRef>
          </c:val>
          <c:extLst>
            <c:ext xmlns:c16="http://schemas.microsoft.com/office/drawing/2014/chart" uri="{C3380CC4-5D6E-409C-BE32-E72D297353CC}">
              <c16:uniqueId val="{00000000-7ED5-4A65-89C5-546FD3BB830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c:ext xmlns:c16="http://schemas.microsoft.com/office/drawing/2014/chart" uri="{C3380CC4-5D6E-409C-BE32-E72D297353CC}">
              <c16:uniqueId val="{00000001-7ED5-4A65-89C5-546FD3BB830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70.3</c:v>
                </c:pt>
                <c:pt idx="1">
                  <c:v>62.87</c:v>
                </c:pt>
                <c:pt idx="2">
                  <c:v>64.77</c:v>
                </c:pt>
                <c:pt idx="3">
                  <c:v>61.5</c:v>
                </c:pt>
                <c:pt idx="4">
                  <c:v>62.1</c:v>
                </c:pt>
              </c:numCache>
            </c:numRef>
          </c:val>
          <c:extLst>
            <c:ext xmlns:c16="http://schemas.microsoft.com/office/drawing/2014/chart" uri="{C3380CC4-5D6E-409C-BE32-E72D297353CC}">
              <c16:uniqueId val="{00000000-7728-416E-A4F8-55714B5442F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28-416E-A4F8-55714B5442F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B5-421A-B572-072E9FB3B23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B5-421A-B572-072E9FB3B23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BB-4581-BA4F-21E960ED6C5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BB-4581-BA4F-21E960ED6C5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2D-49E2-8636-4FA4D2ECC94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2D-49E2-8636-4FA4D2ECC94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4C-4D7F-9182-9585BA0E113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4C-4D7F-9182-9585BA0E113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419.89</c:v>
                </c:pt>
                <c:pt idx="1">
                  <c:v>835.57</c:v>
                </c:pt>
                <c:pt idx="2">
                  <c:v>634.30999999999995</c:v>
                </c:pt>
                <c:pt idx="3">
                  <c:v>505.08</c:v>
                </c:pt>
                <c:pt idx="4">
                  <c:v>656.66</c:v>
                </c:pt>
              </c:numCache>
            </c:numRef>
          </c:val>
          <c:extLst>
            <c:ext xmlns:c16="http://schemas.microsoft.com/office/drawing/2014/chart" uri="{C3380CC4-5D6E-409C-BE32-E72D297353CC}">
              <c16:uniqueId val="{00000000-1107-457B-ADD5-1A16EDB80E3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1107-457B-ADD5-1A16EDB80E3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102.9</c:v>
                </c:pt>
                <c:pt idx="1">
                  <c:v>90.96</c:v>
                </c:pt>
                <c:pt idx="2">
                  <c:v>86.09</c:v>
                </c:pt>
                <c:pt idx="3">
                  <c:v>97.32</c:v>
                </c:pt>
                <c:pt idx="4">
                  <c:v>92.84</c:v>
                </c:pt>
              </c:numCache>
            </c:numRef>
          </c:val>
          <c:extLst>
            <c:ext xmlns:c16="http://schemas.microsoft.com/office/drawing/2014/chart" uri="{C3380CC4-5D6E-409C-BE32-E72D297353CC}">
              <c16:uniqueId val="{00000000-F06D-48DF-9C94-E84D722A553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F06D-48DF-9C94-E84D722A553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192.97</c:v>
                </c:pt>
                <c:pt idx="1">
                  <c:v>221.09</c:v>
                </c:pt>
                <c:pt idx="2">
                  <c:v>231.97</c:v>
                </c:pt>
                <c:pt idx="3">
                  <c:v>209.37</c:v>
                </c:pt>
                <c:pt idx="4">
                  <c:v>215.7</c:v>
                </c:pt>
              </c:numCache>
            </c:numRef>
          </c:val>
          <c:extLst>
            <c:ext xmlns:c16="http://schemas.microsoft.com/office/drawing/2014/chart" uri="{C3380CC4-5D6E-409C-BE32-E72D297353CC}">
              <c16:uniqueId val="{00000000-3D65-4786-A5D9-FA83BBF9AFB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c:ext xmlns:c16="http://schemas.microsoft.com/office/drawing/2014/chart" uri="{C3380CC4-5D6E-409C-BE32-E72D297353CC}">
              <c16:uniqueId val="{00000001-3D65-4786-A5D9-FA83BBF9AFB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46" zoomScale="106" zoomScaleNormal="106"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新潟県　南魚沼市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Cd2</v>
      </c>
      <c r="X8" s="77"/>
      <c r="Y8" s="77"/>
      <c r="Z8" s="77"/>
      <c r="AA8" s="77"/>
      <c r="AB8" s="77"/>
      <c r="AC8" s="77"/>
      <c r="AD8" s="78" t="str">
        <f>データ!$M$6</f>
        <v>非設置</v>
      </c>
      <c r="AE8" s="78"/>
      <c r="AF8" s="78"/>
      <c r="AG8" s="78"/>
      <c r="AH8" s="78"/>
      <c r="AI8" s="78"/>
      <c r="AJ8" s="78"/>
      <c r="AK8" s="3"/>
      <c r="AL8" s="74">
        <f>データ!S6</f>
        <v>57030</v>
      </c>
      <c r="AM8" s="74"/>
      <c r="AN8" s="74"/>
      <c r="AO8" s="74"/>
      <c r="AP8" s="74"/>
      <c r="AQ8" s="74"/>
      <c r="AR8" s="74"/>
      <c r="AS8" s="74"/>
      <c r="AT8" s="73">
        <f>データ!T6</f>
        <v>584.54999999999995</v>
      </c>
      <c r="AU8" s="73"/>
      <c r="AV8" s="73"/>
      <c r="AW8" s="73"/>
      <c r="AX8" s="73"/>
      <c r="AY8" s="73"/>
      <c r="AZ8" s="73"/>
      <c r="BA8" s="73"/>
      <c r="BB8" s="73">
        <f>データ!U6</f>
        <v>97.56</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36.79</v>
      </c>
      <c r="Q10" s="73"/>
      <c r="R10" s="73"/>
      <c r="S10" s="73"/>
      <c r="T10" s="73"/>
      <c r="U10" s="73"/>
      <c r="V10" s="73"/>
      <c r="W10" s="73">
        <f>データ!Q6</f>
        <v>90</v>
      </c>
      <c r="X10" s="73"/>
      <c r="Y10" s="73"/>
      <c r="Z10" s="73"/>
      <c r="AA10" s="73"/>
      <c r="AB10" s="73"/>
      <c r="AC10" s="73"/>
      <c r="AD10" s="74">
        <f>データ!R6</f>
        <v>3780</v>
      </c>
      <c r="AE10" s="74"/>
      <c r="AF10" s="74"/>
      <c r="AG10" s="74"/>
      <c r="AH10" s="74"/>
      <c r="AI10" s="74"/>
      <c r="AJ10" s="74"/>
      <c r="AK10" s="2"/>
      <c r="AL10" s="74">
        <f>データ!V6</f>
        <v>20866</v>
      </c>
      <c r="AM10" s="74"/>
      <c r="AN10" s="74"/>
      <c r="AO10" s="74"/>
      <c r="AP10" s="74"/>
      <c r="AQ10" s="74"/>
      <c r="AR10" s="74"/>
      <c r="AS10" s="74"/>
      <c r="AT10" s="73">
        <f>データ!W6</f>
        <v>9.3000000000000007</v>
      </c>
      <c r="AU10" s="73"/>
      <c r="AV10" s="73"/>
      <c r="AW10" s="73"/>
      <c r="AX10" s="73"/>
      <c r="AY10" s="73"/>
      <c r="AZ10" s="73"/>
      <c r="BA10" s="73"/>
      <c r="BB10" s="73">
        <f>データ!X6</f>
        <v>2243.66</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112</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35.2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30"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pBGD4cJUgi7Sdzk1HYQ2Lae7fe3SjRszB9vYAVGsHnUsiswiF9FRHbhFFR53LM5wtlGIA/fhFiCI+lOBUBpviw==" saltValue="8Yv/ehNHQsLXftcBCNMxi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152269</v>
      </c>
      <c r="D6" s="33">
        <f t="shared" si="3"/>
        <v>47</v>
      </c>
      <c r="E6" s="33">
        <f t="shared" si="3"/>
        <v>17</v>
      </c>
      <c r="F6" s="33">
        <f t="shared" si="3"/>
        <v>1</v>
      </c>
      <c r="G6" s="33">
        <f t="shared" si="3"/>
        <v>0</v>
      </c>
      <c r="H6" s="33" t="str">
        <f t="shared" si="3"/>
        <v>新潟県　南魚沼市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36.79</v>
      </c>
      <c r="Q6" s="34">
        <f t="shared" si="3"/>
        <v>90</v>
      </c>
      <c r="R6" s="34">
        <f t="shared" si="3"/>
        <v>3780</v>
      </c>
      <c r="S6" s="34">
        <f t="shared" si="3"/>
        <v>57030</v>
      </c>
      <c r="T6" s="34">
        <f t="shared" si="3"/>
        <v>584.54999999999995</v>
      </c>
      <c r="U6" s="34">
        <f t="shared" si="3"/>
        <v>97.56</v>
      </c>
      <c r="V6" s="34">
        <f t="shared" si="3"/>
        <v>20866</v>
      </c>
      <c r="W6" s="34">
        <f t="shared" si="3"/>
        <v>9.3000000000000007</v>
      </c>
      <c r="X6" s="34">
        <f t="shared" si="3"/>
        <v>2243.66</v>
      </c>
      <c r="Y6" s="35">
        <f>IF(Y7="",NA(),Y7)</f>
        <v>70.3</v>
      </c>
      <c r="Z6" s="35">
        <f t="shared" ref="Z6:AH6" si="4">IF(Z7="",NA(),Z7)</f>
        <v>62.87</v>
      </c>
      <c r="AA6" s="35">
        <f t="shared" si="4"/>
        <v>64.77</v>
      </c>
      <c r="AB6" s="35">
        <f t="shared" si="4"/>
        <v>61.5</v>
      </c>
      <c r="AC6" s="35">
        <f t="shared" si="4"/>
        <v>62.1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419.89</v>
      </c>
      <c r="BG6" s="35">
        <f t="shared" ref="BG6:BO6" si="7">IF(BG7="",NA(),BG7)</f>
        <v>835.57</v>
      </c>
      <c r="BH6" s="35">
        <f t="shared" si="7"/>
        <v>634.30999999999995</v>
      </c>
      <c r="BI6" s="35">
        <f t="shared" si="7"/>
        <v>505.08</v>
      </c>
      <c r="BJ6" s="35">
        <f t="shared" si="7"/>
        <v>656.66</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102.9</v>
      </c>
      <c r="BR6" s="35">
        <f t="shared" ref="BR6:BZ6" si="8">IF(BR7="",NA(),BR7)</f>
        <v>90.96</v>
      </c>
      <c r="BS6" s="35">
        <f t="shared" si="8"/>
        <v>86.09</v>
      </c>
      <c r="BT6" s="35">
        <f t="shared" si="8"/>
        <v>97.32</v>
      </c>
      <c r="BU6" s="35">
        <f t="shared" si="8"/>
        <v>92.84</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192.97</v>
      </c>
      <c r="CC6" s="35">
        <f t="shared" ref="CC6:CK6" si="9">IF(CC7="",NA(),CC7)</f>
        <v>221.09</v>
      </c>
      <c r="CD6" s="35">
        <f t="shared" si="9"/>
        <v>231.97</v>
      </c>
      <c r="CE6" s="35">
        <f t="shared" si="9"/>
        <v>209.37</v>
      </c>
      <c r="CF6" s="35">
        <f t="shared" si="9"/>
        <v>215.7</v>
      </c>
      <c r="CG6" s="35">
        <f t="shared" si="9"/>
        <v>248.89</v>
      </c>
      <c r="CH6" s="35">
        <f t="shared" si="9"/>
        <v>250.84</v>
      </c>
      <c r="CI6" s="35">
        <f t="shared" si="9"/>
        <v>235.61</v>
      </c>
      <c r="CJ6" s="35">
        <f t="shared" si="9"/>
        <v>216.21</v>
      </c>
      <c r="CK6" s="35">
        <f t="shared" si="9"/>
        <v>220.31</v>
      </c>
      <c r="CL6" s="34" t="str">
        <f>IF(CL7="","",IF(CL7="-","【-】","【"&amp;SUBSTITUTE(TEXT(CL7,"#,##0.00"),"-","△")&amp;"】"))</f>
        <v>【136.86】</v>
      </c>
      <c r="CM6" s="35">
        <f>IF(CM7="",NA(),CM7)</f>
        <v>53.19</v>
      </c>
      <c r="CN6" s="35">
        <f t="shared" ref="CN6:CV6" si="10">IF(CN7="",NA(),CN7)</f>
        <v>47.85</v>
      </c>
      <c r="CO6" s="35">
        <f t="shared" si="10"/>
        <v>79.099999999999994</v>
      </c>
      <c r="CP6" s="35">
        <f t="shared" si="10"/>
        <v>52.09</v>
      </c>
      <c r="CQ6" s="35">
        <f t="shared" si="10"/>
        <v>49.41</v>
      </c>
      <c r="CR6" s="35">
        <f t="shared" si="10"/>
        <v>49.89</v>
      </c>
      <c r="CS6" s="35">
        <f t="shared" si="10"/>
        <v>49.39</v>
      </c>
      <c r="CT6" s="35">
        <f t="shared" si="10"/>
        <v>49.25</v>
      </c>
      <c r="CU6" s="35">
        <f t="shared" si="10"/>
        <v>50.24</v>
      </c>
      <c r="CV6" s="35">
        <f t="shared" si="10"/>
        <v>49.68</v>
      </c>
      <c r="CW6" s="34" t="str">
        <f>IF(CW7="","",IF(CW7="-","【-】","【"&amp;SUBSTITUTE(TEXT(CW7,"#,##0.00"),"-","△")&amp;"】"))</f>
        <v>【58.98】</v>
      </c>
      <c r="CX6" s="35">
        <f>IF(CX7="",NA(),CX7)</f>
        <v>91.42</v>
      </c>
      <c r="CY6" s="35">
        <f t="shared" ref="CY6:DG6" si="11">IF(CY7="",NA(),CY7)</f>
        <v>92.75</v>
      </c>
      <c r="CZ6" s="35">
        <f t="shared" si="11"/>
        <v>93.27</v>
      </c>
      <c r="DA6" s="35">
        <f t="shared" si="11"/>
        <v>93.47</v>
      </c>
      <c r="DB6" s="35">
        <f t="shared" si="11"/>
        <v>93.8</v>
      </c>
      <c r="DC6" s="35">
        <f t="shared" si="11"/>
        <v>84.73</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0.02</v>
      </c>
      <c r="EF6" s="34">
        <f t="shared" ref="EF6:EN6" si="14">IF(EF7="",NA(),EF7)</f>
        <v>0</v>
      </c>
      <c r="EG6" s="34">
        <f t="shared" si="14"/>
        <v>0</v>
      </c>
      <c r="EH6" s="34">
        <f t="shared" si="14"/>
        <v>0</v>
      </c>
      <c r="EI6" s="34">
        <f t="shared" si="14"/>
        <v>0</v>
      </c>
      <c r="EJ6" s="35">
        <f t="shared" si="14"/>
        <v>0.03</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152269</v>
      </c>
      <c r="D7" s="37">
        <v>47</v>
      </c>
      <c r="E7" s="37">
        <v>17</v>
      </c>
      <c r="F7" s="37">
        <v>1</v>
      </c>
      <c r="G7" s="37">
        <v>0</v>
      </c>
      <c r="H7" s="37" t="s">
        <v>98</v>
      </c>
      <c r="I7" s="37" t="s">
        <v>99</v>
      </c>
      <c r="J7" s="37" t="s">
        <v>100</v>
      </c>
      <c r="K7" s="37" t="s">
        <v>101</v>
      </c>
      <c r="L7" s="37" t="s">
        <v>102</v>
      </c>
      <c r="M7" s="37" t="s">
        <v>103</v>
      </c>
      <c r="N7" s="38" t="s">
        <v>104</v>
      </c>
      <c r="O7" s="38" t="s">
        <v>105</v>
      </c>
      <c r="P7" s="38">
        <v>36.79</v>
      </c>
      <c r="Q7" s="38">
        <v>90</v>
      </c>
      <c r="R7" s="38">
        <v>3780</v>
      </c>
      <c r="S7" s="38">
        <v>57030</v>
      </c>
      <c r="T7" s="38">
        <v>584.54999999999995</v>
      </c>
      <c r="U7" s="38">
        <v>97.56</v>
      </c>
      <c r="V7" s="38">
        <v>20866</v>
      </c>
      <c r="W7" s="38">
        <v>9.3000000000000007</v>
      </c>
      <c r="X7" s="38">
        <v>2243.66</v>
      </c>
      <c r="Y7" s="38">
        <v>70.3</v>
      </c>
      <c r="Z7" s="38">
        <v>62.87</v>
      </c>
      <c r="AA7" s="38">
        <v>64.77</v>
      </c>
      <c r="AB7" s="38">
        <v>61.5</v>
      </c>
      <c r="AC7" s="38">
        <v>62.1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419.89</v>
      </c>
      <c r="BG7" s="38">
        <v>835.57</v>
      </c>
      <c r="BH7" s="38">
        <v>634.30999999999995</v>
      </c>
      <c r="BI7" s="38">
        <v>505.08</v>
      </c>
      <c r="BJ7" s="38">
        <v>656.66</v>
      </c>
      <c r="BK7" s="38">
        <v>1203.71</v>
      </c>
      <c r="BL7" s="38">
        <v>1162.3599999999999</v>
      </c>
      <c r="BM7" s="38">
        <v>1047.6500000000001</v>
      </c>
      <c r="BN7" s="38">
        <v>1124.26</v>
      </c>
      <c r="BO7" s="38">
        <v>1048.23</v>
      </c>
      <c r="BP7" s="38">
        <v>682.78</v>
      </c>
      <c r="BQ7" s="38">
        <v>102.9</v>
      </c>
      <c r="BR7" s="38">
        <v>90.96</v>
      </c>
      <c r="BS7" s="38">
        <v>86.09</v>
      </c>
      <c r="BT7" s="38">
        <v>97.32</v>
      </c>
      <c r="BU7" s="38">
        <v>92.84</v>
      </c>
      <c r="BV7" s="38">
        <v>69.739999999999995</v>
      </c>
      <c r="BW7" s="38">
        <v>68.209999999999994</v>
      </c>
      <c r="BX7" s="38">
        <v>74.040000000000006</v>
      </c>
      <c r="BY7" s="38">
        <v>80.58</v>
      </c>
      <c r="BZ7" s="38">
        <v>78.92</v>
      </c>
      <c r="CA7" s="38">
        <v>100.91</v>
      </c>
      <c r="CB7" s="38">
        <v>192.97</v>
      </c>
      <c r="CC7" s="38">
        <v>221.09</v>
      </c>
      <c r="CD7" s="38">
        <v>231.97</v>
      </c>
      <c r="CE7" s="38">
        <v>209.37</v>
      </c>
      <c r="CF7" s="38">
        <v>215.7</v>
      </c>
      <c r="CG7" s="38">
        <v>248.89</v>
      </c>
      <c r="CH7" s="38">
        <v>250.84</v>
      </c>
      <c r="CI7" s="38">
        <v>235.61</v>
      </c>
      <c r="CJ7" s="38">
        <v>216.21</v>
      </c>
      <c r="CK7" s="38">
        <v>220.31</v>
      </c>
      <c r="CL7" s="38">
        <v>136.86000000000001</v>
      </c>
      <c r="CM7" s="38">
        <v>53.19</v>
      </c>
      <c r="CN7" s="38">
        <v>47.85</v>
      </c>
      <c r="CO7" s="38">
        <v>79.099999999999994</v>
      </c>
      <c r="CP7" s="38">
        <v>52.09</v>
      </c>
      <c r="CQ7" s="38">
        <v>49.41</v>
      </c>
      <c r="CR7" s="38">
        <v>49.89</v>
      </c>
      <c r="CS7" s="38">
        <v>49.39</v>
      </c>
      <c r="CT7" s="38">
        <v>49.25</v>
      </c>
      <c r="CU7" s="38">
        <v>50.24</v>
      </c>
      <c r="CV7" s="38">
        <v>49.68</v>
      </c>
      <c r="CW7" s="38">
        <v>58.98</v>
      </c>
      <c r="CX7" s="38">
        <v>91.42</v>
      </c>
      <c r="CY7" s="38">
        <v>92.75</v>
      </c>
      <c r="CZ7" s="38">
        <v>93.27</v>
      </c>
      <c r="DA7" s="38">
        <v>93.47</v>
      </c>
      <c r="DB7" s="38">
        <v>93.8</v>
      </c>
      <c r="DC7" s="38">
        <v>84.73</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0.02</v>
      </c>
      <c r="EF7" s="38">
        <v>0</v>
      </c>
      <c r="EG7" s="38">
        <v>0</v>
      </c>
      <c r="EH7" s="38">
        <v>0</v>
      </c>
      <c r="EI7" s="38">
        <v>0</v>
      </c>
      <c r="EJ7" s="38">
        <v>0.03</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直裕</cp:lastModifiedBy>
  <cp:lastPrinted>2020-01-29T01:22:52Z</cp:lastPrinted>
  <dcterms:created xsi:type="dcterms:W3CDTF">2019-12-05T05:03:57Z</dcterms:created>
  <dcterms:modified xsi:type="dcterms:W3CDTF">2020-02-17T01:02:56Z</dcterms:modified>
  <cp:category/>
</cp:coreProperties>
</file>