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1\【2.17修正版】報告\◆修正完成版（2.17県に報告したもの）\"/>
    </mc:Choice>
  </mc:AlternateContent>
  <workbookProtection workbookAlgorithmName="SHA-512" workbookHashValue="OFD14Nh4TyUa2d2uOQbw7tUORVpkaccYCGIqte2A3vaPxwBj3uHjGz+GKBde6DR0Py+MknBzaTaLB80C6XK85g==" workbookSaltValue="YSm4cC5rst8Nl4tiG81D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<sst xmlns="http://schemas.openxmlformats.org/spreadsheetml/2006/main" count="239" uniqueCount="113">
  <si>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</si>
  <si>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</si>
  <si>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</si>
  <si>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</si>
  <si>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</si>
  <si>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</si>
  <si>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</si>
  <si>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</si>
  <si>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</si>
  <si>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</si>
  <si>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</si>
  <si>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</si>
  <si>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</si>
  <si>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</si>
  <si>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</si>
  <si>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</si>
  <si>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</si>
  <si>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</si>
  <si>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</si>
  <si>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</si>
  <si>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</si>
  <si>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</si>
  <si>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</si>
  <si>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</si>
  <si>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</si>
  <si>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</si>
  <si>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</si>
  <si>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</si>
  <si>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</si>
  <si>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</si>
  <si>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</si>
  <si>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</si>
  <si>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</si>
  <si>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</si>
  <si>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</si>
  <si>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</si>
  <si>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</si>
  <si>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</si>
  <si>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</si>
  <si>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</si>
  <si>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</si>
  <si>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</si>
  <si>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</si>
  <si>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</si>
  <si>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</si>
  <si>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</si>
  <si>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</si>
  <si>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</si>
  <si>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</si>
  <si>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</si>
  <si>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</si>
  <si>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</si>
  <si>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</si>
  <si>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</si>
  <si>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</si>
  <si>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</si>
  <si>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</si>
  <si>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</si>
  <si>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</si>
  <si>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</si>
  <si>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</si>
  <si>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</si>
  <si>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</si>
  <si>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</si>
  <si>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</si>
  <si>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</si>
  <si>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</si>
  <si>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</si>
  <si>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</si>
  <si>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</si>
  <si>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</si>
  <si>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</si>
  <si>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</si>
  <si>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</si>
  <si>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</si>
  <si>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</si>
  <si>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</si>
  <si>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</si>
  <si>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</si>
  <si>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</si>
  <si>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</si>
  <si>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</si>
  <si>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</si>
  <si>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</si>
  <si>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</si>
  <si>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</si>
  <si>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</si>
  <si>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</si>
  <si>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</si>
  <si>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</si>
  <si>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</si>
  <si>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</si>
  <si>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</si>
  <si>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</si>
  <si>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</si>
  <si>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</si>
  <si>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</si>
  <si>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</si>
  <si>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</si>
  <si>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</si>
  <si>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</si>
  <si>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</si>
  <si>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</si>
  <si>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</si>
  <si>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</si>
  <si>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</si>
  <si>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</si>
  <si>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</si>
  <si>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</si>
  <si>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</si>
  <si>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平成12年度から整備が始まり、古いもので設置から15年が経過している。浄化槽の耐用年数は30年程度であることから、当面は浄化槽本体についての更新は不用と考えている。今後もブロワー交換等の維持管理が主になると想定している。</t>
    <rPh sb="0" eb="2">
      <t>トクテイ</t>
    </rPh>
    <rPh sb="2" eb="4">
      <t>チイキ</t>
    </rPh>
    <rPh sb="4" eb="6">
      <t>セイカツ</t>
    </rPh>
    <rPh sb="6" eb="8">
      <t>ハイスイ</t>
    </rPh>
    <rPh sb="8" eb="10">
      <t>ショリ</t>
    </rPh>
    <rPh sb="10" eb="12">
      <t>ジギョウ</t>
    </rPh>
    <rPh sb="21" eb="23">
      <t>セイビ</t>
    </rPh>
    <rPh sb="24" eb="25">
      <t>ハジ</t>
    </rPh>
    <rPh sb="28" eb="29">
      <t>フル</t>
    </rPh>
    <rPh sb="33" eb="35">
      <t>セッチ</t>
    </rPh>
    <rPh sb="39" eb="40">
      <t>ネン</t>
    </rPh>
    <rPh sb="41" eb="43">
      <t>ケイカ</t>
    </rPh>
    <rPh sb="52" eb="54">
      <t>タイヨウ</t>
    </rPh>
    <rPh sb="54" eb="56">
      <t>ネンスウ</t>
    </rPh>
    <rPh sb="59" eb="60">
      <t>ネン</t>
    </rPh>
    <rPh sb="60" eb="62">
      <t>テイド</t>
    </rPh>
    <rPh sb="70" eb="72">
      <t>トウメン</t>
    </rPh>
    <rPh sb="89" eb="90">
      <t>カンガ</t>
    </rPh>
    <rPh sb="95" eb="97">
      <t>コンゴ</t>
    </rPh>
    <rPh sb="116" eb="118">
      <t>ソウテイ</t>
    </rPh>
    <phoneticPr fontId="4"/>
  </si>
  <si>
    <t>浄化槽事業は、市民生活の根幹にかかわる社会インフラであり高額な投資を要するが、料金面では市民生活への影響が大きく、また下水道事業等との公平性の観点からも値上げは困難な状況である。そのため汚水処理原価の上昇、経費回収率の低下は今後も続くものと思われる。
必ずしも経営面で健全であると言えないが、今後もできる限り効率的な維持管理に努め経費削減を図っていく。</t>
    <rPh sb="0" eb="3">
      <t>ジョウカソウ</t>
    </rPh>
    <rPh sb="59" eb="62">
      <t>ゲスイドウ</t>
    </rPh>
    <rPh sb="62" eb="64">
      <t>ジギョウ</t>
    </rPh>
    <rPh sb="64" eb="65">
      <t>トウ</t>
    </rPh>
    <rPh sb="67" eb="70">
      <t>コウヘイセイ</t>
    </rPh>
    <rPh sb="71" eb="73">
      <t>カンテン</t>
    </rPh>
    <rPh sb="83" eb="85">
      <t>ジョウキョウ</t>
    </rPh>
    <rPh sb="100" eb="102">
      <t>ジョウショウ</t>
    </rPh>
    <rPh sb="109" eb="111">
      <t>テイカ</t>
    </rPh>
    <rPh sb="140" eb="141">
      <t>イ</t>
    </rPh>
    <rPh sb="152" eb="153">
      <t>カギ</t>
    </rPh>
    <phoneticPr fontId="4"/>
  </si>
  <si>
    <t>当該事業において使用料収入で賄えない分については、ある程度収支が均衡するように一般会計からの繰入れを行っている。そのため収益的収支比率は100％に近い数値で推移している。
経費回収率について、浄化槽区域は下水道区域や農集区域と比べて少人数世帯が多く使用水量が少ないため汚水処理原価が高くなり、経費回収率が低い傾向となる。水洗化率もほぼ100％を達成しており今後は人口減少により使用料収益は減っていくと考えられるため維持管理費の削減について課題となっている。
企業債残高対事業規模比率は企業債務の減少したことにより全額一般会計繰入金を充てることで改善された。</t>
    <rPh sb="73" eb="74">
      <t>チカ</t>
    </rPh>
    <rPh sb="75" eb="77">
      <t>スウチ</t>
    </rPh>
    <rPh sb="78" eb="80">
      <t>スイイ</t>
    </rPh>
    <rPh sb="160" eb="163">
      <t>スイセンカ</t>
    </rPh>
    <rPh sb="163" eb="164">
      <t>リツ</t>
    </rPh>
    <rPh sb="172" eb="174">
      <t>タッセイ</t>
    </rPh>
    <rPh sb="178" eb="180">
      <t>コンゴ</t>
    </rPh>
    <rPh sb="181" eb="183">
      <t>ジンコウ</t>
    </rPh>
    <rPh sb="183" eb="185">
      <t>ゲンショウ</t>
    </rPh>
    <rPh sb="188" eb="191">
      <t>シヨウリョウ</t>
    </rPh>
    <rPh sb="191" eb="193">
      <t>シュウエキ</t>
    </rPh>
    <rPh sb="194" eb="195">
      <t>ヘ</t>
    </rPh>
    <rPh sb="200" eb="201">
      <t>カンガ</t>
    </rPh>
    <rPh sb="207" eb="209">
      <t>イジ</t>
    </rPh>
    <rPh sb="209" eb="211">
      <t>カンリ</t>
    </rPh>
    <rPh sb="211" eb="212">
      <t>ヒ</t>
    </rPh>
    <rPh sb="213" eb="215">
      <t>サクゲン</t>
    </rPh>
    <rPh sb="219" eb="221">
      <t>カダイ</t>
    </rPh>
    <rPh sb="242" eb="244">
      <t>キギョウ</t>
    </rPh>
    <rPh sb="244" eb="246">
      <t>サイム</t>
    </rPh>
    <rPh sb="247" eb="249">
      <t>ゲンショウ</t>
    </rPh>
    <rPh sb="256" eb="258">
      <t>ゼンガク</t>
    </rPh>
    <rPh sb="258" eb="260">
      <t>イッパン</t>
    </rPh>
    <rPh sb="260" eb="262">
      <t>カイケイ</t>
    </rPh>
    <rPh sb="262" eb="264">
      <t>クリイレ</t>
    </rPh>
    <rPh sb="264" eb="265">
      <t>キン</t>
    </rPh>
    <rPh sb="272" eb="27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</si>
</sst>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A8-4B4E-845A-3C28DC1A55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A8-4B4E-845A-3C28DC1A55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50.32</c:v>
                </c:pt>
                <c:pt idx="1">
                  <c:v>50.69</c:v>
                </c:pt>
                <c:pt idx="2">
                  <c:v>49.76</c:v>
                </c:pt>
                <c:pt idx="3">
                  <c:v>49.3</c:v>
                </c:pt>
                <c:pt idx="4">
                  <c:v>44.62</c:v>
                </c:pt>
              </c:numCache>
            </c:numRef>
          </c:val>
          <c:extLst>
            <c:ext xmlns:c16="http://schemas.microsoft.com/office/drawing/2014/chart" uri="{C3380CC4-5D6E-409C-BE32-E72D297353CC}">
              <c16:uniqueId val="{00000000-69F9-4DAE-93C0-EF4F4B16B6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60.25</c:v>
                </c:pt>
                <c:pt idx="2">
                  <c:v>61.94</c:v>
                </c:pt>
                <c:pt idx="3">
                  <c:v>61.79</c:v>
                </c:pt>
                <c:pt idx="4">
                  <c:v>59.94</c:v>
                </c:pt>
              </c:numCache>
            </c:numRef>
          </c:val>
          <c:smooth val="0"/>
          <c:extLst>
            <c:ext xmlns:c16="http://schemas.microsoft.com/office/drawing/2014/chart" uri="{C3380CC4-5D6E-409C-BE32-E72D297353CC}">
              <c16:uniqueId val="{00000001-69F9-4DAE-93C0-EF4F4B16B6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84.62</c:v>
                </c:pt>
                <c:pt idx="1">
                  <c:v>99.39</c:v>
                </c:pt>
                <c:pt idx="2">
                  <c:v>98.5</c:v>
                </c:pt>
                <c:pt idx="3">
                  <c:v>99.63</c:v>
                </c:pt>
                <c:pt idx="4">
                  <c:v>100</c:v>
                </c:pt>
              </c:numCache>
            </c:numRef>
          </c:val>
          <c:extLst>
            <c:ext xmlns:c16="http://schemas.microsoft.com/office/drawing/2014/chart" uri="{C3380CC4-5D6E-409C-BE32-E72D297353CC}">
              <c16:uniqueId val="{00000000-09AB-448A-B1C4-5122ADF1E8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95.26</c:v>
                </c:pt>
                <c:pt idx="2">
                  <c:v>94.14</c:v>
                </c:pt>
                <c:pt idx="3">
                  <c:v>92.44</c:v>
                </c:pt>
                <c:pt idx="4">
                  <c:v>89.66</c:v>
                </c:pt>
              </c:numCache>
            </c:numRef>
          </c:val>
          <c:smooth val="0"/>
          <c:extLst>
            <c:ext xmlns:c16="http://schemas.microsoft.com/office/drawing/2014/chart" uri="{C3380CC4-5D6E-409C-BE32-E72D297353CC}">
              <c16:uniqueId val="{00000001-09AB-448A-B1C4-5122ADF1E8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91.33</c:v>
                </c:pt>
                <c:pt idx="1">
                  <c:v>81.709999999999994</c:v>
                </c:pt>
                <c:pt idx="2">
                  <c:v>120.21</c:v>
                </c:pt>
                <c:pt idx="3">
                  <c:v>98.71</c:v>
                </c:pt>
                <c:pt idx="4">
                  <c:v>97.56</c:v>
                </c:pt>
              </c:numCache>
            </c:numRef>
          </c:val>
          <c:extLst>
            <c:ext xmlns:c16="http://schemas.microsoft.com/office/drawing/2014/chart" uri="{C3380CC4-5D6E-409C-BE32-E72D297353CC}">
              <c16:uniqueId val="{00000000-E343-4920-A71B-F5AD86743C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3-4920-A71B-F5AD86743C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7-465B-974A-600BA6CBEE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7-465B-974A-600BA6CBEE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3B-4D13-85EF-C110C66827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B-4D13-85EF-C110C66827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1-4437-8106-28FC7051DA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1-4437-8106-28FC7051DA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F3-4DA7-AE3D-468EF4D679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F3-4DA7-AE3D-468EF4D679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296.64</c:v>
                </c:pt>
                <c:pt idx="1">
                  <c:v>655.29999999999995</c:v>
                </c:pt>
                <c:pt idx="2">
                  <c:v>505.33</c:v>
                </c:pt>
                <c:pt idx="3">
                  <c:v>463.82</c:v>
                </c:pt>
                <c:pt idx="4" formatCode="#,##0.00;&quot;△&quot;#,##0.00">
                  <c:v>0</c:v>
                </c:pt>
              </c:numCache>
            </c:numRef>
          </c:val>
          <c:extLst>
            <c:ext xmlns:c16="http://schemas.microsoft.com/office/drawing/2014/chart" uri="{C3380CC4-5D6E-409C-BE32-E72D297353CC}">
              <c16:uniqueId val="{00000000-2663-4286-AB62-B71B033AF8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241.49</c:v>
                </c:pt>
                <c:pt idx="2">
                  <c:v>248.44</c:v>
                </c:pt>
                <c:pt idx="3">
                  <c:v>244.85</c:v>
                </c:pt>
                <c:pt idx="4">
                  <c:v>296.89</c:v>
                </c:pt>
              </c:numCache>
            </c:numRef>
          </c:val>
          <c:smooth val="0"/>
          <c:extLst>
            <c:ext xmlns:c16="http://schemas.microsoft.com/office/drawing/2014/chart" uri="{C3380CC4-5D6E-409C-BE32-E72D297353CC}">
              <c16:uniqueId val="{00000001-2663-4286-AB62-B71B033AF8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45.76</c:v>
                </c:pt>
                <c:pt idx="1">
                  <c:v>45.6</c:v>
                </c:pt>
                <c:pt idx="2">
                  <c:v>44.93</c:v>
                </c:pt>
                <c:pt idx="3">
                  <c:v>45.31</c:v>
                </c:pt>
                <c:pt idx="4">
                  <c:v>44.16</c:v>
                </c:pt>
              </c:numCache>
            </c:numRef>
          </c:val>
          <c:extLst>
            <c:ext xmlns:c16="http://schemas.microsoft.com/office/drawing/2014/chart" uri="{C3380CC4-5D6E-409C-BE32-E72D297353CC}">
              <c16:uniqueId val="{00000000-81CB-4932-936F-A03F6C7076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65.7</c:v>
                </c:pt>
                <c:pt idx="2">
                  <c:v>66.73</c:v>
                </c:pt>
                <c:pt idx="3">
                  <c:v>64.78</c:v>
                </c:pt>
                <c:pt idx="4">
                  <c:v>63.06</c:v>
                </c:pt>
              </c:numCache>
            </c:numRef>
          </c:val>
          <c:smooth val="0"/>
          <c:extLst>
            <c:ext xmlns:c16="http://schemas.microsoft.com/office/drawing/2014/chart" uri="{C3380CC4-5D6E-409C-BE32-E72D297353CC}">
              <c16:uniqueId val="{00000001-81CB-4932-936F-A03F6C7076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327.61</c:v>
                </c:pt>
                <c:pt idx="1">
                  <c:v>331.61</c:v>
                </c:pt>
                <c:pt idx="2">
                  <c:v>340.6</c:v>
                </c:pt>
                <c:pt idx="3">
                  <c:v>336.23</c:v>
                </c:pt>
                <c:pt idx="4">
                  <c:v>339.03</c:v>
                </c:pt>
              </c:numCache>
            </c:numRef>
          </c:val>
          <c:extLst>
            <c:ext xmlns:c16="http://schemas.microsoft.com/office/drawing/2014/chart" uri="{C3380CC4-5D6E-409C-BE32-E72D297353CC}">
              <c16:uniqueId val="{00000000-85DB-4EE3-A510-1E3BEC9901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247.94</c:v>
                </c:pt>
                <c:pt idx="2">
                  <c:v>241.29</c:v>
                </c:pt>
                <c:pt idx="3">
                  <c:v>250.21</c:v>
                </c:pt>
                <c:pt idx="4">
                  <c:v>264.77</c:v>
                </c:pt>
              </c:numCache>
            </c:numRef>
          </c:val>
          <c:smooth val="0"/>
          <c:extLst>
            <c:ext xmlns:c16="http://schemas.microsoft.com/office/drawing/2014/chart" uri="{C3380CC4-5D6E-409C-BE32-E72D297353CC}">
              <c16:uniqueId val="{00000001-85DB-4EE3-A510-1E3BEC9901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南魚沼市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57030</v>
      </c>
      <c r="AM8" s="74"/>
      <c r="AN8" s="74"/>
      <c r="AO8" s="74"/>
      <c r="AP8" s="74"/>
      <c r="AQ8" s="74"/>
      <c r="AR8" s="74"/>
      <c r="AS8" s="74"/>
      <c r="AT8" s="73">
        <f>データ!T6</f>
        <v>584.54999999999995</v>
      </c>
      <c r="AU8" s="73"/>
      <c r="AV8" s="73"/>
      <c r="AW8" s="73"/>
      <c r="AX8" s="73"/>
      <c r="AY8" s="73"/>
      <c r="AZ8" s="73"/>
      <c r="BA8" s="73"/>
      <c r="BB8" s="73">
        <f>データ!U6</f>
        <v>97.56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3.94</v>
      </c>
      <c r="Q10" s="73"/>
      <c r="R10" s="73"/>
      <c r="S10" s="73"/>
      <c r="T10" s="73"/>
      <c r="U10" s="73"/>
      <c r="V10" s="73"/>
      <c r="W10" s="73">
        <f>データ!Q6</f>
        <v>100</v>
      </c>
      <c r="X10" s="73"/>
      <c r="Y10" s="73"/>
      <c r="Z10" s="73"/>
      <c r="AA10" s="73"/>
      <c r="AB10" s="73"/>
      <c r="AC10" s="73"/>
      <c r="AD10" s="74">
        <f>データ!R6</f>
        <v>3780</v>
      </c>
      <c r="AE10" s="74"/>
      <c r="AF10" s="74"/>
      <c r="AG10" s="74"/>
      <c r="AH10" s="74"/>
      <c r="AI10" s="74"/>
      <c r="AJ10" s="74"/>
      <c r="AK10" s="2"/>
      <c r="AL10" s="74">
        <f>データ!V6</f>
        <v>2234</v>
      </c>
      <c r="AM10" s="74"/>
      <c r="AN10" s="74"/>
      <c r="AO10" s="74"/>
      <c r="AP10" s="74"/>
      <c r="AQ10" s="74"/>
      <c r="AR10" s="74"/>
      <c r="AS10" s="74"/>
      <c r="AT10" s="73">
        <f>データ!W6</f>
        <v>3.69</v>
      </c>
      <c r="AU10" s="73"/>
      <c r="AV10" s="73"/>
      <c r="AW10" s="73"/>
      <c r="AX10" s="73"/>
      <c r="AY10" s="73"/>
      <c r="AZ10" s="73"/>
      <c r="BA10" s="73"/>
      <c r="BB10" s="73">
        <f>データ!X6</f>
        <v>605.41999999999996</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yjS1xD8s57B1V34MOfLSFM2Ym6N/E1UHEzpGvCcb2t4njhumg0ZXuBUiEIYgfQKgUJ5r1N7fY4/QCaPjNuDy0w==" saltValue="z8PdErgI8U0kLBCMrzVB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152269</v>
      </c>
      <c r="D6" s="33">
        <f t="shared" si="3"/>
        <v>47</v>
      </c>
      <c r="E6" s="33">
        <f t="shared" si="3"/>
        <v>18</v>
      </c>
      <c r="F6" s="33">
        <f t="shared" si="3"/>
        <v>0</v>
      </c>
      <c r="G6" s="33">
        <f t="shared" si="3"/>
        <v>0</v>
      </c>
      <c r="H6" s="33" t="str">
        <f t="shared" si="3"/>
        <v>新潟県　南魚沼市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3.94</v>
      </c>
      <c r="Q6" s="34">
        <f t="shared" si="3"/>
        <v>100</v>
      </c>
      <c r="R6" s="34">
        <f t="shared" si="3"/>
        <v>3780</v>
      </c>
      <c r="S6" s="34">
        <f t="shared" si="3"/>
        <v>57030</v>
      </c>
      <c r="T6" s="34">
        <f t="shared" si="3"/>
        <v>584.54999999999995</v>
      </c>
      <c r="U6" s="34">
        <f t="shared" si="3"/>
        <v>97.56</v>
      </c>
      <c r="V6" s="34">
        <f t="shared" si="3"/>
        <v>2234</v>
      </c>
      <c r="W6" s="34">
        <f t="shared" si="3"/>
        <v>3.69</v>
      </c>
      <c r="X6" s="34">
        <f t="shared" si="3"/>
        <v>605.41999999999996</v>
      </c>
      <c r="Y6" s="35">
        <f>IF(Y7="",NA(),Y7)</f>
        <v>91.33</v>
      </c>
      <c r="Z6" s="35">
        <f t="shared" ref="Z6:AH6" si="4">IF(Z7="",NA(),Z7)</f>
        <v>81.709999999999994</v>
      </c>
      <c r="AA6" s="35">
        <f t="shared" si="4"/>
        <v>120.21</v>
      </c>
      <c r="AB6" s="35">
        <f t="shared" si="4"/>
        <v>98.71</v>
      </c>
      <c r="AC6" s="35">
        <f t="shared" si="4"/>
        <v>97.56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296.64</v>
      </c>
      <c r="BG6" s="35">
        <f t="shared" ref="BG6:BO6" si="7">IF(BG7="",NA(),BG7)</f>
        <v>655.29999999999995</v>
      </c>
      <c r="BH6" s="35">
        <f t="shared" si="7"/>
        <v>505.33</v>
      </c>
      <c r="BI6" s="35">
        <f t="shared" si="7"/>
        <v>463.82</v>
      </c>
      <c r="BJ6" s="34">
        <f t="shared" si="7"/>
        <v>0</v>
      </c>
      <c r="BK6" s="35">
        <f t="shared" si="7"/>
        <v>416.91</v>
      </c>
      <c r="BL6" s="35">
        <f t="shared" si="7"/>
        <v>241.49</v>
      </c>
      <c r="BM6" s="35">
        <f t="shared" si="7"/>
        <v>248.44</v>
      </c>
      <c r="BN6" s="35">
        <f t="shared" si="7"/>
        <v>244.85</v>
      </c>
      <c r="BO6" s="35">
        <f t="shared" si="7"/>
        <v>296.89</v>
      </c>
      <c r="BP6" s="34" t="str">
        <f>IF(BP7="","",IF(BP7="-","【-】","【"&amp;SUBSTITUTE(TEXT(BP7,"#,##0.00"),"-","△")&amp;"】"))</f>
        <v>【325.02】</v>
      </c>
      <c r="BQ6" s="35">
        <f>IF(BQ7="",NA(),BQ7)</f>
        <v>45.76</v>
      </c>
      <c r="BR6" s="35">
        <f t="shared" ref="BR6:BZ6" si="8">IF(BR7="",NA(),BR7)</f>
        <v>45.6</v>
      </c>
      <c r="BS6" s="35">
        <f t="shared" si="8"/>
        <v>44.93</v>
      </c>
      <c r="BT6" s="35">
        <f t="shared" si="8"/>
        <v>45.31</v>
      </c>
      <c r="BU6" s="35">
        <f t="shared" si="8"/>
        <v>44.16</v>
      </c>
      <c r="BV6" s="35">
        <f t="shared" si="8"/>
        <v>57.93</v>
      </c>
      <c r="BW6" s="35">
        <f t="shared" si="8"/>
        <v>65.7</v>
      </c>
      <c r="BX6" s="35">
        <f t="shared" si="8"/>
        <v>66.73</v>
      </c>
      <c r="BY6" s="35">
        <f t="shared" si="8"/>
        <v>64.78</v>
      </c>
      <c r="BZ6" s="35">
        <f t="shared" si="8"/>
        <v>63.06</v>
      </c>
      <c r="CA6" s="34" t="str">
        <f>IF(CA7="","",IF(CA7="-","【-】","【"&amp;SUBSTITUTE(TEXT(CA7,"#,##0.00"),"-","△")&amp;"】"))</f>
        <v>【60.61】</v>
      </c>
      <c r="CB6" s="35">
        <f>IF(CB7="",NA(),CB7)</f>
        <v>327.61</v>
      </c>
      <c r="CC6" s="35">
        <f t="shared" ref="CC6:CK6" si="9">IF(CC7="",NA(),CC7)</f>
        <v>331.61</v>
      </c>
      <c r="CD6" s="35">
        <f t="shared" si="9"/>
        <v>340.6</v>
      </c>
      <c r="CE6" s="35">
        <f t="shared" si="9"/>
        <v>336.23</v>
      </c>
      <c r="CF6" s="35">
        <f t="shared" si="9"/>
        <v>339.03</v>
      </c>
      <c r="CG6" s="35">
        <f t="shared" si="9"/>
        <v>276.93</v>
      </c>
      <c r="CH6" s="35">
        <f t="shared" si="9"/>
        <v>247.94</v>
      </c>
      <c r="CI6" s="35">
        <f t="shared" si="9"/>
        <v>241.29</v>
      </c>
      <c r="CJ6" s="35">
        <f t="shared" si="9"/>
        <v>250.21</v>
      </c>
      <c r="CK6" s="35">
        <f t="shared" si="9"/>
        <v>264.77</v>
      </c>
      <c r="CL6" s="34" t="str">
        <f>IF(CL7="","",IF(CL7="-","【-】","【"&amp;SUBSTITUTE(TEXT(CL7,"#,##0.00"),"-","△")&amp;"】"))</f>
        <v>【270.94】</v>
      </c>
      <c r="CM6" s="35">
        <f>IF(CM7="",NA(),CM7)</f>
        <v>50.32</v>
      </c>
      <c r="CN6" s="35">
        <f t="shared" ref="CN6:CV6" si="10">IF(CN7="",NA(),CN7)</f>
        <v>50.69</v>
      </c>
      <c r="CO6" s="35">
        <f t="shared" si="10"/>
        <v>49.76</v>
      </c>
      <c r="CP6" s="35">
        <f t="shared" si="10"/>
        <v>49.3</v>
      </c>
      <c r="CQ6" s="35">
        <f t="shared" si="10"/>
        <v>44.62</v>
      </c>
      <c r="CR6" s="35">
        <f t="shared" si="10"/>
        <v>59.08</v>
      </c>
      <c r="CS6" s="35">
        <f t="shared" si="10"/>
        <v>60.25</v>
      </c>
      <c r="CT6" s="35">
        <f t="shared" si="10"/>
        <v>61.94</v>
      </c>
      <c r="CU6" s="35">
        <f t="shared" si="10"/>
        <v>61.79</v>
      </c>
      <c r="CV6" s="35">
        <f t="shared" si="10"/>
        <v>59.94</v>
      </c>
      <c r="CW6" s="34" t="str">
        <f>IF(CW7="","",IF(CW7="-","【-】","【"&amp;SUBSTITUTE(TEXT(CW7,"#,##0.00"),"-","△")&amp;"】"))</f>
        <v>【57.80】</v>
      </c>
      <c r="CX6" s="35">
        <f>IF(CX7="",NA(),CX7)</f>
        <v>84.62</v>
      </c>
      <c r="CY6" s="35">
        <f t="shared" ref="CY6:DG6" si="11">IF(CY7="",NA(),CY7)</f>
        <v>99.39</v>
      </c>
      <c r="CZ6" s="35">
        <f t="shared" si="11"/>
        <v>98.5</v>
      </c>
      <c r="DA6" s="35">
        <f t="shared" si="11"/>
        <v>99.63</v>
      </c>
      <c r="DB6" s="35">
        <f t="shared" si="11"/>
        <v>100</v>
      </c>
      <c r="DC6" s="35">
        <f t="shared" si="11"/>
        <v>77.12</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152269</v>
      </c>
      <c r="D7" s="37">
        <v>47</v>
      </c>
      <c r="E7" s="37">
        <v>18</v>
      </c>
      <c r="F7" s="37">
        <v>0</v>
      </c>
      <c r="G7" s="37">
        <v>0</v>
      </c>
      <c r="H7" s="37" t="s">
        <v>97</v>
      </c>
      <c r="I7" s="37" t="s">
        <v>98</v>
      </c>
      <c r="J7" s="37" t="s">
        <v>99</v>
      </c>
      <c r="K7" s="37" t="s">
        <v>100</v>
      </c>
      <c r="L7" s="37" t="s">
        <v>101</v>
      </c>
      <c r="M7" s="37" t="s">
        <v>102</v>
      </c>
      <c r="N7" s="38" t="s">
        <v>103</v>
      </c>
      <c r="O7" s="38" t="s">
        <v>104</v>
      </c>
      <c r="P7" s="38">
        <v>3.94</v>
      </c>
      <c r="Q7" s="38">
        <v>100</v>
      </c>
      <c r="R7" s="38">
        <v>3780</v>
      </c>
      <c r="S7" s="38">
        <v>57030</v>
      </c>
      <c r="T7" s="38">
        <v>584.54999999999995</v>
      </c>
      <c r="U7" s="38">
        <v>97.56</v>
      </c>
      <c r="V7" s="38">
        <v>2234</v>
      </c>
      <c r="W7" s="38">
        <v>3.69</v>
      </c>
      <c r="X7" s="38">
        <v>605.41999999999996</v>
      </c>
      <c r="Y7" s="38">
        <v>91.33</v>
      </c>
      <c r="Z7" s="38">
        <v>81.709999999999994</v>
      </c>
      <c r="AA7" s="38">
        <v>120.21</v>
      </c>
      <c r="AB7" s="38">
        <v>98.71</v>
      </c>
      <c r="AC7" s="38">
        <v>97.56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296.64</v>
      </c>
      <c r="BG7" s="38">
        <v>655.29999999999995</v>
      </c>
      <c r="BH7" s="38">
        <v>505.33</v>
      </c>
      <c r="BI7" s="38">
        <v>463.82</v>
      </c>
      <c r="BJ7" s="38">
        <v>0</v>
      </c>
      <c r="BK7" s="38">
        <v>416.91</v>
      </c>
      <c r="BL7" s="38">
        <v>241.49</v>
      </c>
      <c r="BM7" s="38">
        <v>248.44</v>
      </c>
      <c r="BN7" s="38">
        <v>244.85</v>
      </c>
      <c r="BO7" s="38">
        <v>296.89</v>
      </c>
      <c r="BP7" s="38">
        <v>325.02</v>
      </c>
      <c r="BQ7" s="38">
        <v>45.76</v>
      </c>
      <c r="BR7" s="38">
        <v>45.6</v>
      </c>
      <c r="BS7" s="38">
        <v>44.93</v>
      </c>
      <c r="BT7" s="38">
        <v>45.31</v>
      </c>
      <c r="BU7" s="38">
        <v>44.16</v>
      </c>
      <c r="BV7" s="38">
        <v>57.93</v>
      </c>
      <c r="BW7" s="38">
        <v>65.7</v>
      </c>
      <c r="BX7" s="38">
        <v>66.73</v>
      </c>
      <c r="BY7" s="38">
        <v>64.78</v>
      </c>
      <c r="BZ7" s="38">
        <v>63.06</v>
      </c>
      <c r="CA7" s="38">
        <v>60.61</v>
      </c>
      <c r="CB7" s="38">
        <v>327.61</v>
      </c>
      <c r="CC7" s="38">
        <v>331.61</v>
      </c>
      <c r="CD7" s="38">
        <v>340.6</v>
      </c>
      <c r="CE7" s="38">
        <v>336.23</v>
      </c>
      <c r="CF7" s="38">
        <v>339.03</v>
      </c>
      <c r="CG7" s="38">
        <v>276.93</v>
      </c>
      <c r="CH7" s="38">
        <v>247.94</v>
      </c>
      <c r="CI7" s="38">
        <v>241.29</v>
      </c>
      <c r="CJ7" s="38">
        <v>250.21</v>
      </c>
      <c r="CK7" s="38">
        <v>264.77</v>
      </c>
      <c r="CL7" s="38">
        <v>270.94</v>
      </c>
      <c r="CM7" s="38">
        <v>50.32</v>
      </c>
      <c r="CN7" s="38">
        <v>50.69</v>
      </c>
      <c r="CO7" s="38">
        <v>49.76</v>
      </c>
      <c r="CP7" s="38">
        <v>49.3</v>
      </c>
      <c r="CQ7" s="38">
        <v>44.62</v>
      </c>
      <c r="CR7" s="38">
        <v>59.08</v>
      </c>
      <c r="CS7" s="38">
        <v>60.25</v>
      </c>
      <c r="CT7" s="38">
        <v>61.94</v>
      </c>
      <c r="CU7" s="38">
        <v>61.79</v>
      </c>
      <c r="CV7" s="38">
        <v>59.94</v>
      </c>
      <c r="CW7" s="38">
        <v>57.8</v>
      </c>
      <c r="CX7" s="38">
        <v>84.62</v>
      </c>
      <c r="CY7" s="38">
        <v>99.39</v>
      </c>
      <c r="CZ7" s="38">
        <v>98.5</v>
      </c>
      <c r="DA7" s="38">
        <v>99.63</v>
      </c>
      <c r="DB7" s="38">
        <v>100</v>
      </c>
      <c r="DC7" s="38">
        <v>77.12</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2020-03-03T06:17:18Z</cp:lastPrinted>
  <dcterms:created xsi:type="dcterms:W3CDTF">2019-12-05T05:29:02Z</dcterms:created>
  <dcterms:modified xsi:type="dcterms:W3CDTF">2020-03-03T06:17:19Z</dcterms:modified>
  <cp:category/>
</cp:coreProperties>
</file>