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CO34" i="9"/>
  <c r="CO35"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BE34" i="9" l="1"/>
</calcChain>
</file>

<file path=xl/sharedStrings.xml><?xml version="1.0" encoding="utf-8"?>
<sst xmlns="http://schemas.openxmlformats.org/spreadsheetml/2006/main" count="984" uniqueCount="559">
  <si>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</si>
  <si>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</si>
  <si>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</si>
  <si>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</si>
  <si>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</si>
  <si>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</si>
  <si>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</si>
  <si>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</si>
  <si>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</si>
  <si>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</si>
  <si>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</si>
  <si>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</si>
  <si>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</si>
  <si>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</si>
  <si>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</si>
  <si>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</si>
  <si>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</si>
  <si>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</si>
  <si>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</si>
  <si>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</si>
  <si>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</si>
  <si>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</si>
  <si>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</si>
  <si>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</si>
  <si>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</si>
  <si>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</si>
  <si>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</si>
  <si>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</si>
  <si>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</si>
  <si>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</si>
  <si>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</si>
  <si>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</si>
  <si>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</si>
  <si>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</si>
  <si>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</si>
  <si>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</si>
  <si>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</si>
  <si>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</si>
  <si>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</si>
  <si>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</si>
  <si>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</si>
  <si>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</si>
  <si>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</si>
  <si>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</si>
  <si>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</si>
  <si>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</si>
  <si>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</si>
  <si>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</si>
  <si>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</si>
  <si>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</si>
  <si>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</si>
  <si>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</si>
  <si>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</si>
  <si>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</si>
  <si>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</si>
  <si>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</si>
  <si>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</si>
  <si>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</si>
  <si>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</si>
  <si>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</si>
  <si>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</si>
  <si>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</si>
  <si>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</si>
  <si>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</si>
  <si>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</si>
  <si>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</si>
  <si>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</si>
  <si>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</si>
  <si>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</si>
  <si>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</si>
  <si>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</si>
  <si>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</si>
  <si>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</si>
  <si>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</si>
  <si>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</si>
  <si>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</si>
  <si>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</si>
  <si>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</si>
  <si>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</si>
  <si>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</si>
  <si>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</si>
  <si>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</si>
  <si>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</si>
  <si>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</si>
  <si>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</si>
  <si>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</si>
  <si>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</si>
  <si>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</si>
  <si>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</si>
  <si>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</si>
  <si>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</si>
  <si>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</si>
  <si>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</si>
  <si>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</si>
  <si>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</si>
  <si>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</si>
  <si>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</si>
  <si>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</si>
  <si>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</si>
  <si>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</si>
  <si>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</si>
  <si>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</si>
  <si>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</si>
  <si>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</si>
  <si>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</si>
  <si>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</si>
  <si>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</si>
  <si>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</si>
  <si>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</si>
  <si>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</si>
  <si>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</si>
  <si>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</si>
  <si>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</si>
  <si>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</si>
  <si>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</si>
  <si>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</si>
  <si>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</si>
  <si>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</si>
  <si>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</si>
  <si>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</si>
  <si>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</si>
  <si>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</si>
  <si>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</si>
  <si>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</si>
  <si>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</si>
  <si>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</si>
  <si>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</si>
  <si>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</si>
  <si>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</si>
  <si>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</si>
  <si>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</si>
  <si>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</si>
  <si>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</si>
  <si>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</si>
  <si>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</si>
  <si>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</si>
  <si>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</si>
  <si>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</si>
  <si>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</si>
  <si>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</si>
  <si>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</si>
  <si>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</si>
  <si>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</si>
  <si>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</si>
  <si>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</si>
  <si>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</si>
  <si>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</si>
  <si>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</si>
  <si>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</si>
  <si>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</si>
  <si>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</si>
  <si>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</si>
  <si>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</si>
  <si>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</si>
  <si>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</si>
  <si>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</si>
  <si>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</si>
  <si>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</si>
  <si>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</si>
  <si>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</si>
  <si>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</si>
  <si>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</si>
  <si>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</si>
  <si>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</si>
  <si>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</si>
  <si>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</si>
  <si>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</si>
  <si>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</si>
  <si>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</si>
  <si>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</si>
  <si>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</si>
  <si>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</si>
  <si>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</si>
  <si>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</si>
  <si>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</si>
  <si>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</si>
  <si>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</si>
  <si>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</si>
  <si>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</si>
  <si>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</si>
  <si>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</si>
  <si>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</si>
  <si>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</si>
  <si>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</si>
  <si>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</si>
  <si>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</si>
  <si>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</si>
  <si>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</si>
  <si>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</si>
  <si>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</si>
  <si>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</si>
  <si>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</si>
  <si>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</si>
  <si>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</si>
  <si>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</si>
  <si>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新潟県南魚沼市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</si>
  <si>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</si>
  <si>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</si>
  <si>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</si>
  <si>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</si>
  <si>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</si>
  <si>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</si>
  <si>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</si>
  <si>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</si>
  <si>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</si>
  <si>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</si>
  <si>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</si>
  <si>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</si>
  <si>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</si>
  <si>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</si>
  <si>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</si>
  <si>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</si>
  <si>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</si>
  <si>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</si>
  <si>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</si>
  <si>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</si>
  <si>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</si>
  <si>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</si>
  <si>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</si>
  <si>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</si>
  <si>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</si>
  <si>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</si>
  <si>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</si>
  <si>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</si>
  <si>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</si>
  <si>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</si>
  <si>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</si>
  <si>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</si>
  <si>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</si>
  <si>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</si>
  <si>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</si>
  <si>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</si>
  <si>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</si>
  <si>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</si>
  <si>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</si>
  <si>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</si>
  <si>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</si>
  <si>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</si>
  <si>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</si>
  <si>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</si>
  <si>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</si>
  <si>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</si>
  <si>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</si>
  <si>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</si>
  <si>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</si>
  <si>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</si>
  <si>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</si>
  <si>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</si>
  <si>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</si>
  <si>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</si>
  <si>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</si>
  <si>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</si>
  <si>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</si>
  <si>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</si>
  <si>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</si>
  <si>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</si>
  <si>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</si>
  <si>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</si>
  <si>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</si>
  <si>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</si>
  <si>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</si>
  <si>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</si>
  <si>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</si>
  <si>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</si>
  <si>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</si>
  <si>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</si>
  <si>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</si>
  <si>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</si>
  <si>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</si>
  <si>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</si>
  <si>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</si>
  <si>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</si>
  <si>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</si>
  <si>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</si>
  <si>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</si>
  <si>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</si>
  <si>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</si>
  <si>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</si>
  <si>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</si>
  <si>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</si>
  <si>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</si>
  <si>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</si>
  <si>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</si>
  <si>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</si>
  <si>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</si>
  <si>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</si>
  <si>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</si>
  <si>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</si>
  <si>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</si>
  <si>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</si>
  <si>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</si>
  <si>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</si>
  <si>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</si>
  <si>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</si>
  <si>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</si>
  <si>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</si>
  <si>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</si>
  <si>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</si>
  <si>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</si>
  <si>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</si>
  <si>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</si>
  <si>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</si>
  <si>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</si>
  <si>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</si>
  <si>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</si>
  <si>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</si>
  <si>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</si>
  <si>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</si>
  <si>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</si>
  <si>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</si>
  <si>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</si>
  <si>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</si>
  <si>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</si>
  <si>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</si>
  <si>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</si>
  <si>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</si>
  <si>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</si>
  <si>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</si>
  <si>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</si>
  <si>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</si>
  <si>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</si>
  <si>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</si>
  <si>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</si>
  <si>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</si>
  <si>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</si>
  <si>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</si>
  <si>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</si>
  <si>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</si>
  <si>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</si>
  <si>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</si>
  <si>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</si>
  <si>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</si>
  <si>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</si>
  <si>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</si>
  <si>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</si>
  <si>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</si>
  <si>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</si>
  <si>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</si>
  <si>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</si>
  <si>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</si>
  <si>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</si>
  <si>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</si>
  <si>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</si>
  <si>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新潟県南魚沼市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</si>
  <si>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</si>
  <si>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</si>
  <si>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</si>
  <si>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</si>
  <si>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</si>
  <si>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</si>
  <si>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</si>
  <si>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</si>
  <si>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</si>
  <si>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</si>
  <si>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</si>
  <si>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</si>
  <si>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</si>
  <si>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</si>
  <si>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</si>
  <si>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</si>
  <si>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</si>
  <si>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</si>
  <si>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</si>
  <si>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</si>
  <si>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</si>
  <si>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</si>
  <si>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</si>
  <si>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</si>
  <si>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</si>
  <si>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</si>
  <si>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</si>
  <si>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</si>
  <si>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</si>
  <si>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</si>
  <si>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</si>
  <si>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</si>
  <si>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</si>
  <si>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</si>
  <si>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</si>
  <si>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</si>
  <si>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</si>
  <si>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</si>
  <si>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</si>
  <si>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</si>
  <si>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</si>
  <si>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</si>
  <si>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</si>
  <si>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</si>
  <si>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</si>
  <si>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</si>
  <si>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</si>
  <si>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</si>
  <si>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</si>
  <si>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</si>
  <si>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</si>
  <si>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</si>
  <si>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</si>
  <si>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</si>
  <si>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</si>
  <si>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</si>
  <si>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</si>
  <si>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</si>
  <si>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</si>
  <si>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</si>
  <si>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</si>
  <si>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</si>
  <si>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</si>
  <si>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</si>
  <si>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</si>
  <si>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</si>
  <si>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</si>
  <si>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</si>
  <si>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</si>
  <si>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</si>
  <si>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</si>
  <si>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</si>
  <si>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</si>
  <si>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</si>
  <si>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</si>
  <si>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</si>
  <si>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</si>
  <si>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</si>
  <si>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</si>
  <si>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</si>
  <si>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</si>
  <si>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</si>
  <si>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</si>
  <si>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</si>
  <si>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</si>
  <si>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</si>
  <si>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</si>
  <si>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</si>
  <si>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</si>
  <si>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</si>
  <si>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</si>
  <si>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</si>
  <si>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</si>
  <si>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</si>
  <si>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</si>
  <si>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</si>
  <si>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</si>
  <si>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</si>
  <si>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</si>
  <si>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</si>
  <si>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</si>
  <si>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</si>
  <si>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</si>
  <si>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</si>
  <si>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</si>
  <si>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</si>
  <si>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</si>
  <si>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</si>
  <si>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</si>
  <si>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</si>
  <si>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</si>
  <si>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</si>
  <si>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</si>
  <si>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</si>
  <si>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</si>
  <si>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</si>
  <si>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</si>
  <si>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</si>
  <si>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</si>
  <si>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</si>
  <si>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</si>
  <si>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</si>
  <si>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</si>
  <si>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</si>
  <si>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</si>
  <si>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</si>
  <si>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</si>
  <si>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</si>
  <si>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</si>
  <si>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</si>
  <si>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</si>
  <si>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</si>
  <si>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</si>
  <si>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</si>
  <si>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</si>
  <si>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</si>
  <si>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</si>
  <si>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</si>
  <si>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</si>
  <si>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</si>
  <si>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</si>
  <si>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</si>
  <si>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</si>
  <si>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</si>
  <si>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</si>
  <si>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</si>
  <si>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</si>
  <si>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</si>
  <si>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</si>
  <si>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</si>
  <si>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</si>
  <si>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</si>
  <si>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</si>
  <si>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</si>
  <si>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</si>
  <si>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</si>
  <si>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</si>
  <si>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</si>
  <si>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</si>
  <si>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</si>
  <si>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</si>
  <si>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</si>
  <si>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</si>
  <si>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</si>
  <si>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</si>
  <si>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</si>
  <si>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</si>
  <si>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</si>
  <si>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</si>
  <si>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</si>
  <si>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</si>
  <si>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</si>
  <si>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</si>
  <si>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</si>
  <si>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</si>
  <si>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</si>
  <si>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</si>
  <si>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0.91</t>
  </si>
  <si>
    <t>▲ 0.25</t>
  </si>
  <si>
    <t>▲ 0.10</t>
  </si>
  <si>
    <t>水道事業会計</t>
  </si>
  <si>
    <t>一般会計</t>
  </si>
  <si>
    <t>国民健康保険特別会計</t>
  </si>
  <si>
    <t>介護保険特別会計</t>
  </si>
  <si>
    <t>病院事業会計</t>
  </si>
  <si>
    <t>▲ 2.22</t>
  </si>
  <si>
    <t>▲ 1.36</t>
  </si>
  <si>
    <t>下水道特別会計</t>
  </si>
  <si>
    <t>城内診療所特別会計</t>
  </si>
  <si>
    <t>後期高齢者医療特別会計</t>
  </si>
  <si>
    <t>その他会計（赤字）</t>
  </si>
  <si>
    <t>その他会計（黒字）</t>
  </si>
  <si>
    <t>-</t>
    <phoneticPr fontId="2"/>
  </si>
  <si>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</si>
  <si>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</si>
  <si>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</si>
  <si>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</si>
  <si>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</si>
  <si>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</si>
  <si>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</si>
  <si>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2">
      <t>ニイガタ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</si>
  <si>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</si>
  <si>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</si>
  <si>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魚沼地区障害福祉組合</t>
    <rPh sb="0" eb="2">
      <t>ウオヌマ</t>
    </rPh>
    <rPh sb="2" eb="4">
      <t>チク</t>
    </rPh>
    <rPh sb="4" eb="6">
      <t>ショウガイ</t>
    </rPh>
    <rPh sb="6" eb="8">
      <t>フクシ</t>
    </rPh>
    <rPh sb="8" eb="10">
      <t>クミアイ</t>
    </rPh>
    <phoneticPr fontId="2"/>
  </si>
  <si>
    <t>魚沼地域特別養護老人ホーム組合</t>
    <rPh sb="0" eb="2">
      <t>ウオヌマ</t>
    </rPh>
    <rPh sb="2" eb="4">
      <t>チイキ</t>
    </rPh>
    <rPh sb="4" eb="6">
      <t>トクベツ</t>
    </rPh>
    <rPh sb="6" eb="8">
      <t>ヨウゴ</t>
    </rPh>
    <rPh sb="8" eb="10">
      <t>ロウジン</t>
    </rPh>
    <rPh sb="13" eb="15">
      <t>クミアイ</t>
    </rPh>
    <phoneticPr fontId="2"/>
  </si>
  <si>
    <t>-</t>
    <phoneticPr fontId="2"/>
  </si>
  <si>
    <t>財団法人しゃくなげ湖畔開発公社</t>
    <rPh sb="0" eb="2">
      <t>ザイダン</t>
    </rPh>
    <rPh sb="2" eb="4">
      <t>ホウジン</t>
    </rPh>
    <rPh sb="9" eb="11">
      <t>コハン</t>
    </rPh>
    <rPh sb="11" eb="13">
      <t>カイハツ</t>
    </rPh>
    <rPh sb="13" eb="15">
      <t>コウシャ</t>
    </rPh>
    <phoneticPr fontId="2"/>
  </si>
  <si>
    <t>財団法人南魚沼市文化スポーツ振興公社</t>
    <rPh sb="0" eb="2">
      <t>ザイダン</t>
    </rPh>
    <rPh sb="2" eb="4">
      <t>ホウジン</t>
    </rPh>
    <rPh sb="4" eb="7">
      <t>ミナミウオヌマ</t>
    </rPh>
    <rPh sb="7" eb="8">
      <t>シ</t>
    </rPh>
    <rPh sb="8" eb="10">
      <t>ブンカ</t>
    </rPh>
    <rPh sb="14" eb="16">
      <t>シンコウ</t>
    </rPh>
    <rPh sb="16" eb="18">
      <t>コウシャ</t>
    </rPh>
    <phoneticPr fontId="2"/>
  </si>
  <si>
    <t>六日町街づくり株式会社</t>
    <rPh sb="0" eb="3">
      <t>ムイカマチ</t>
    </rPh>
    <rPh sb="3" eb="4">
      <t>マチ</t>
    </rPh>
    <rPh sb="7" eb="9">
      <t>カブシキ</t>
    </rPh>
    <rPh sb="9" eb="11">
      <t>カイシャ</t>
    </rPh>
    <phoneticPr fontId="2"/>
  </si>
  <si>
    <t>南魚沼地域土地開発公社</t>
    <rPh sb="0" eb="3">
      <t>ミナミウオヌマ</t>
    </rPh>
    <rPh sb="3" eb="5">
      <t>チイキ</t>
    </rPh>
    <rPh sb="5" eb="7">
      <t>トチ</t>
    </rPh>
    <rPh sb="7" eb="9">
      <t>カイハツ</t>
    </rPh>
    <rPh sb="9" eb="11">
      <t>コウシャ</t>
    </rPh>
    <phoneticPr fontId="2"/>
  </si>
  <si>
    <t>-</t>
    <phoneticPr fontId="2"/>
  </si>
  <si>
    <t>-</t>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</si>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</sst>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73393</c:v>
                </c:pt>
                <c:pt idx="1">
                  <c:v>131677</c:v>
                </c:pt>
                <c:pt idx="2">
                  <c:v>86390</c:v>
                </c:pt>
                <c:pt idx="3">
                  <c:v>77805</c:v>
                </c:pt>
                <c:pt idx="4">
                  <c:v>111211</c:v>
                </c:pt>
              </c:numCache>
            </c:numRef>
          </c:val>
          <c:smooth val="0"/>
        </c:ser>
        <c:dLbls>
          <c:showLegendKey val="0"/>
          <c:showVal val="0"/>
          <c:showCatName val="0"/>
          <c:showSerName val="0"/>
          <c:showPercent val="0"/>
          <c:showBubbleSize val="0"/>
        </c:dLbls>
        <c:marker val="1"/>
        <c:smooth val="0"/>
        <c:axId val="89176320"/>
        <c:axId val="89182592"/>
      </c:lineChart>
      <c:catAx>
        <c:axId val="89176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82592"/>
        <c:crosses val="autoZero"/>
        <c:auto val="1"/>
        <c:lblAlgn val="ctr"/>
        <c:lblOffset val="100"/>
        <c:tickLblSkip val="1"/>
        <c:tickMarkSkip val="1"/>
        <c:noMultiLvlLbl val="0"/>
      </c:catAx>
      <c:valAx>
        <c:axId val="89182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7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2.02</c:v>
                </c:pt>
                <c:pt idx="2">
                  <c:v>3.82</c:v>
                </c:pt>
                <c:pt idx="3">
                  <c:v>4.5999999999999996</c:v>
                </c:pt>
                <c:pt idx="4">
                  <c:v>5.0599999999999996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14.87</c:v>
                </c:pt>
                <c:pt idx="1">
                  <c:v>14.24</c:v>
                </c:pt>
                <c:pt idx="2">
                  <c:v>12.41</c:v>
                </c:pt>
                <c:pt idx="3">
                  <c:v>11.64</c:v>
                </c:pt>
                <c:pt idx="4">
                  <c:v>11.44</c:v>
                </c:pt>
              </c:numCache>
            </c:numRef>
          </c:val>
        </c:ser>
        <c:dLbls>
          <c:showLegendKey val="0"/>
          <c:showVal val="0"/>
          <c:showCatName val="0"/>
          <c:showSerName val="0"/>
          <c:showPercent val="0"/>
          <c:showBubbleSize val="0"/>
        </c:dLbls>
        <c:gapWidth val="250"/>
        <c:overlap val="100"/>
        <c:axId val="103343232"/>
        <c:axId val="10334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6.53</c:v>
                </c:pt>
                <c:pt idx="1">
                  <c:v>-0.91</c:v>
                </c:pt>
                <c:pt idx="2">
                  <c:v>-0.25</c:v>
                </c:pt>
                <c:pt idx="3">
                  <c:v>-0.1</c:v>
                </c:pt>
                <c:pt idx="4">
                  <c:v>0.56999999999999995</c:v>
                </c:pt>
              </c:numCache>
            </c:numRef>
          </c:val>
          <c:smooth val="0"/>
        </c:ser>
        <c:dLbls>
          <c:showLegendKey val="0"/>
          <c:showVal val="0"/>
          <c:showCatName val="0"/>
          <c:showSerName val="0"/>
          <c:showPercent val="0"/>
          <c:showBubbleSize val="0"/>
        </c:dLbls>
        <c:marker val="1"/>
        <c:smooth val="0"/>
        <c:axId val="103343232"/>
        <c:axId val="103345152"/>
      </c:lineChart>
      <c:catAx>
        <c:axId val="10334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45152"/>
        <c:crosses val="autoZero"/>
        <c:auto val="1"/>
        <c:lblAlgn val="ctr"/>
        <c:lblOffset val="100"/>
        <c:tickLblSkip val="1"/>
        <c:tickMarkSkip val="1"/>
        <c:noMultiLvlLbl val="0"/>
      </c:catAx>
      <c:valAx>
        <c:axId val="10334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4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0.1</c:v>
                </c:pt>
                <c:pt idx="6">
                  <c:v>#N/A</c:v>
                </c:pt>
                <c:pt idx="7">
                  <c:v>0.11</c:v>
                </c:pt>
                <c:pt idx="8">
                  <c:v>#N/A</c:v>
                </c:pt>
                <c:pt idx="9">
                  <c:v>0.16</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0.27</c:v>
                </c:pt>
                <c:pt idx="4">
                  <c:v>#N/A</c:v>
                </c:pt>
                <c:pt idx="5">
                  <c:v>0.42</c:v>
                </c:pt>
                <c:pt idx="6">
                  <c:v>#N/A</c:v>
                </c:pt>
                <c:pt idx="7">
                  <c:v>0.22</c:v>
                </c:pt>
                <c:pt idx="8">
                  <c:v>#N/A</c:v>
                </c:pt>
                <c:pt idx="9">
                  <c:v>0.25</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2.2200000000000002</c:v>
                </c:pt>
                <c:pt idx="1">
                  <c:v>#N/A</c:v>
                </c:pt>
                <c:pt idx="2">
                  <c:v>1.36</c:v>
                </c:pt>
                <c:pt idx="3">
                  <c:v>#N/A</c:v>
                </c:pt>
                <c:pt idx="4">
                  <c:v>#N/A</c:v>
                </c:pt>
                <c:pt idx="5">
                  <c:v>0</c:v>
                </c:pt>
                <c:pt idx="6">
                  <c:v>#N/A</c:v>
                </c:pt>
                <c:pt idx="7">
                  <c:v>0.38</c:v>
                </c:pt>
                <c:pt idx="8">
                  <c:v>#N/A</c:v>
                </c:pt>
                <c:pt idx="9">
                  <c:v>0.56999999999999995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0.56999999999999995</c:v>
                </c:pt>
                <c:pt idx="2">
                  <c:v>#N/A</c:v>
                </c:pt>
                <c:pt idx="3">
                  <c:v>0.44</c:v>
                </c:pt>
                <c:pt idx="4">
                  <c:v>#N/A</c:v>
                </c:pt>
                <c:pt idx="5">
                  <c:v>0.44</c:v>
                </c:pt>
                <c:pt idx="6">
                  <c:v>#N/A</c:v>
                </c:pt>
                <c:pt idx="7">
                  <c:v>0.71</c:v>
                </c:pt>
                <c:pt idx="8">
                  <c:v>#N/A</c:v>
                </c:pt>
                <c:pt idx="9">
                  <c:v>0.73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0.59</c:v>
                </c:pt>
                <c:pt idx="2">
                  <c:v>#N/A</c:v>
                </c:pt>
                <c:pt idx="3">
                  <c:v>0.51</c:v>
                </c:pt>
                <c:pt idx="4">
                  <c:v>#N/A</c:v>
                </c:pt>
                <c:pt idx="5">
                  <c:v>0.57999999999999996</c:v>
                </c:pt>
                <c:pt idx="6">
                  <c:v>#N/A</c:v>
                </c:pt>
                <c:pt idx="7">
                  <c:v>1.1299999999999999</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2.88</c:v>
                </c:pt>
                <c:pt idx="2">
                  <c:v>#N/A</c:v>
                </c:pt>
                <c:pt idx="3">
                  <c:v>2.12</c:v>
                </c:pt>
                <c:pt idx="4">
                  <c:v>#N/A</c:v>
                </c:pt>
                <c:pt idx="5">
                  <c:v>3.72</c:v>
                </c:pt>
                <c:pt idx="6">
                  <c:v>#N/A</c:v>
                </c:pt>
                <c:pt idx="7">
                  <c:v>4.49</c:v>
                </c:pt>
                <c:pt idx="8">
                  <c:v>#N/A</c:v>
                </c:pt>
                <c:pt idx="9">
                  <c:v>4.8899999999999997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6.79</c:v>
                </c:pt>
                <c:pt idx="2">
                  <c:v>#N/A</c:v>
                </c:pt>
                <c:pt idx="3">
                  <c:v>6.91</c:v>
                </c:pt>
                <c:pt idx="4">
                  <c:v>#N/A</c:v>
                </c:pt>
                <c:pt idx="5">
                  <c:v>6.9</c:v>
                </c:pt>
                <c:pt idx="6">
                  <c:v>#N/A</c:v>
                </c:pt>
                <c:pt idx="7">
                  <c:v>6.96</c:v>
                </c:pt>
                <c:pt idx="8">
                  <c:v>#N/A</c:v>
                </c:pt>
                <c:pt idx="9">
                  <c:v>8.44</c:v>
                </c:pt>
              </c:numCache>
            </c:numRef>
          </c:val>
        </c:ser>
        <c:dLbls>
          <c:showLegendKey val="0"/>
          <c:showVal val="0"/>
          <c:showCatName val="0"/>
          <c:showSerName val="0"/>
          <c:showPercent val="0"/>
          <c:showBubbleSize val="0"/>
        </c:dLbls>
        <c:gapWidth val="150"/>
        <c:overlap val="100"/>
        <c:axId val="104954880"/>
        <c:axId val="104964864"/>
      </c:barChart>
      <c:catAx>
        <c:axId val="1049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64864"/>
        <c:crosses val="autoZero"/>
        <c:auto val="1"/>
        <c:lblAlgn val="ctr"/>
        <c:lblOffset val="100"/>
        <c:tickLblSkip val="1"/>
        <c:tickMarkSkip val="1"/>
        <c:noMultiLvlLbl val="0"/>
      </c:catAx>
      <c:valAx>
        <c:axId val="1049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5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3643</c:v>
                </c:pt>
                <c:pt idx="5">
                  <c:v>3696</c:v>
                </c:pt>
                <c:pt idx="8">
                  <c:v>3709</c:v>
                </c:pt>
                <c:pt idx="11">
                  <c:v>3781</c:v>
                </c:pt>
                <c:pt idx="14">
                  <c:v>3831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52</c:v>
                </c:pt>
                <c:pt idx="3">
                  <c:v>51</c:v>
                </c:pt>
                <c:pt idx="6">
                  <c:v>51</c:v>
                </c:pt>
                <c:pt idx="9">
                  <c:v>46</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59</c:v>
                </c:pt>
                <c:pt idx="3">
                  <c:v>59</c:v>
                </c:pt>
                <c:pt idx="6">
                  <c:v>58</c:v>
                </c:pt>
                <c:pt idx="9">
                  <c:v>58</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2628</c:v>
                </c:pt>
                <c:pt idx="3">
                  <c:v>2477</c:v>
                </c:pt>
                <c:pt idx="6">
                  <c:v>2368</c:v>
                </c:pt>
                <c:pt idx="9">
                  <c:v>2342</c:v>
                </c:pt>
                <c:pt idx="12">
                  <c:v>2471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4243</c:v>
                </c:pt>
                <c:pt idx="3">
                  <c:v>4147</c:v>
                </c:pt>
                <c:pt idx="6">
                  <c:v>4049</c:v>
                </c:pt>
                <c:pt idx="9">
                  <c:v>3929</c:v>
                </c:pt>
                <c:pt idx="12">
                  <c:v>3949</c:v>
                </c:pt>
              </c:numCache>
            </c:numRef>
          </c:val>
        </c:ser>
        <c:dLbls>
          <c:showLegendKey val="0"/>
          <c:showVal val="0"/>
          <c:showCatName val="0"/>
          <c:showSerName val="0"/>
          <c:showPercent val="0"/>
          <c:showBubbleSize val="0"/>
        </c:dLbls>
        <c:gapWidth val="100"/>
        <c:overlap val="100"/>
        <c:axId val="104458496"/>
        <c:axId val="10491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3339</c:v>
                </c:pt>
                <c:pt idx="2">
                  <c:v>#N/A</c:v>
                </c:pt>
                <c:pt idx="3">
                  <c:v>#N/A</c:v>
                </c:pt>
                <c:pt idx="4">
                  <c:v>3039</c:v>
                </c:pt>
                <c:pt idx="5">
                  <c:v>#N/A</c:v>
                </c:pt>
                <c:pt idx="6">
                  <c:v>#N/A</c:v>
                </c:pt>
                <c:pt idx="7">
                  <c:v>2818</c:v>
                </c:pt>
                <c:pt idx="8">
                  <c:v>#N/A</c:v>
                </c:pt>
                <c:pt idx="9">
                  <c:v>#N/A</c:v>
                </c:pt>
                <c:pt idx="10">
                  <c:v>2595</c:v>
                </c:pt>
                <c:pt idx="11">
                  <c:v>#N/A</c:v>
                </c:pt>
                <c:pt idx="12">
                  <c:v>#N/A</c:v>
                </c:pt>
                <c:pt idx="13">
                  <c:v>2688</c:v>
                </c:pt>
                <c:pt idx="14">
                  <c:v>#N/A</c:v>
                </c:pt>
              </c:numCache>
            </c:numRef>
          </c:val>
          <c:smooth val="0"/>
        </c:ser>
        <c:dLbls>
          <c:showLegendKey val="0"/>
          <c:showVal val="0"/>
          <c:showCatName val="0"/>
          <c:showSerName val="0"/>
          <c:showPercent val="0"/>
          <c:showBubbleSize val="0"/>
        </c:dLbls>
        <c:marker val="1"/>
        <c:smooth val="0"/>
        <c:axId val="104458496"/>
        <c:axId val="104919424"/>
      </c:lineChart>
      <c:catAx>
        <c:axId val="1044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19424"/>
        <c:crosses val="autoZero"/>
        <c:auto val="1"/>
        <c:lblAlgn val="ctr"/>
        <c:lblOffset val="100"/>
        <c:tickLblSkip val="1"/>
        <c:tickMarkSkip val="1"/>
        <c:noMultiLvlLbl val="0"/>
      </c:catAx>
      <c:valAx>
        <c:axId val="10491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39395</c:v>
                </c:pt>
                <c:pt idx="5">
                  <c:v>42827</c:v>
                </c:pt>
                <c:pt idx="8">
                  <c:v>43563</c:v>
                </c:pt>
                <c:pt idx="11">
                  <c:v>46211</c:v>
                </c:pt>
                <c:pt idx="14">
                  <c:v>47388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1664</c:v>
                </c:pt>
                <c:pt idx="5">
                  <c:v>1476</c:v>
                </c:pt>
                <c:pt idx="8">
                  <c:v>1327</c:v>
                </c:pt>
                <c:pt idx="11">
                  <c:v>1825</c:v>
                </c:pt>
                <c:pt idx="14">
                  <c:v>2134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4108</c:v>
                </c:pt>
                <c:pt idx="5">
                  <c:v>4310</c:v>
                </c:pt>
                <c:pt idx="8">
                  <c:v>4638</c:v>
                </c:pt>
                <c:pt idx="11">
                  <c:v>3239</c:v>
                </c:pt>
                <c:pt idx="14">
                  <c:v>3049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979</c:v>
                </c:pt>
                <c:pt idx="3">
                  <c:v>668</c:v>
                </c:pt>
                <c:pt idx="6">
                  <c:v>634</c:v>
                </c:pt>
                <c:pt idx="9">
                  <c:v>549</c:v>
                </c:pt>
                <c:pt idx="12">
                  <c:v>548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1642</c:v>
                </c:pt>
                <c:pt idx="3">
                  <c:v>1341</c:v>
                </c:pt>
                <c:pt idx="6">
                  <c:v>1294</c:v>
                </c:pt>
                <c:pt idx="9">
                  <c:v>1131</c:v>
                </c:pt>
                <c:pt idx="12">
                  <c:v>789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641</c:v>
                </c:pt>
                <c:pt idx="3">
                  <c:v>586</c:v>
                </c:pt>
                <c:pt idx="6">
                  <c:v>542</c:v>
                </c:pt>
                <c:pt idx="9">
                  <c:v>492</c:v>
                </c:pt>
                <c:pt idx="12">
                  <c:v>441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32790</c:v>
                </c:pt>
                <c:pt idx="3">
                  <c:v>34547</c:v>
                </c:pt>
                <c:pt idx="6">
                  <c:v>34013</c:v>
                </c:pt>
                <c:pt idx="9">
                  <c:v>33169</c:v>
                </c:pt>
                <c:pt idx="12">
                  <c:v>32800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377</c:v>
                </c:pt>
                <c:pt idx="3">
                  <c:v>319</c:v>
                </c:pt>
                <c:pt idx="6">
                  <c:v>261</c:v>
                </c:pt>
                <c:pt idx="9">
                  <c:v>216</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35178</c:v>
                </c:pt>
                <c:pt idx="3">
                  <c:v>36642</c:v>
                </c:pt>
                <c:pt idx="6">
                  <c:v>38129</c:v>
                </c:pt>
                <c:pt idx="9">
                  <c:v>40928</c:v>
                </c:pt>
                <c:pt idx="12">
                  <c:v>42444</c:v>
                </c:pt>
              </c:numCache>
            </c:numRef>
          </c:val>
        </c:ser>
        <c:dLbls>
          <c:showLegendKey val="0"/>
          <c:showVal val="0"/>
          <c:showCatName val="0"/>
          <c:showSerName val="0"/>
          <c:showPercent val="0"/>
          <c:showBubbleSize val="0"/>
        </c:dLbls>
        <c:gapWidth val="100"/>
        <c:overlap val="100"/>
        <c:axId val="91373952"/>
        <c:axId val="9137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26441</c:v>
                </c:pt>
                <c:pt idx="2">
                  <c:v>#N/A</c:v>
                </c:pt>
                <c:pt idx="3">
                  <c:v>#N/A</c:v>
                </c:pt>
                <c:pt idx="4">
                  <c:v>25489</c:v>
                </c:pt>
                <c:pt idx="5">
                  <c:v>#N/A</c:v>
                </c:pt>
                <c:pt idx="6">
                  <c:v>#N/A</c:v>
                </c:pt>
                <c:pt idx="7">
                  <c:v>25345</c:v>
                </c:pt>
                <c:pt idx="8">
                  <c:v>#N/A</c:v>
                </c:pt>
                <c:pt idx="9">
                  <c:v>#N/A</c:v>
                </c:pt>
                <c:pt idx="10">
                  <c:v>25210</c:v>
                </c:pt>
                <c:pt idx="11">
                  <c:v>#N/A</c:v>
                </c:pt>
                <c:pt idx="12">
                  <c:v>#N/A</c:v>
                </c:pt>
                <c:pt idx="13">
                  <c:v>24617</c:v>
                </c:pt>
                <c:pt idx="14">
                  <c:v>#N/A</c:v>
                </c:pt>
              </c:numCache>
            </c:numRef>
          </c:val>
          <c:smooth val="0"/>
        </c:ser>
        <c:dLbls>
          <c:showLegendKey val="0"/>
          <c:showVal val="0"/>
          <c:showCatName val="0"/>
          <c:showSerName val="0"/>
          <c:showPercent val="0"/>
          <c:showBubbleSize val="0"/>
        </c:dLbls>
        <c:marker val="1"/>
        <c:smooth val="0"/>
        <c:axId val="91373952"/>
        <c:axId val="91375872"/>
      </c:lineChart>
      <c:catAx>
        <c:axId val="913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75872"/>
        <c:crosses val="autoZero"/>
        <c:auto val="1"/>
        <c:lblAlgn val="ctr"/>
        <c:lblOffset val="100"/>
        <c:tickLblSkip val="1"/>
        <c:tickMarkSkip val="1"/>
        <c:noMultiLvlLbl val="0"/>
      </c:catAx>
      <c:valAx>
        <c:axId val="9137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59,474
584.82
35,679,584
34,437,329
993,470
19,651,527
42,444,126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過去</a:t>
          </a:r>
          <a:r>
            <a:rPr kumimoji="1" lang="en-US" altLang="ja-JP" sz="1100">
              <a:latin typeface="ＭＳ Ｐゴシック"/>
            </a:rPr>
            <a:t>5</a:t>
          </a:r>
          <a:r>
            <a:rPr kumimoji="1" lang="ja-JP" altLang="en-US" sz="1100">
              <a:latin typeface="ＭＳ Ｐゴシック"/>
            </a:rPr>
            <a:t>年間の推移では、減少傾向にある。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景気回復による個人市民税の増収、たばこ増税による市たばこ税の増収により基準財政収入額が前年度より増加した一方、新市建設計画に沿って合併に伴い必要となる事業を合併特例債を活用して優先的に実施していることから、合併特例債の償還に伴い基準財政需要額も増加したため、前年度同値となった。</a:t>
          </a:r>
          <a:endParaRPr kumimoji="1" lang="en-US" altLang="ja-JP" sz="1100">
            <a:latin typeface="ＭＳ Ｐゴシック"/>
          </a:endParaRPr>
        </a:p>
        <a:p>
          <a:r>
            <a:rPr kumimoji="1" lang="ja-JP" altLang="en-US" sz="1100">
              <a:latin typeface="ＭＳ Ｐゴシック"/>
            </a:rPr>
            <a:t>　引き続き職員数の削減、事業内容の精査等による内部経費の削減に努めるとともに、市税徴収強化の取組等により、財政基盤の強化に努めていく。</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85725</xdr:rowOff>
    </xdr:to>
    <xdr:cxnSp macro="">
      <xdr:nvCxnSpPr>
        <xdr:cNvPr id="74" name="直線コネクタ 73"/>
        <xdr:cNvCxnSpPr/>
      </xdr:nvCxnSpPr>
      <xdr:spPr>
        <a:xfrm>
          <a:off x="2336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城内診療所会計分が病院会計から普通会計へ移行したことにより、平成</a:t>
          </a:r>
          <a:r>
            <a:rPr kumimoji="1" lang="en-US" altLang="ja-JP" sz="1100">
              <a:latin typeface="ＭＳ Ｐゴシック"/>
            </a:rPr>
            <a:t>23</a:t>
          </a:r>
          <a:r>
            <a:rPr kumimoji="1" lang="ja-JP" altLang="en-US" sz="1100">
              <a:latin typeface="ＭＳ Ｐゴシック"/>
            </a:rPr>
            <a:t>年度から経常的経費が増となっているが、概ね類似団体平均と同じレベルで推移しており、全国的には平均的な数値となっている。</a:t>
          </a:r>
          <a:endParaRPr kumimoji="1" lang="en-US" altLang="ja-JP" sz="1100">
            <a:latin typeface="ＭＳ Ｐゴシック"/>
          </a:endParaRPr>
        </a:p>
        <a:p>
          <a:r>
            <a:rPr kumimoji="1" lang="ja-JP" altLang="en-US" sz="1100">
              <a:latin typeface="ＭＳ Ｐゴシック"/>
            </a:rPr>
            <a:t>　定員管理適正化計画のもと、今後も職員数の削減を進めていく予定ではあるが、扶助費や物件費が増加傾向にあることや、合併に伴い必要となっている事業の実施に伴い、公債費も引き続き高い比率を占める見込みであり、これ以上の改善は容易ではない状況にある。今後も経常経費の圧縮に努め、さらなる改善を目指していく。</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63</xdr:row>
      <xdr:rowOff>37888</xdr:rowOff>
    </xdr:to>
    <xdr:cxnSp macro="">
      <xdr:nvCxnSpPr>
        <xdr:cNvPr id="131" name="直線コネクタ 130"/>
        <xdr:cNvCxnSpPr/>
      </xdr:nvCxnSpPr>
      <xdr:spPr>
        <a:xfrm>
          <a:off x="4114800" y="1082717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21802</xdr:rowOff>
    </xdr:from>
    <xdr:to>
      <xdr:col>6</xdr:col>
      <xdr:colOff>0</xdr:colOff>
      <xdr:row>63</xdr:row>
      <xdr:rowOff>25823</xdr:rowOff>
    </xdr:to>
    <xdr:cxnSp macro="">
      <xdr:nvCxnSpPr>
        <xdr:cNvPr id="134" name="直線コネクタ 133"/>
        <xdr:cNvCxnSpPr/>
      </xdr:nvCxnSpPr>
      <xdr:spPr>
        <a:xfrm>
          <a:off x="3225800" y="108231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63</xdr:row>
      <xdr:rowOff>21802</xdr:rowOff>
    </xdr:to>
    <xdr:cxnSp macro="">
      <xdr:nvCxnSpPr>
        <xdr:cNvPr id="137" name="直線コネクタ 136"/>
        <xdr:cNvCxnSpPr/>
      </xdr:nvCxnSpPr>
      <xdr:spPr>
        <a:xfrm>
          <a:off x="2336800" y="1073869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142452</xdr:rowOff>
    </xdr:to>
    <xdr:cxnSp macro="">
      <xdr:nvCxnSpPr>
        <xdr:cNvPr id="140" name="直線コネクタ 139"/>
        <xdr:cNvCxnSpPr/>
      </xdr:nvCxnSpPr>
      <xdr:spPr>
        <a:xfrm flipV="1">
          <a:off x="1447800" y="10738696"/>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0" name="円/楕円 149"/>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130615</xdr:rowOff>
    </xdr:from>
    <xdr:ext cx="762000" cy="259045"/>
    <xdr:sp macro="" textlink="">
      <xdr:nvSpPr>
        <xdr:cNvPr id="151" name="財政構造の弾力性該当値テキスト"/>
        <xdr:cNvSpPr txBox="1"/>
      </xdr:nvSpPr>
      <xdr:spPr>
        <a:xfrm>
          <a:off x="5041900" y="107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2" name="円/楕円 151"/>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53" name="テキスト ボックス 152"/>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142452</xdr:rowOff>
    </xdr:from>
    <xdr:to>
      <xdr:col>4</xdr:col>
      <xdr:colOff>533400</xdr:colOff>
      <xdr:row>63</xdr:row>
      <xdr:rowOff>72602</xdr:rowOff>
    </xdr:to>
    <xdr:sp macro="" textlink="">
      <xdr:nvSpPr>
        <xdr:cNvPr id="154" name="円/楕円 153"/>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57379</xdr:rowOff>
    </xdr:from>
    <xdr:ext cx="762000" cy="259045"/>
    <xdr:sp macro="" textlink="">
      <xdr:nvSpPr>
        <xdr:cNvPr id="155" name="テキスト ボックス 154"/>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6" name="円/楕円 155"/>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57" name="テキスト ボックス 156"/>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91652</xdr:rowOff>
    </xdr:from>
    <xdr:to>
      <xdr:col>2</xdr:col>
      <xdr:colOff>127000</xdr:colOff>
      <xdr:row>64</xdr:row>
      <xdr:rowOff>21802</xdr:rowOff>
    </xdr:to>
    <xdr:sp macro="" textlink="">
      <xdr:nvSpPr>
        <xdr:cNvPr id="158" name="円/楕円 157"/>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6579</xdr:rowOff>
    </xdr:from>
    <xdr:ext cx="762000" cy="259045"/>
    <xdr:sp macro="" textlink="">
      <xdr:nvSpPr>
        <xdr:cNvPr id="159" name="テキスト ボックス 158"/>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類似団体平均値及び新潟県平均値と比べ高い水準となっている理由は、市外の区域も担当している廃棄物処理業務や消防業務等があることに加え、</a:t>
          </a:r>
          <a:r>
            <a:rPr kumimoji="1" lang="en-US" altLang="ja-JP" sz="1100">
              <a:latin typeface="ＭＳ Ｐゴシック"/>
            </a:rPr>
            <a:t>20</a:t>
          </a:r>
          <a:r>
            <a:rPr kumimoji="1" lang="ja-JP" altLang="en-US" sz="1100">
              <a:latin typeface="ＭＳ Ｐゴシック"/>
            </a:rPr>
            <a:t>の公立・公設民営保育園を運営していることなどにより、人件費・物件費・維持補修費が多くなっていることにある。</a:t>
          </a:r>
          <a:endParaRPr kumimoji="1" lang="en-US" altLang="ja-JP" sz="1100">
            <a:latin typeface="ＭＳ Ｐゴシック"/>
          </a:endParaRPr>
        </a:p>
        <a:p>
          <a:r>
            <a:rPr kumimoji="1" lang="ja-JP" altLang="en-US" sz="1100">
              <a:latin typeface="ＭＳ Ｐゴシック"/>
            </a:rPr>
            <a:t>　また、地域特有の事情として、日本有数の豪雪地帯であることから、冬期間の道路交通を確保するため、機械除雪で</a:t>
          </a:r>
          <a:r>
            <a:rPr kumimoji="1" lang="en-US" altLang="ja-JP" sz="1100">
              <a:latin typeface="ＭＳ Ｐゴシック"/>
            </a:rPr>
            <a:t>886</a:t>
          </a:r>
          <a:r>
            <a:rPr kumimoji="1" lang="ja-JP" altLang="en-US" sz="1100">
              <a:latin typeface="ＭＳ Ｐゴシック"/>
            </a:rPr>
            <a:t>百万円、消雪パイプの電気料等で</a:t>
          </a:r>
          <a:r>
            <a:rPr kumimoji="1" lang="en-US" altLang="ja-JP" sz="1100">
              <a:latin typeface="ＭＳ Ｐゴシック"/>
            </a:rPr>
            <a:t>152</a:t>
          </a:r>
          <a:r>
            <a:rPr kumimoji="1" lang="ja-JP" altLang="en-US" sz="1100">
              <a:latin typeface="ＭＳ Ｐゴシック"/>
            </a:rPr>
            <a:t>百万円と、雪対応に要する経費が必要となっていることがある。雪対策については、降雪量により増減が生ずるが、少しでも削減できるように随時見直しを進めていく。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153180</xdr:rowOff>
    </xdr:from>
    <xdr:to>
      <xdr:col>7</xdr:col>
      <xdr:colOff>152400</xdr:colOff>
      <xdr:row>81</xdr:row>
      <xdr:rowOff>164343</xdr:rowOff>
    </xdr:to>
    <xdr:cxnSp macro="">
      <xdr:nvCxnSpPr>
        <xdr:cNvPr id="195" name="直線コネクタ 194"/>
        <xdr:cNvCxnSpPr/>
      </xdr:nvCxnSpPr>
      <xdr:spPr>
        <a:xfrm flipV="1">
          <a:off x="4114800" y="14040630"/>
          <a:ext cx="8382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164343</xdr:rowOff>
    </xdr:from>
    <xdr:to>
      <xdr:col>6</xdr:col>
      <xdr:colOff>0</xdr:colOff>
      <xdr:row>82</xdr:row>
      <xdr:rowOff>127</xdr:rowOff>
    </xdr:to>
    <xdr:cxnSp macro="">
      <xdr:nvCxnSpPr>
        <xdr:cNvPr id="198" name="直線コネクタ 197"/>
        <xdr:cNvCxnSpPr/>
      </xdr:nvCxnSpPr>
      <xdr:spPr>
        <a:xfrm flipV="1">
          <a:off x="3225800" y="14051793"/>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149737</xdr:rowOff>
    </xdr:from>
    <xdr:to>
      <xdr:col>4</xdr:col>
      <xdr:colOff>482600</xdr:colOff>
      <xdr:row>82</xdr:row>
      <xdr:rowOff>127</xdr:rowOff>
    </xdr:to>
    <xdr:cxnSp macro="">
      <xdr:nvCxnSpPr>
        <xdr:cNvPr id="201" name="直線コネクタ 200"/>
        <xdr:cNvCxnSpPr/>
      </xdr:nvCxnSpPr>
      <xdr:spPr>
        <a:xfrm>
          <a:off x="2336800" y="14037187"/>
          <a:ext cx="8890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137891</xdr:rowOff>
    </xdr:from>
    <xdr:to>
      <xdr:col>3</xdr:col>
      <xdr:colOff>279400</xdr:colOff>
      <xdr:row>81</xdr:row>
      <xdr:rowOff>149737</xdr:rowOff>
    </xdr:to>
    <xdr:cxnSp macro="">
      <xdr:nvCxnSpPr>
        <xdr:cNvPr id="204" name="直線コネクタ 203"/>
        <xdr:cNvCxnSpPr/>
      </xdr:nvCxnSpPr>
      <xdr:spPr>
        <a:xfrm>
          <a:off x="1447800" y="14025341"/>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102380</xdr:rowOff>
    </xdr:from>
    <xdr:to>
      <xdr:col>7</xdr:col>
      <xdr:colOff>203200</xdr:colOff>
      <xdr:row>82</xdr:row>
      <xdr:rowOff>32530</xdr:rowOff>
    </xdr:to>
    <xdr:sp macro="" textlink="">
      <xdr:nvSpPr>
        <xdr:cNvPr id="214" name="円/楕円 213"/>
        <xdr:cNvSpPr/>
      </xdr:nvSpPr>
      <xdr:spPr>
        <a:xfrm>
          <a:off x="4902200" y="139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74457</xdr:rowOff>
    </xdr:from>
    <xdr:ext cx="762000" cy="259045"/>
    <xdr:sp macro="" textlink="">
      <xdr:nvSpPr>
        <xdr:cNvPr id="215" name="人件費・物件費等の状況該当値テキスト"/>
        <xdr:cNvSpPr txBox="1"/>
      </xdr:nvSpPr>
      <xdr:spPr>
        <a:xfrm>
          <a:off x="5041900" y="1396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113543</xdr:rowOff>
    </xdr:from>
    <xdr:to>
      <xdr:col>6</xdr:col>
      <xdr:colOff>50800</xdr:colOff>
      <xdr:row>82</xdr:row>
      <xdr:rowOff>43693</xdr:rowOff>
    </xdr:to>
    <xdr:sp macro="" textlink="">
      <xdr:nvSpPr>
        <xdr:cNvPr id="216" name="円/楕円 215"/>
        <xdr:cNvSpPr/>
      </xdr:nvSpPr>
      <xdr:spPr>
        <a:xfrm>
          <a:off x="4064000" y="140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28470</xdr:rowOff>
    </xdr:from>
    <xdr:ext cx="736600" cy="259045"/>
    <xdr:sp macro="" textlink="">
      <xdr:nvSpPr>
        <xdr:cNvPr id="217" name="テキスト ボックス 216"/>
        <xdr:cNvSpPr txBox="1"/>
      </xdr:nvSpPr>
      <xdr:spPr>
        <a:xfrm>
          <a:off x="3733800" y="1408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120777</xdr:rowOff>
    </xdr:from>
    <xdr:to>
      <xdr:col>4</xdr:col>
      <xdr:colOff>533400</xdr:colOff>
      <xdr:row>82</xdr:row>
      <xdr:rowOff>50927</xdr:rowOff>
    </xdr:to>
    <xdr:sp macro="" textlink="">
      <xdr:nvSpPr>
        <xdr:cNvPr id="218" name="円/楕円 217"/>
        <xdr:cNvSpPr/>
      </xdr:nvSpPr>
      <xdr:spPr>
        <a:xfrm>
          <a:off x="3175000" y="140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35704</xdr:rowOff>
    </xdr:from>
    <xdr:ext cx="762000" cy="259045"/>
    <xdr:sp macro="" textlink="">
      <xdr:nvSpPr>
        <xdr:cNvPr id="219" name="テキスト ボックス 218"/>
        <xdr:cNvSpPr txBox="1"/>
      </xdr:nvSpPr>
      <xdr:spPr>
        <a:xfrm>
          <a:off x="2844800" y="140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98937</xdr:rowOff>
    </xdr:from>
    <xdr:to>
      <xdr:col>3</xdr:col>
      <xdr:colOff>330200</xdr:colOff>
      <xdr:row>82</xdr:row>
      <xdr:rowOff>29087</xdr:rowOff>
    </xdr:to>
    <xdr:sp macro="" textlink="">
      <xdr:nvSpPr>
        <xdr:cNvPr id="220" name="円/楕円 219"/>
        <xdr:cNvSpPr/>
      </xdr:nvSpPr>
      <xdr:spPr>
        <a:xfrm>
          <a:off x="2286000" y="139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13864</xdr:rowOff>
    </xdr:from>
    <xdr:ext cx="762000" cy="259045"/>
    <xdr:sp macro="" textlink="">
      <xdr:nvSpPr>
        <xdr:cNvPr id="221" name="テキスト ボックス 220"/>
        <xdr:cNvSpPr txBox="1"/>
      </xdr:nvSpPr>
      <xdr:spPr>
        <a:xfrm>
          <a:off x="1955800" y="1407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87091</xdr:rowOff>
    </xdr:from>
    <xdr:to>
      <xdr:col>2</xdr:col>
      <xdr:colOff>127000</xdr:colOff>
      <xdr:row>82</xdr:row>
      <xdr:rowOff>17241</xdr:rowOff>
    </xdr:to>
    <xdr:sp macro="" textlink="">
      <xdr:nvSpPr>
        <xdr:cNvPr id="222" name="円/楕円 221"/>
        <xdr:cNvSpPr/>
      </xdr:nvSpPr>
      <xdr:spPr>
        <a:xfrm>
          <a:off x="1397000" y="139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2018</xdr:rowOff>
    </xdr:from>
    <xdr:ext cx="762000" cy="259045"/>
    <xdr:sp macro="" textlink="">
      <xdr:nvSpPr>
        <xdr:cNvPr id="223" name="テキスト ボックス 222"/>
        <xdr:cNvSpPr txBox="1"/>
      </xdr:nvSpPr>
      <xdr:spPr>
        <a:xfrm>
          <a:off x="1066800" y="1406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人口あたり職員数が多いことから、総額人件費を抑制するため、昇格・昇給基準や各種手当の見直しに加え、平成</a:t>
          </a:r>
          <a:r>
            <a:rPr kumimoji="1" lang="en-US" altLang="ja-JP" sz="1100">
              <a:latin typeface="ＭＳ Ｐゴシック"/>
            </a:rPr>
            <a:t>18</a:t>
          </a:r>
          <a:r>
            <a:rPr kumimoji="1" lang="ja-JP" altLang="en-US" sz="1100">
              <a:latin typeface="ＭＳ Ｐゴシック"/>
            </a:rPr>
            <a:t>～</a:t>
          </a:r>
          <a:r>
            <a:rPr kumimoji="1" lang="en-US" altLang="ja-JP" sz="1100">
              <a:latin typeface="ＭＳ Ｐゴシック"/>
            </a:rPr>
            <a:t>20</a:t>
          </a:r>
          <a:r>
            <a:rPr kumimoji="1" lang="ja-JP" altLang="en-US" sz="1100">
              <a:latin typeface="ＭＳ Ｐゴシック"/>
            </a:rPr>
            <a:t>年度の</a:t>
          </a:r>
          <a:r>
            <a:rPr kumimoji="1" lang="en-US" altLang="ja-JP" sz="1100">
              <a:latin typeface="ＭＳ Ｐゴシック"/>
            </a:rPr>
            <a:t>3</a:t>
          </a:r>
          <a:r>
            <a:rPr kumimoji="1" lang="ja-JP" altLang="en-US" sz="1100">
              <a:latin typeface="ＭＳ Ｐゴシック"/>
            </a:rPr>
            <a:t>年間給与の減額措置を行うなど、人件費の抑制に努めてきた。また、大量退職の時期を迎え、年齢構成の変更による指数の低下も進んでおり、類似団体や全国平均からみてもラスパイレス指数は低い水準となっている。</a:t>
          </a:r>
          <a:endParaRPr kumimoji="1" lang="en-US" altLang="ja-JP" sz="1100">
            <a:latin typeface="ＭＳ Ｐゴシック"/>
          </a:endParaRPr>
        </a:p>
        <a:p>
          <a:r>
            <a:rPr kumimoji="1" lang="ja-JP" altLang="en-US" sz="1100">
              <a:latin typeface="ＭＳ Ｐゴシック"/>
            </a:rPr>
            <a:t>　なお、平成</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年度は国家公務員の時限的な（</a:t>
          </a:r>
          <a:r>
            <a:rPr kumimoji="1" lang="en-US" altLang="ja-JP" sz="1100">
              <a:latin typeface="ＭＳ Ｐゴシック"/>
            </a:rPr>
            <a:t>2</a:t>
          </a:r>
          <a:r>
            <a:rPr kumimoji="1" lang="ja-JP" altLang="en-US" sz="1100">
              <a:latin typeface="ＭＳ Ｐゴシック"/>
            </a:rPr>
            <a:t>年間）給与削減措置が実施されており、指数が急激に上昇したが、国家公務員の給与削減措置がなかったとした場合は、平成</a:t>
          </a:r>
          <a:r>
            <a:rPr kumimoji="1" lang="en-US" altLang="ja-JP" sz="1100">
              <a:latin typeface="ＭＳ Ｐゴシック"/>
            </a:rPr>
            <a:t>23</a:t>
          </a:r>
          <a:r>
            <a:rPr kumimoji="1" lang="ja-JP" altLang="en-US" sz="1100">
              <a:latin typeface="ＭＳ Ｐゴシック"/>
            </a:rPr>
            <a:t>年度は</a:t>
          </a:r>
          <a:r>
            <a:rPr kumimoji="1" lang="en-US" altLang="ja-JP" sz="1100">
              <a:latin typeface="ＭＳ Ｐゴシック"/>
            </a:rPr>
            <a:t>93.2</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92.5</a:t>
          </a:r>
          <a:r>
            <a:rPr kumimoji="1" lang="ja-JP" altLang="en-US" sz="1100">
              <a:latin typeface="ＭＳ Ｐゴシック"/>
            </a:rPr>
            <a:t>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87</xdr:row>
      <xdr:rowOff>99061</xdr:rowOff>
    </xdr:to>
    <xdr:cxnSp macro="">
      <xdr:nvCxnSpPr>
        <xdr:cNvPr id="257" name="直線コネクタ 256"/>
        <xdr:cNvCxnSpPr/>
      </xdr:nvCxnSpPr>
      <xdr:spPr>
        <a:xfrm flipV="1">
          <a:off x="16179800" y="14411961"/>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99061</xdr:rowOff>
    </xdr:from>
    <xdr:to>
      <xdr:col>23</xdr:col>
      <xdr:colOff>406400</xdr:colOff>
      <xdr:row>87</xdr:row>
      <xdr:rowOff>155363</xdr:rowOff>
    </xdr:to>
    <xdr:cxnSp macro="">
      <xdr:nvCxnSpPr>
        <xdr:cNvPr id="260" name="直線コネクタ 259"/>
        <xdr:cNvCxnSpPr/>
      </xdr:nvCxnSpPr>
      <xdr:spPr>
        <a:xfrm flipV="1">
          <a:off x="15290800" y="150152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87</xdr:row>
      <xdr:rowOff>155363</xdr:rowOff>
    </xdr:to>
    <xdr:cxnSp macro="">
      <xdr:nvCxnSpPr>
        <xdr:cNvPr id="263" name="直線コネクタ 262"/>
        <xdr:cNvCxnSpPr/>
      </xdr:nvCxnSpPr>
      <xdr:spPr>
        <a:xfrm>
          <a:off x="14401800" y="14500437"/>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98637</xdr:rowOff>
    </xdr:to>
    <xdr:cxnSp macro="">
      <xdr:nvCxnSpPr>
        <xdr:cNvPr id="266" name="直線コネクタ 265"/>
        <xdr:cNvCxnSpPr/>
      </xdr:nvCxnSpPr>
      <xdr:spPr>
        <a:xfrm>
          <a:off x="13512800" y="144923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6" name="円/楕円 275"/>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7"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48261</xdr:rowOff>
    </xdr:from>
    <xdr:to>
      <xdr:col>23</xdr:col>
      <xdr:colOff>457200</xdr:colOff>
      <xdr:row>87</xdr:row>
      <xdr:rowOff>149861</xdr:rowOff>
    </xdr:to>
    <xdr:sp macro="" textlink="">
      <xdr:nvSpPr>
        <xdr:cNvPr id="278" name="円/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160038</xdr:rowOff>
    </xdr:from>
    <xdr:ext cx="736600" cy="259045"/>
    <xdr:sp macro="" textlink="">
      <xdr:nvSpPr>
        <xdr:cNvPr id="279" name="テキスト ボックス 278"/>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80" name="円/楕円 279"/>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81" name="テキスト ボックス 280"/>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82" name="円/楕円 281"/>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83" name="テキスト ボックス 282"/>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4" name="円/楕円 283"/>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5" name="テキスト ボックス 284"/>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定員管理適正化計画に基づき、退職者不補充等により職員減を進めてきた。しかし、直営保育施設の割合が高いことや、合併の際に広域事務組合等を吸収し、隣接他団体の廃棄物処理・消防救急事務等を受託していることから、類似団体平均や県平均に比べ大きく開きがある状況が続いている。今後数年間は大量退職の年が続くが、住民サービスを低下させることなく、民間委託が可能な事業は民間委託を進めたり、人口減少を見越して施設の統廃合を進めるなどの事務事業の見直しや事務の効率化等を進めることで、市の事務事業にふさわしい適正規模に近づけていけるよう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20078</xdr:rowOff>
    </xdr:from>
    <xdr:to>
      <xdr:col>24</xdr:col>
      <xdr:colOff>558800</xdr:colOff>
      <xdr:row>63</xdr:row>
      <xdr:rowOff>40761</xdr:rowOff>
    </xdr:to>
    <xdr:cxnSp macro="">
      <xdr:nvCxnSpPr>
        <xdr:cNvPr id="322" name="直線コネクタ 321"/>
        <xdr:cNvCxnSpPr/>
      </xdr:nvCxnSpPr>
      <xdr:spPr>
        <a:xfrm flipV="1">
          <a:off x="16179800" y="1082142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40761</xdr:rowOff>
    </xdr:from>
    <xdr:to>
      <xdr:col>23</xdr:col>
      <xdr:colOff>406400</xdr:colOff>
      <xdr:row>63</xdr:row>
      <xdr:rowOff>84425</xdr:rowOff>
    </xdr:to>
    <xdr:cxnSp macro="">
      <xdr:nvCxnSpPr>
        <xdr:cNvPr id="325" name="直線コネクタ 324"/>
        <xdr:cNvCxnSpPr/>
      </xdr:nvCxnSpPr>
      <xdr:spPr>
        <a:xfrm flipV="1">
          <a:off x="15290800" y="10842111"/>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44208</xdr:rowOff>
    </xdr:from>
    <xdr:to>
      <xdr:col>22</xdr:col>
      <xdr:colOff>203200</xdr:colOff>
      <xdr:row>63</xdr:row>
      <xdr:rowOff>84425</xdr:rowOff>
    </xdr:to>
    <xdr:cxnSp macro="">
      <xdr:nvCxnSpPr>
        <xdr:cNvPr id="328" name="直線コネクタ 327"/>
        <xdr:cNvCxnSpPr/>
      </xdr:nvCxnSpPr>
      <xdr:spPr>
        <a:xfrm>
          <a:off x="14401800" y="108455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44208</xdr:rowOff>
    </xdr:from>
    <xdr:to>
      <xdr:col>21</xdr:col>
      <xdr:colOff>0</xdr:colOff>
      <xdr:row>63</xdr:row>
      <xdr:rowOff>66040</xdr:rowOff>
    </xdr:to>
    <xdr:cxnSp macro="">
      <xdr:nvCxnSpPr>
        <xdr:cNvPr id="331" name="直線コネクタ 330"/>
        <xdr:cNvCxnSpPr/>
      </xdr:nvCxnSpPr>
      <xdr:spPr>
        <a:xfrm flipV="1">
          <a:off x="13512800" y="1084555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140728</xdr:rowOff>
    </xdr:from>
    <xdr:to>
      <xdr:col>24</xdr:col>
      <xdr:colOff>609600</xdr:colOff>
      <xdr:row>63</xdr:row>
      <xdr:rowOff>70878</xdr:rowOff>
    </xdr:to>
    <xdr:sp macro="" textlink="">
      <xdr:nvSpPr>
        <xdr:cNvPr id="341" name="円/楕円 340"/>
        <xdr:cNvSpPr/>
      </xdr:nvSpPr>
      <xdr:spPr>
        <a:xfrm>
          <a:off x="169672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112805</xdr:rowOff>
    </xdr:from>
    <xdr:ext cx="762000" cy="259045"/>
    <xdr:sp macro="" textlink="">
      <xdr:nvSpPr>
        <xdr:cNvPr id="342" name="定員管理の状況該当値テキスト"/>
        <xdr:cNvSpPr txBox="1"/>
      </xdr:nvSpPr>
      <xdr:spPr>
        <a:xfrm>
          <a:off x="17106900" y="107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161411</xdr:rowOff>
    </xdr:from>
    <xdr:to>
      <xdr:col>23</xdr:col>
      <xdr:colOff>457200</xdr:colOff>
      <xdr:row>63</xdr:row>
      <xdr:rowOff>91561</xdr:rowOff>
    </xdr:to>
    <xdr:sp macro="" textlink="">
      <xdr:nvSpPr>
        <xdr:cNvPr id="343" name="円/楕円 342"/>
        <xdr:cNvSpPr/>
      </xdr:nvSpPr>
      <xdr:spPr>
        <a:xfrm>
          <a:off x="16129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76338</xdr:rowOff>
    </xdr:from>
    <xdr:ext cx="736600" cy="259045"/>
    <xdr:sp macro="" textlink="">
      <xdr:nvSpPr>
        <xdr:cNvPr id="344" name="テキスト ボックス 343"/>
        <xdr:cNvSpPr txBox="1"/>
      </xdr:nvSpPr>
      <xdr:spPr>
        <a:xfrm>
          <a:off x="15798800" y="1087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33625</xdr:rowOff>
    </xdr:from>
    <xdr:to>
      <xdr:col>22</xdr:col>
      <xdr:colOff>254000</xdr:colOff>
      <xdr:row>63</xdr:row>
      <xdr:rowOff>135225</xdr:rowOff>
    </xdr:to>
    <xdr:sp macro="" textlink="">
      <xdr:nvSpPr>
        <xdr:cNvPr id="345" name="円/楕円 344"/>
        <xdr:cNvSpPr/>
      </xdr:nvSpPr>
      <xdr:spPr>
        <a:xfrm>
          <a:off x="15240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120002</xdr:rowOff>
    </xdr:from>
    <xdr:ext cx="762000" cy="259045"/>
    <xdr:sp macro="" textlink="">
      <xdr:nvSpPr>
        <xdr:cNvPr id="346" name="テキスト ボックス 345"/>
        <xdr:cNvSpPr txBox="1"/>
      </xdr:nvSpPr>
      <xdr:spPr>
        <a:xfrm>
          <a:off x="14909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164858</xdr:rowOff>
    </xdr:from>
    <xdr:to>
      <xdr:col>21</xdr:col>
      <xdr:colOff>50800</xdr:colOff>
      <xdr:row>63</xdr:row>
      <xdr:rowOff>95008</xdr:rowOff>
    </xdr:to>
    <xdr:sp macro="" textlink="">
      <xdr:nvSpPr>
        <xdr:cNvPr id="347" name="円/楕円 346"/>
        <xdr:cNvSpPr/>
      </xdr:nvSpPr>
      <xdr:spPr>
        <a:xfrm>
          <a:off x="14351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79785</xdr:rowOff>
    </xdr:from>
    <xdr:ext cx="762000" cy="259045"/>
    <xdr:sp macro="" textlink="">
      <xdr:nvSpPr>
        <xdr:cNvPr id="348" name="テキスト ボックス 347"/>
        <xdr:cNvSpPr txBox="1"/>
      </xdr:nvSpPr>
      <xdr:spPr>
        <a:xfrm>
          <a:off x="14020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9" name="円/楕円 348"/>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50" name="テキスト ボックス 349"/>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水道事業会計における、浄水施設、送水施設の建設及びダム建設への負担金、下水道事業会計における面整備の完了を目指した事業の推進、一般会計における学校改築等の大規模事業の実施等により、市債発行額は大きく膨らんでいた。このため、平成</a:t>
          </a:r>
          <a:r>
            <a:rPr kumimoji="1" lang="en-US" altLang="ja-JP" sz="1100">
              <a:latin typeface="ＭＳ Ｐゴシック"/>
            </a:rPr>
            <a:t>18</a:t>
          </a:r>
          <a:r>
            <a:rPr kumimoji="1" lang="ja-JP" altLang="en-US" sz="1100">
              <a:latin typeface="ＭＳ Ｐゴシック"/>
            </a:rPr>
            <a:t>年度には実質公債費比率はピークとなる</a:t>
          </a:r>
          <a:r>
            <a:rPr kumimoji="1" lang="en-US" altLang="ja-JP" sz="1100">
              <a:latin typeface="ＭＳ Ｐゴシック"/>
            </a:rPr>
            <a:t>24.6</a:t>
          </a:r>
          <a:r>
            <a:rPr kumimoji="1" lang="ja-JP" altLang="en-US" sz="1100">
              <a:latin typeface="ＭＳ Ｐゴシック"/>
            </a:rPr>
            <a:t>％まで上昇したが、補償金免除繰上償還や起債の抑制、優良債へのシフトなどにより、改善してきている。しかし、合併に伴い必要となった地域間格差是正事業や、施設の統廃合を伴うため市民の合意形成に時間を要した事業等が続いており、起債残高の大きな減少は見込めない状況にある。引き続き事業内容を検討し、優良債を活用することで、実質公債費比率を</a:t>
          </a:r>
          <a:r>
            <a:rPr kumimoji="1" lang="en-US" altLang="ja-JP" sz="1100">
              <a:latin typeface="ＭＳ Ｐゴシック"/>
            </a:rPr>
            <a:t>18</a:t>
          </a:r>
          <a:r>
            <a:rPr kumimoji="1" lang="ja-JP" altLang="en-US" sz="1100">
              <a:latin typeface="ＭＳ Ｐゴシック"/>
            </a:rPr>
            <a:t>％以下にできるよう努めていく。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65088</xdr:rowOff>
    </xdr:to>
    <xdr:cxnSp macro="">
      <xdr:nvCxnSpPr>
        <xdr:cNvPr id="380" name="直線コネクタ 379"/>
        <xdr:cNvCxnSpPr/>
      </xdr:nvCxnSpPr>
      <xdr:spPr>
        <a:xfrm flipV="1">
          <a:off x="16179800" y="74012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65088</xdr:rowOff>
    </xdr:from>
    <xdr:to>
      <xdr:col>23</xdr:col>
      <xdr:colOff>406400</xdr:colOff>
      <xdr:row>43</xdr:row>
      <xdr:rowOff>161607</xdr:rowOff>
    </xdr:to>
    <xdr:cxnSp macro="">
      <xdr:nvCxnSpPr>
        <xdr:cNvPr id="383" name="直線コネクタ 382"/>
        <xdr:cNvCxnSpPr/>
      </xdr:nvCxnSpPr>
      <xdr:spPr>
        <a:xfrm flipV="1">
          <a:off x="15290800" y="74374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161607</xdr:rowOff>
    </xdr:from>
    <xdr:to>
      <xdr:col>22</xdr:col>
      <xdr:colOff>203200</xdr:colOff>
      <xdr:row>44</xdr:row>
      <xdr:rowOff>86678</xdr:rowOff>
    </xdr:to>
    <xdr:cxnSp macro="">
      <xdr:nvCxnSpPr>
        <xdr:cNvPr id="386" name="直線コネクタ 385"/>
        <xdr:cNvCxnSpPr/>
      </xdr:nvCxnSpPr>
      <xdr:spPr>
        <a:xfrm flipV="1">
          <a:off x="14401800" y="753395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86678</xdr:rowOff>
    </xdr:from>
    <xdr:to>
      <xdr:col>21</xdr:col>
      <xdr:colOff>0</xdr:colOff>
      <xdr:row>44</xdr:row>
      <xdr:rowOff>171132</xdr:rowOff>
    </xdr:to>
    <xdr:cxnSp macro="">
      <xdr:nvCxnSpPr>
        <xdr:cNvPr id="389" name="直線コネクタ 388"/>
        <xdr:cNvCxnSpPr/>
      </xdr:nvCxnSpPr>
      <xdr:spPr>
        <a:xfrm flipV="1">
          <a:off x="13512800" y="763047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9" name="円/楕円 398"/>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121620</xdr:rowOff>
    </xdr:from>
    <xdr:ext cx="762000" cy="259045"/>
    <xdr:sp macro="" textlink="">
      <xdr:nvSpPr>
        <xdr:cNvPr id="400" name="公債費負担の状況該当値テキスト"/>
        <xdr:cNvSpPr txBox="1"/>
      </xdr:nvSpPr>
      <xdr:spPr>
        <a:xfrm>
          <a:off x="17106900" y="73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14288</xdr:rowOff>
    </xdr:from>
    <xdr:to>
      <xdr:col>23</xdr:col>
      <xdr:colOff>457200</xdr:colOff>
      <xdr:row>43</xdr:row>
      <xdr:rowOff>115888</xdr:rowOff>
    </xdr:to>
    <xdr:sp macro="" textlink="">
      <xdr:nvSpPr>
        <xdr:cNvPr id="401" name="円/楕円 400"/>
        <xdr:cNvSpPr/>
      </xdr:nvSpPr>
      <xdr:spPr>
        <a:xfrm>
          <a:off x="16129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100665</xdr:rowOff>
    </xdr:from>
    <xdr:ext cx="736600" cy="259045"/>
    <xdr:sp macro="" textlink="">
      <xdr:nvSpPr>
        <xdr:cNvPr id="402" name="テキスト ボックス 401"/>
        <xdr:cNvSpPr txBox="1"/>
      </xdr:nvSpPr>
      <xdr:spPr>
        <a:xfrm>
          <a:off x="15798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110807</xdr:rowOff>
    </xdr:from>
    <xdr:to>
      <xdr:col>22</xdr:col>
      <xdr:colOff>254000</xdr:colOff>
      <xdr:row>44</xdr:row>
      <xdr:rowOff>40957</xdr:rowOff>
    </xdr:to>
    <xdr:sp macro="" textlink="">
      <xdr:nvSpPr>
        <xdr:cNvPr id="403" name="円/楕円 402"/>
        <xdr:cNvSpPr/>
      </xdr:nvSpPr>
      <xdr:spPr>
        <a:xfrm>
          <a:off x="15240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25734</xdr:rowOff>
    </xdr:from>
    <xdr:ext cx="762000" cy="259045"/>
    <xdr:sp macro="" textlink="">
      <xdr:nvSpPr>
        <xdr:cNvPr id="404" name="テキスト ボックス 403"/>
        <xdr:cNvSpPr txBox="1"/>
      </xdr:nvSpPr>
      <xdr:spPr>
        <a:xfrm>
          <a:off x="14909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35878</xdr:rowOff>
    </xdr:from>
    <xdr:to>
      <xdr:col>21</xdr:col>
      <xdr:colOff>50800</xdr:colOff>
      <xdr:row>44</xdr:row>
      <xdr:rowOff>137478</xdr:rowOff>
    </xdr:to>
    <xdr:sp macro="" textlink="">
      <xdr:nvSpPr>
        <xdr:cNvPr id="405" name="円/楕円 404"/>
        <xdr:cNvSpPr/>
      </xdr:nvSpPr>
      <xdr:spPr>
        <a:xfrm>
          <a:off x="14351000" y="75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122255</xdr:rowOff>
    </xdr:from>
    <xdr:ext cx="762000" cy="259045"/>
    <xdr:sp macro="" textlink="">
      <xdr:nvSpPr>
        <xdr:cNvPr id="406" name="テキスト ボックス 405"/>
        <xdr:cNvSpPr txBox="1"/>
      </xdr:nvSpPr>
      <xdr:spPr>
        <a:xfrm>
          <a:off x="14020800" y="766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120332</xdr:rowOff>
    </xdr:from>
    <xdr:to>
      <xdr:col>19</xdr:col>
      <xdr:colOff>533400</xdr:colOff>
      <xdr:row>45</xdr:row>
      <xdr:rowOff>50482</xdr:rowOff>
    </xdr:to>
    <xdr:sp macro="" textlink="">
      <xdr:nvSpPr>
        <xdr:cNvPr id="407" name="円/楕円 406"/>
        <xdr:cNvSpPr/>
      </xdr:nvSpPr>
      <xdr:spPr>
        <a:xfrm>
          <a:off x="13462000" y="76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35259</xdr:rowOff>
    </xdr:from>
    <xdr:ext cx="762000" cy="259045"/>
    <xdr:sp macro="" textlink="">
      <xdr:nvSpPr>
        <xdr:cNvPr id="408" name="テキスト ボックス 407"/>
        <xdr:cNvSpPr txBox="1"/>
      </xdr:nvSpPr>
      <xdr:spPr>
        <a:xfrm>
          <a:off x="13131800" y="77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団塊世代の大量退職が続いており、新採用職員の抑制により、退職手当負担見込額の抑制は図られている。しかし、合併に伴い必要となった事業の実施が大詰めを迎えており、特に市民総意の形成に多くの調整が必要であった大型事業が続いていたり、普通交付税の臨時財政対策債への振り替えが引き続き大きな額で推移していることから、起債残高が増加している。さらに、事業の財源を確保するため、基金の取り崩しも想定されることから、引き続き事業内容を検討し、将来負担比率の増加を抑えられるよう努めていく。</a:t>
          </a:r>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71152</xdr:rowOff>
    </xdr:from>
    <xdr:to>
      <xdr:col>24</xdr:col>
      <xdr:colOff>558800</xdr:colOff>
      <xdr:row>20</xdr:row>
      <xdr:rowOff>107347</xdr:rowOff>
    </xdr:to>
    <xdr:cxnSp macro="">
      <xdr:nvCxnSpPr>
        <xdr:cNvPr id="438" name="直線コネクタ 437"/>
        <xdr:cNvCxnSpPr/>
      </xdr:nvCxnSpPr>
      <xdr:spPr>
        <a:xfrm flipV="1">
          <a:off x="16179800" y="350015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96488</xdr:rowOff>
    </xdr:from>
    <xdr:to>
      <xdr:col>23</xdr:col>
      <xdr:colOff>406400</xdr:colOff>
      <xdr:row>20</xdr:row>
      <xdr:rowOff>107347</xdr:rowOff>
    </xdr:to>
    <xdr:cxnSp macro="">
      <xdr:nvCxnSpPr>
        <xdr:cNvPr id="441" name="直線コネクタ 440"/>
        <xdr:cNvCxnSpPr/>
      </xdr:nvCxnSpPr>
      <xdr:spPr>
        <a:xfrm>
          <a:off x="15290800" y="352548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83217</xdr:rowOff>
    </xdr:from>
    <xdr:to>
      <xdr:col>22</xdr:col>
      <xdr:colOff>203200</xdr:colOff>
      <xdr:row>20</xdr:row>
      <xdr:rowOff>96488</xdr:rowOff>
    </xdr:to>
    <xdr:cxnSp macro="">
      <xdr:nvCxnSpPr>
        <xdr:cNvPr id="444" name="直線コネクタ 443"/>
        <xdr:cNvCxnSpPr/>
      </xdr:nvCxnSpPr>
      <xdr:spPr>
        <a:xfrm>
          <a:off x="14401800" y="351221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83217</xdr:rowOff>
    </xdr:from>
    <xdr:to>
      <xdr:col>21</xdr:col>
      <xdr:colOff>0</xdr:colOff>
      <xdr:row>20</xdr:row>
      <xdr:rowOff>152591</xdr:rowOff>
    </xdr:to>
    <xdr:cxnSp macro="">
      <xdr:nvCxnSpPr>
        <xdr:cNvPr id="447" name="直線コネクタ 446"/>
        <xdr:cNvCxnSpPr/>
      </xdr:nvCxnSpPr>
      <xdr:spPr>
        <a:xfrm flipV="1">
          <a:off x="13512800" y="3512217"/>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20352</xdr:rowOff>
    </xdr:from>
    <xdr:to>
      <xdr:col>24</xdr:col>
      <xdr:colOff>609600</xdr:colOff>
      <xdr:row>20</xdr:row>
      <xdr:rowOff>121952</xdr:rowOff>
    </xdr:to>
    <xdr:sp macro="" textlink="">
      <xdr:nvSpPr>
        <xdr:cNvPr id="457" name="円/楕円 456"/>
        <xdr:cNvSpPr/>
      </xdr:nvSpPr>
      <xdr:spPr>
        <a:xfrm>
          <a:off x="16967200" y="3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163879</xdr:rowOff>
    </xdr:from>
    <xdr:ext cx="762000" cy="259045"/>
    <xdr:sp macro="" textlink="">
      <xdr:nvSpPr>
        <xdr:cNvPr id="458" name="将来負担の状況該当値テキスト"/>
        <xdr:cNvSpPr txBox="1"/>
      </xdr:nvSpPr>
      <xdr:spPr>
        <a:xfrm>
          <a:off x="17106900" y="342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56547</xdr:rowOff>
    </xdr:from>
    <xdr:to>
      <xdr:col>23</xdr:col>
      <xdr:colOff>457200</xdr:colOff>
      <xdr:row>20</xdr:row>
      <xdr:rowOff>158147</xdr:rowOff>
    </xdr:to>
    <xdr:sp macro="" textlink="">
      <xdr:nvSpPr>
        <xdr:cNvPr id="459" name="円/楕円 458"/>
        <xdr:cNvSpPr/>
      </xdr:nvSpPr>
      <xdr:spPr>
        <a:xfrm>
          <a:off x="16129000" y="34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142924</xdr:rowOff>
    </xdr:from>
    <xdr:ext cx="736600" cy="259045"/>
    <xdr:sp macro="" textlink="">
      <xdr:nvSpPr>
        <xdr:cNvPr id="460" name="テキスト ボックス 459"/>
        <xdr:cNvSpPr txBox="1"/>
      </xdr:nvSpPr>
      <xdr:spPr>
        <a:xfrm>
          <a:off x="15798800" y="357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45688</xdr:rowOff>
    </xdr:from>
    <xdr:to>
      <xdr:col>22</xdr:col>
      <xdr:colOff>254000</xdr:colOff>
      <xdr:row>20</xdr:row>
      <xdr:rowOff>147288</xdr:rowOff>
    </xdr:to>
    <xdr:sp macro="" textlink="">
      <xdr:nvSpPr>
        <xdr:cNvPr id="461" name="円/楕円 460"/>
        <xdr:cNvSpPr/>
      </xdr:nvSpPr>
      <xdr:spPr>
        <a:xfrm>
          <a:off x="15240000" y="34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132065</xdr:rowOff>
    </xdr:from>
    <xdr:ext cx="762000" cy="259045"/>
    <xdr:sp macro="" textlink="">
      <xdr:nvSpPr>
        <xdr:cNvPr id="462" name="テキスト ボックス 461"/>
        <xdr:cNvSpPr txBox="1"/>
      </xdr:nvSpPr>
      <xdr:spPr>
        <a:xfrm>
          <a:off x="14909800" y="35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32417</xdr:rowOff>
    </xdr:from>
    <xdr:to>
      <xdr:col>21</xdr:col>
      <xdr:colOff>50800</xdr:colOff>
      <xdr:row>20</xdr:row>
      <xdr:rowOff>134017</xdr:rowOff>
    </xdr:to>
    <xdr:sp macro="" textlink="">
      <xdr:nvSpPr>
        <xdr:cNvPr id="463" name="円/楕円 462"/>
        <xdr:cNvSpPr/>
      </xdr:nvSpPr>
      <xdr:spPr>
        <a:xfrm>
          <a:off x="14351000" y="34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118794</xdr:rowOff>
    </xdr:from>
    <xdr:ext cx="762000" cy="259045"/>
    <xdr:sp macro="" textlink="">
      <xdr:nvSpPr>
        <xdr:cNvPr id="464" name="テキスト ボックス 463"/>
        <xdr:cNvSpPr txBox="1"/>
      </xdr:nvSpPr>
      <xdr:spPr>
        <a:xfrm>
          <a:off x="14020800" y="354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101791</xdr:rowOff>
    </xdr:from>
    <xdr:to>
      <xdr:col>19</xdr:col>
      <xdr:colOff>533400</xdr:colOff>
      <xdr:row>21</xdr:row>
      <xdr:rowOff>31941</xdr:rowOff>
    </xdr:to>
    <xdr:sp macro="" textlink="">
      <xdr:nvSpPr>
        <xdr:cNvPr id="465" name="円/楕円 464"/>
        <xdr:cNvSpPr/>
      </xdr:nvSpPr>
      <xdr:spPr>
        <a:xfrm>
          <a:off x="13462000" y="35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16718</xdr:rowOff>
    </xdr:from>
    <xdr:ext cx="762000" cy="259045"/>
    <xdr:sp macro="" textlink="">
      <xdr:nvSpPr>
        <xdr:cNvPr id="466" name="テキスト ボックス 465"/>
        <xdr:cNvSpPr txBox="1"/>
      </xdr:nvSpPr>
      <xdr:spPr>
        <a:xfrm>
          <a:off x="13131800" y="36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60,206
59,474
584.82
35,679,584
34,437,329
993,470
19,651,527
42,444,126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二度にわたる合併と広域水道企業団及び広域連合の継承により、職員数は類似団体平均値より多くなっているが、定員管理適正化計画の実行及び昇給・昇格基準や各種手当の見直し、給与削減措置などにより人件費の抑制に努めてきた。このため人件費率は、類似団体や全国の平均と比べても改善されてきている。今後も職員数の適正化と、行政改革の取組を通じてさらなる改善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58420</xdr:rowOff>
    </xdr:to>
    <xdr:cxnSp macro="">
      <xdr:nvCxnSpPr>
        <xdr:cNvPr id="65" name="直線コネクタ 64"/>
        <xdr:cNvCxnSpPr/>
      </xdr:nvCxnSpPr>
      <xdr:spPr>
        <a:xfrm flipV="1">
          <a:off x="3987800" y="6123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111760</xdr:rowOff>
    </xdr:to>
    <xdr:cxnSp macro="">
      <xdr:nvCxnSpPr>
        <xdr:cNvPr id="68" name="直線コネクタ 67"/>
        <xdr:cNvCxnSpPr/>
      </xdr:nvCxnSpPr>
      <xdr:spPr>
        <a:xfrm flipV="1">
          <a:off x="3098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111760</xdr:rowOff>
    </xdr:to>
    <xdr:cxnSp macro="">
      <xdr:nvCxnSpPr>
        <xdr:cNvPr id="71" name="直線コネクタ 70"/>
        <xdr:cNvCxnSpPr/>
      </xdr:nvCxnSpPr>
      <xdr:spPr>
        <a:xfrm>
          <a:off x="2209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37</xdr:row>
      <xdr:rowOff>8890</xdr:rowOff>
    </xdr:to>
    <xdr:cxnSp macro="">
      <xdr:nvCxnSpPr>
        <xdr:cNvPr id="74" name="直線コネクタ 73"/>
        <xdr:cNvCxnSpPr/>
      </xdr:nvCxnSpPr>
      <xdr:spPr>
        <a:xfrm flipV="1">
          <a:off x="1320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4" name="円/楕円 83"/>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5"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6" name="円/楕円 85"/>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7" name="テキスト ボックス 86"/>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8" name="円/楕円 87"/>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89" name="テキスト ボックス 88"/>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0" name="円/楕円 89"/>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1" name="テキスト ボックス 90"/>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2" name="円/楕円 91"/>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3" name="テキスト ボックス 92"/>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物件費総額としては、前年比</a:t>
          </a:r>
          <a:r>
            <a:rPr kumimoji="1" lang="en-US" altLang="ja-JP" sz="1100">
              <a:latin typeface="ＭＳ Ｐゴシック"/>
            </a:rPr>
            <a:t>0.5</a:t>
          </a:r>
          <a:r>
            <a:rPr kumimoji="1" lang="ja-JP" altLang="en-US" sz="1100">
              <a:latin typeface="ＭＳ Ｐゴシック"/>
            </a:rPr>
            <a:t>％増で大きく変化していない。経常収支比率は上昇傾向にあるが、保育園の公設民営化等、施設の直営から指定管理制度等への移行によるものである。委託等が可能な事業については、直営からの転換を基本方針としていることから、今後も物件費の占める割合は上昇することが考えられる。ただし、その場合においても、人件費等との相殺となることから、全体の経常収支としては大きく変わらない見込み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130810</xdr:rowOff>
    </xdr:to>
    <xdr:cxnSp macro="">
      <xdr:nvCxnSpPr>
        <xdr:cNvPr id="126" name="直線コネクタ 125"/>
        <xdr:cNvCxnSpPr/>
      </xdr:nvCxnSpPr>
      <xdr:spPr>
        <a:xfrm>
          <a:off x="15671800" y="264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77470</xdr:rowOff>
    </xdr:to>
    <xdr:cxnSp macro="">
      <xdr:nvCxnSpPr>
        <xdr:cNvPr id="129" name="直線コネクタ 128"/>
        <xdr:cNvCxnSpPr/>
      </xdr:nvCxnSpPr>
      <xdr:spPr>
        <a:xfrm>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62230</xdr:rowOff>
    </xdr:to>
    <xdr:cxnSp macro="">
      <xdr:nvCxnSpPr>
        <xdr:cNvPr id="132" name="直線コネクタ 131"/>
        <xdr:cNvCxnSpPr/>
      </xdr:nvCxnSpPr>
      <xdr:spPr>
        <a:xfrm>
          <a:off x="13893800" y="252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127000</xdr:rowOff>
    </xdr:to>
    <xdr:cxnSp macro="">
      <xdr:nvCxnSpPr>
        <xdr:cNvPr id="135" name="直線コネクタ 134"/>
        <xdr:cNvCxnSpPr/>
      </xdr:nvCxnSpPr>
      <xdr:spPr>
        <a:xfrm>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5" name="円/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9" name="円/楕円 148"/>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0" name="テキスト ボックス 149"/>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1" name="円/楕円 150"/>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2" name="テキスト ボックス 151"/>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3" name="円/楕円 152"/>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4" name="テキスト ボックス 153"/>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介護給付費の増、保育園保育委託料の増など、扶助費の総額が年々増加しているが、平均的な数値よりは低い状況にある。しかし、今後も介護給付費は伸びていくことが予想されており、保育ニーズの多様化への対応など、扶助費の増加要素は大きいことから、引き続き事業内容を精査して、取り組んでいく必要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154432</xdr:rowOff>
    </xdr:from>
    <xdr:to>
      <xdr:col>7</xdr:col>
      <xdr:colOff>15875</xdr:colOff>
      <xdr:row>55</xdr:row>
      <xdr:rowOff>1270</xdr:rowOff>
    </xdr:to>
    <xdr:cxnSp macro="">
      <xdr:nvCxnSpPr>
        <xdr:cNvPr id="185" name="直線コネクタ 184"/>
        <xdr:cNvCxnSpPr/>
      </xdr:nvCxnSpPr>
      <xdr:spPr>
        <a:xfrm>
          <a:off x="3987800" y="9412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90424</xdr:rowOff>
    </xdr:from>
    <xdr:to>
      <xdr:col>5</xdr:col>
      <xdr:colOff>549275</xdr:colOff>
      <xdr:row>54</xdr:row>
      <xdr:rowOff>154432</xdr:rowOff>
    </xdr:to>
    <xdr:cxnSp macro="">
      <xdr:nvCxnSpPr>
        <xdr:cNvPr id="188" name="直線コネクタ 187"/>
        <xdr:cNvCxnSpPr/>
      </xdr:nvCxnSpPr>
      <xdr:spPr>
        <a:xfrm>
          <a:off x="3098800" y="9348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17272</xdr:rowOff>
    </xdr:from>
    <xdr:to>
      <xdr:col>4</xdr:col>
      <xdr:colOff>346075</xdr:colOff>
      <xdr:row>54</xdr:row>
      <xdr:rowOff>90424</xdr:rowOff>
    </xdr:to>
    <xdr:cxnSp macro="">
      <xdr:nvCxnSpPr>
        <xdr:cNvPr id="191" name="直線コネクタ 190"/>
        <xdr:cNvCxnSpPr/>
      </xdr:nvCxnSpPr>
      <xdr:spPr>
        <a:xfrm>
          <a:off x="2209800" y="92755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17272</xdr:rowOff>
    </xdr:from>
    <xdr:to>
      <xdr:col>3</xdr:col>
      <xdr:colOff>142875</xdr:colOff>
      <xdr:row>54</xdr:row>
      <xdr:rowOff>72136</xdr:rowOff>
    </xdr:to>
    <xdr:cxnSp macro="">
      <xdr:nvCxnSpPr>
        <xdr:cNvPr id="194" name="直線コネクタ 193"/>
        <xdr:cNvCxnSpPr/>
      </xdr:nvCxnSpPr>
      <xdr:spPr>
        <a:xfrm flipV="1">
          <a:off x="1320800" y="9275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4" name="円/楕円 203"/>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5"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103632</xdr:rowOff>
    </xdr:from>
    <xdr:to>
      <xdr:col>5</xdr:col>
      <xdr:colOff>600075</xdr:colOff>
      <xdr:row>55</xdr:row>
      <xdr:rowOff>33782</xdr:rowOff>
    </xdr:to>
    <xdr:sp macro="" textlink="">
      <xdr:nvSpPr>
        <xdr:cNvPr id="206" name="円/楕円 205"/>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43959</xdr:rowOff>
    </xdr:from>
    <xdr:ext cx="736600" cy="259045"/>
    <xdr:sp macro="" textlink="">
      <xdr:nvSpPr>
        <xdr:cNvPr id="207" name="テキスト ボックス 206"/>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39624</xdr:rowOff>
    </xdr:from>
    <xdr:to>
      <xdr:col>4</xdr:col>
      <xdr:colOff>396875</xdr:colOff>
      <xdr:row>54</xdr:row>
      <xdr:rowOff>141224</xdr:rowOff>
    </xdr:to>
    <xdr:sp macro="" textlink="">
      <xdr:nvSpPr>
        <xdr:cNvPr id="208" name="円/楕円 207"/>
        <xdr:cNvSpPr/>
      </xdr:nvSpPr>
      <xdr:spPr>
        <a:xfrm>
          <a:off x="3048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151401</xdr:rowOff>
    </xdr:from>
    <xdr:ext cx="762000" cy="259045"/>
    <xdr:sp macro="" textlink="">
      <xdr:nvSpPr>
        <xdr:cNvPr id="209" name="テキスト ボックス 208"/>
        <xdr:cNvSpPr txBox="1"/>
      </xdr:nvSpPr>
      <xdr:spPr>
        <a:xfrm>
          <a:off x="2717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137922</xdr:rowOff>
    </xdr:from>
    <xdr:to>
      <xdr:col>3</xdr:col>
      <xdr:colOff>193675</xdr:colOff>
      <xdr:row>54</xdr:row>
      <xdr:rowOff>68072</xdr:rowOff>
    </xdr:to>
    <xdr:sp macro="" textlink="">
      <xdr:nvSpPr>
        <xdr:cNvPr id="210" name="円/楕円 209"/>
        <xdr:cNvSpPr/>
      </xdr:nvSpPr>
      <xdr:spPr>
        <a:xfrm>
          <a:off x="2159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78249</xdr:rowOff>
    </xdr:from>
    <xdr:ext cx="762000" cy="259045"/>
    <xdr:sp macro="" textlink="">
      <xdr:nvSpPr>
        <xdr:cNvPr id="211" name="テキスト ボックス 210"/>
        <xdr:cNvSpPr txBox="1"/>
      </xdr:nvSpPr>
      <xdr:spPr>
        <a:xfrm>
          <a:off x="1828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21336</xdr:rowOff>
    </xdr:from>
    <xdr:to>
      <xdr:col>1</xdr:col>
      <xdr:colOff>676275</xdr:colOff>
      <xdr:row>54</xdr:row>
      <xdr:rowOff>122936</xdr:rowOff>
    </xdr:to>
    <xdr:sp macro="" textlink="">
      <xdr:nvSpPr>
        <xdr:cNvPr id="212" name="円/楕円 211"/>
        <xdr:cNvSpPr/>
      </xdr:nvSpPr>
      <xdr:spPr>
        <a:xfrm>
          <a:off x="1270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133113</xdr:rowOff>
    </xdr:from>
    <xdr:ext cx="762000" cy="259045"/>
    <xdr:sp macro="" textlink="">
      <xdr:nvSpPr>
        <xdr:cNvPr id="213" name="テキスト ボックス 212"/>
        <xdr:cNvSpPr txBox="1"/>
      </xdr:nvSpPr>
      <xdr:spPr>
        <a:xfrm>
          <a:off x="939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その他の比率については、維持補修費が</a:t>
          </a:r>
          <a:r>
            <a:rPr kumimoji="1" lang="en-US" altLang="ja-JP" sz="1100">
              <a:latin typeface="ＭＳ Ｐゴシック"/>
            </a:rPr>
            <a:t>5.6</a:t>
          </a:r>
          <a:r>
            <a:rPr kumimoji="1" lang="ja-JP" altLang="en-US" sz="1100">
              <a:latin typeface="ＭＳ Ｐゴシック"/>
            </a:rPr>
            <a:t>％、繰出金が</a:t>
          </a:r>
          <a:r>
            <a:rPr kumimoji="1" lang="en-US" altLang="ja-JP" sz="1100">
              <a:latin typeface="ＭＳ Ｐゴシック"/>
            </a:rPr>
            <a:t>17.9</a:t>
          </a:r>
          <a:r>
            <a:rPr kumimoji="1" lang="ja-JP" altLang="en-US" sz="1100">
              <a:latin typeface="ＭＳ Ｐゴシック"/>
            </a:rPr>
            <a:t>％となっており、類似団体や県平均と比べ高い水準となっている。内訳としては、維持補修費の</a:t>
          </a:r>
          <a:r>
            <a:rPr kumimoji="1" lang="en-US" altLang="ja-JP" sz="1100">
              <a:latin typeface="ＭＳ Ｐゴシック"/>
            </a:rPr>
            <a:t>69.0</a:t>
          </a:r>
          <a:r>
            <a:rPr kumimoji="1" lang="ja-JP" altLang="en-US" sz="1100">
              <a:latin typeface="ＭＳ Ｐゴシック"/>
            </a:rPr>
            <a:t>％を占める除雪経費と、繰出金の</a:t>
          </a:r>
          <a:r>
            <a:rPr kumimoji="1" lang="en-US" altLang="ja-JP" sz="1100">
              <a:latin typeface="ＭＳ Ｐゴシック"/>
            </a:rPr>
            <a:t>49.7</a:t>
          </a:r>
          <a:r>
            <a:rPr kumimoji="1" lang="ja-JP" altLang="en-US" sz="1100">
              <a:latin typeface="ＭＳ Ｐゴシック"/>
            </a:rPr>
            <a:t>％を占める下水道特別会計への繰出金が比率を押し上げている要因となっている。下水道事業は整備終了の目標を平成</a:t>
          </a:r>
          <a:r>
            <a:rPr kumimoji="1" lang="en-US" altLang="ja-JP" sz="1100">
              <a:latin typeface="ＭＳ Ｐゴシック"/>
            </a:rPr>
            <a:t>27</a:t>
          </a:r>
          <a:r>
            <a:rPr kumimoji="1" lang="ja-JP" altLang="en-US" sz="1100">
              <a:latin typeface="ＭＳ Ｐゴシック"/>
            </a:rPr>
            <a:t>年度として推進しており、今後しばらくは現状が継続する見込みである。また、介護保険特別会計への繰出金も年々増加しており、引き続き事業内容を精査し適正な水準としていくことが重要である。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165100</xdr:rowOff>
    </xdr:from>
    <xdr:to>
      <xdr:col>24</xdr:col>
      <xdr:colOff>31750</xdr:colOff>
      <xdr:row>61</xdr:row>
      <xdr:rowOff>39370</xdr:rowOff>
    </xdr:to>
    <xdr:cxnSp macro="">
      <xdr:nvCxnSpPr>
        <xdr:cNvPr id="246" name="直線コネクタ 245"/>
        <xdr:cNvCxnSpPr/>
      </xdr:nvCxnSpPr>
      <xdr:spPr>
        <a:xfrm>
          <a:off x="15671800" y="10452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81280</xdr:rowOff>
    </xdr:from>
    <xdr:to>
      <xdr:col>22</xdr:col>
      <xdr:colOff>565150</xdr:colOff>
      <xdr:row>60</xdr:row>
      <xdr:rowOff>165100</xdr:rowOff>
    </xdr:to>
    <xdr:cxnSp macro="">
      <xdr:nvCxnSpPr>
        <xdr:cNvPr id="249" name="直線コネクタ 248"/>
        <xdr:cNvCxnSpPr/>
      </xdr:nvCxnSpPr>
      <xdr:spPr>
        <a:xfrm>
          <a:off x="14782800" y="1036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81280</xdr:rowOff>
    </xdr:from>
    <xdr:to>
      <xdr:col>21</xdr:col>
      <xdr:colOff>361950</xdr:colOff>
      <xdr:row>61</xdr:row>
      <xdr:rowOff>31750</xdr:rowOff>
    </xdr:to>
    <xdr:cxnSp macro="">
      <xdr:nvCxnSpPr>
        <xdr:cNvPr id="252" name="直線コネクタ 251"/>
        <xdr:cNvCxnSpPr/>
      </xdr:nvCxnSpPr>
      <xdr:spPr>
        <a:xfrm flipV="1">
          <a:off x="13893800" y="10368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31750</xdr:rowOff>
    </xdr:from>
    <xdr:to>
      <xdr:col>20</xdr:col>
      <xdr:colOff>158750</xdr:colOff>
      <xdr:row>61</xdr:row>
      <xdr:rowOff>115570</xdr:rowOff>
    </xdr:to>
    <xdr:cxnSp macro="">
      <xdr:nvCxnSpPr>
        <xdr:cNvPr id="255" name="直線コネクタ 254"/>
        <xdr:cNvCxnSpPr/>
      </xdr:nvCxnSpPr>
      <xdr:spPr>
        <a:xfrm flipV="1">
          <a:off x="13004800" y="10490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160020</xdr:rowOff>
    </xdr:from>
    <xdr:to>
      <xdr:col>24</xdr:col>
      <xdr:colOff>82550</xdr:colOff>
      <xdr:row>61</xdr:row>
      <xdr:rowOff>90170</xdr:rowOff>
    </xdr:to>
    <xdr:sp macro="" textlink="">
      <xdr:nvSpPr>
        <xdr:cNvPr id="265" name="円/楕円 264"/>
        <xdr:cNvSpPr/>
      </xdr:nvSpPr>
      <xdr:spPr>
        <a:xfrm>
          <a:off x="164592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68597</xdr:rowOff>
    </xdr:from>
    <xdr:ext cx="762000" cy="259045"/>
    <xdr:sp macro="" textlink="">
      <xdr:nvSpPr>
        <xdr:cNvPr id="266" name="その他該当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114300</xdr:rowOff>
    </xdr:from>
    <xdr:to>
      <xdr:col>22</xdr:col>
      <xdr:colOff>615950</xdr:colOff>
      <xdr:row>61</xdr:row>
      <xdr:rowOff>44450</xdr:rowOff>
    </xdr:to>
    <xdr:sp macro="" textlink="">
      <xdr:nvSpPr>
        <xdr:cNvPr id="267" name="円/楕円 266"/>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29227</xdr:rowOff>
    </xdr:from>
    <xdr:ext cx="736600" cy="259045"/>
    <xdr:sp macro="" textlink="">
      <xdr:nvSpPr>
        <xdr:cNvPr id="268" name="テキスト ボックス 267"/>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69" name="円/楕円 268"/>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0" name="テキスト ボックス 269"/>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152400</xdr:rowOff>
    </xdr:from>
    <xdr:to>
      <xdr:col>20</xdr:col>
      <xdr:colOff>209550</xdr:colOff>
      <xdr:row>61</xdr:row>
      <xdr:rowOff>82550</xdr:rowOff>
    </xdr:to>
    <xdr:sp macro="" textlink="">
      <xdr:nvSpPr>
        <xdr:cNvPr id="271" name="円/楕円 270"/>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67327</xdr:rowOff>
    </xdr:from>
    <xdr:ext cx="762000" cy="259045"/>
    <xdr:sp macro="" textlink="">
      <xdr:nvSpPr>
        <xdr:cNvPr id="272" name="テキスト ボックス 271"/>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64770</xdr:rowOff>
    </xdr:from>
    <xdr:to>
      <xdr:col>19</xdr:col>
      <xdr:colOff>6350</xdr:colOff>
      <xdr:row>61</xdr:row>
      <xdr:rowOff>166370</xdr:rowOff>
    </xdr:to>
    <xdr:sp macro="" textlink="">
      <xdr:nvSpPr>
        <xdr:cNvPr id="273" name="円/楕円 272"/>
        <xdr:cNvSpPr/>
      </xdr:nvSpPr>
      <xdr:spPr>
        <a:xfrm>
          <a:off x="12954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151147</xdr:rowOff>
    </xdr:from>
    <xdr:ext cx="762000" cy="259045"/>
    <xdr:sp macro="" textlink="">
      <xdr:nvSpPr>
        <xdr:cNvPr id="274" name="テキスト ボックス 273"/>
        <xdr:cNvSpPr txBox="1"/>
      </xdr:nvSpPr>
      <xdr:spPr>
        <a:xfrm>
          <a:off x="12623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比率では類似団体平均や県平均をやや下回る状況で推移している。平成</a:t>
          </a:r>
          <a:r>
            <a:rPr kumimoji="1" lang="en-US" altLang="ja-JP" sz="1100">
              <a:latin typeface="ＭＳ Ｐゴシック"/>
            </a:rPr>
            <a:t>25</a:t>
          </a:r>
          <a:r>
            <a:rPr kumimoji="1" lang="ja-JP" altLang="en-US" sz="1100">
              <a:latin typeface="ＭＳ Ｐゴシック"/>
            </a:rPr>
            <a:t>年度については、公営企業会計（水道事業・病院事業）への補助金が経常的な補助費等のうち</a:t>
          </a:r>
          <a:r>
            <a:rPr kumimoji="1" lang="en-US" altLang="ja-JP" sz="1100">
              <a:latin typeface="ＭＳ Ｐゴシック"/>
            </a:rPr>
            <a:t>51.7</a:t>
          </a:r>
          <a:r>
            <a:rPr kumimoji="1" lang="ja-JP" altLang="en-US" sz="1100">
              <a:latin typeface="ＭＳ Ｐゴシック"/>
            </a:rPr>
            <a:t>％を占めている。今後、新市立病院の開院に伴い、病院事業の経営状況が変化することから、引き続き明確な基準に従って適正な支出を行っていくことが重要となる。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83566</xdr:rowOff>
    </xdr:to>
    <xdr:cxnSp macro="">
      <xdr:nvCxnSpPr>
        <xdr:cNvPr id="304" name="直線コネクタ 303"/>
        <xdr:cNvCxnSpPr/>
      </xdr:nvCxnSpPr>
      <xdr:spPr>
        <a:xfrm flipV="1">
          <a:off x="15671800" y="60706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115570</xdr:rowOff>
    </xdr:to>
    <xdr:cxnSp macro="">
      <xdr:nvCxnSpPr>
        <xdr:cNvPr id="307" name="直線コネクタ 306"/>
        <xdr:cNvCxnSpPr/>
      </xdr:nvCxnSpPr>
      <xdr:spPr>
        <a:xfrm flipV="1">
          <a:off x="14782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115570</xdr:rowOff>
    </xdr:to>
    <xdr:cxnSp macro="">
      <xdr:nvCxnSpPr>
        <xdr:cNvPr id="310" name="直線コネクタ 309"/>
        <xdr:cNvCxnSpPr/>
      </xdr:nvCxnSpPr>
      <xdr:spPr>
        <a:xfrm>
          <a:off x="13893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133858</xdr:rowOff>
    </xdr:to>
    <xdr:cxnSp macro="">
      <xdr:nvCxnSpPr>
        <xdr:cNvPr id="313" name="直線コネクタ 312"/>
        <xdr:cNvCxnSpPr/>
      </xdr:nvCxnSpPr>
      <xdr:spPr>
        <a:xfrm flipV="1">
          <a:off x="13004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3" name="円/楕円 32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25" name="円/楕円 324"/>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26" name="テキスト ボックス 325"/>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7" name="円/楕円 326"/>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8" name="テキスト ボックス 327"/>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9" name="円/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1" name="円/楕円 330"/>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2" name="テキスト ボックス 33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19</a:t>
          </a:r>
          <a:r>
            <a:rPr kumimoji="1" lang="ja-JP" altLang="en-US" sz="1100">
              <a:latin typeface="ＭＳ Ｐゴシック"/>
            </a:rPr>
            <a:t>年度以降の公的資金補償金免除繰上償還により、大きく利子負担を軽減することができた。しかし、市町村合併に伴い、一体感の醸成や地域間格差の是正、施設の統廃合などに伴う投資的事業が必要となっており、特に合併特例債を活用しての事業が集中して行われてきたため、しばらくは公債費の大きな減少を見込めない状況にある。引き続き起債発行事業を厳選し、起債発行総額を抑制して公債費の適正化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104139</xdr:rowOff>
    </xdr:to>
    <xdr:cxnSp macro="">
      <xdr:nvCxnSpPr>
        <xdr:cNvPr id="362" name="直線コネクタ 361"/>
        <xdr:cNvCxnSpPr/>
      </xdr:nvCxnSpPr>
      <xdr:spPr>
        <a:xfrm>
          <a:off x="3987800" y="13454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104139</xdr:rowOff>
    </xdr:to>
    <xdr:cxnSp macro="">
      <xdr:nvCxnSpPr>
        <xdr:cNvPr id="365" name="直線コネクタ 364"/>
        <xdr:cNvCxnSpPr/>
      </xdr:nvCxnSpPr>
      <xdr:spPr>
        <a:xfrm flipV="1">
          <a:off x="3098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104139</xdr:rowOff>
    </xdr:to>
    <xdr:cxnSp macro="">
      <xdr:nvCxnSpPr>
        <xdr:cNvPr id="368" name="直線コネクタ 367"/>
        <xdr:cNvCxnSpPr/>
      </xdr:nvCxnSpPr>
      <xdr:spPr>
        <a:xfrm>
          <a:off x="2209800" y="13472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159004</xdr:rowOff>
    </xdr:to>
    <xdr:cxnSp macro="">
      <xdr:nvCxnSpPr>
        <xdr:cNvPr id="371" name="直線コネクタ 370"/>
        <xdr:cNvCxnSpPr/>
      </xdr:nvCxnSpPr>
      <xdr:spPr>
        <a:xfrm flipV="1">
          <a:off x="1320800" y="13472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1" name="円/楕円 380"/>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2"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3" name="円/楕円 382"/>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4" name="テキスト ボックス 383"/>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5" name="円/楕円 38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6" name="テキスト ボックス 38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7" name="円/楕円 386"/>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8" name="テキスト ボックス 387"/>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89" name="円/楕円 388"/>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0" name="テキスト ボックス 389"/>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公債費以外の経常収支比率については、類似団体平均や全国平均とほぼ同程度で推移している。合併以降、財政健全化計画に基づき、各種の見直しを進めた結果として経常収支比率の削減を進めてきている。公債費については、今後も大きな減少を見込めない状況にあり、引き続き公債費以外の費用について、不断の見直しを進めていく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130811</xdr:rowOff>
    </xdr:from>
    <xdr:to>
      <xdr:col>24</xdr:col>
      <xdr:colOff>31750</xdr:colOff>
      <xdr:row>77</xdr:row>
      <xdr:rowOff>138430</xdr:rowOff>
    </xdr:to>
    <xdr:cxnSp macro="">
      <xdr:nvCxnSpPr>
        <xdr:cNvPr id="423" name="直線コネクタ 422"/>
        <xdr:cNvCxnSpPr/>
      </xdr:nvCxnSpPr>
      <xdr:spPr>
        <a:xfrm flipV="1">
          <a:off x="15671800" y="13332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138430</xdr:rowOff>
    </xdr:to>
    <xdr:cxnSp macro="">
      <xdr:nvCxnSpPr>
        <xdr:cNvPr id="426" name="直線コネクタ 425"/>
        <xdr:cNvCxnSpPr/>
      </xdr:nvCxnSpPr>
      <xdr:spPr>
        <a:xfrm>
          <a:off x="14782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115570</xdr:rowOff>
    </xdr:to>
    <xdr:cxnSp macro="">
      <xdr:nvCxnSpPr>
        <xdr:cNvPr id="429" name="直線コネクタ 428"/>
        <xdr:cNvCxnSpPr/>
      </xdr:nvCxnSpPr>
      <xdr:spPr>
        <a:xfrm>
          <a:off x="13893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78</xdr:row>
      <xdr:rowOff>12700</xdr:rowOff>
    </xdr:to>
    <xdr:cxnSp macro="">
      <xdr:nvCxnSpPr>
        <xdr:cNvPr id="432" name="直線コネクタ 431"/>
        <xdr:cNvCxnSpPr/>
      </xdr:nvCxnSpPr>
      <xdr:spPr>
        <a:xfrm flipV="1">
          <a:off x="13004800" y="13241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2" name="円/楕円 441"/>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43"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4" name="円/楕円 44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45" name="テキスト ボックス 444"/>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6" name="円/楕円 44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7" name="テキスト ボックス 44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48" name="円/楕円 447"/>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9" name="テキスト ボックス 448"/>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0" name="円/楕円 449"/>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1" name="テキスト ボックス 450"/>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新潟県南魚沼市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30397</xdr:rowOff>
    </xdr:from>
    <xdr:to>
      <xdr:col>4</xdr:col>
      <xdr:colOff>1117600</xdr:colOff>
      <xdr:row>14</xdr:row>
      <xdr:rowOff>47142</xdr:rowOff>
    </xdr:to>
    <xdr:cxnSp macro="">
      <xdr:nvCxnSpPr>
        <xdr:cNvPr id="50" name="直線コネクタ 49"/>
        <xdr:cNvCxnSpPr/>
      </xdr:nvCxnSpPr>
      <xdr:spPr bwMode="auto">
        <a:xfrm>
          <a:off x="5003800" y="2478322"/>
          <a:ext cx="6477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26473</xdr:rowOff>
    </xdr:from>
    <xdr:to>
      <xdr:col>4</xdr:col>
      <xdr:colOff>469900</xdr:colOff>
      <xdr:row>14</xdr:row>
      <xdr:rowOff>30397</xdr:rowOff>
    </xdr:to>
    <xdr:cxnSp macro="">
      <xdr:nvCxnSpPr>
        <xdr:cNvPr id="53" name="直線コネクタ 52"/>
        <xdr:cNvCxnSpPr/>
      </xdr:nvCxnSpPr>
      <xdr:spPr bwMode="auto">
        <a:xfrm>
          <a:off x="4305300" y="2474398"/>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26473</xdr:rowOff>
    </xdr:from>
    <xdr:to>
      <xdr:col>3</xdr:col>
      <xdr:colOff>904875</xdr:colOff>
      <xdr:row>14</xdr:row>
      <xdr:rowOff>57086</xdr:rowOff>
    </xdr:to>
    <xdr:cxnSp macro="">
      <xdr:nvCxnSpPr>
        <xdr:cNvPr id="56" name="直線コネクタ 55"/>
        <xdr:cNvCxnSpPr/>
      </xdr:nvCxnSpPr>
      <xdr:spPr bwMode="auto">
        <a:xfrm flipV="1">
          <a:off x="3606800" y="2474398"/>
          <a:ext cx="698500" cy="3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165138</xdr:rowOff>
    </xdr:from>
    <xdr:to>
      <xdr:col>3</xdr:col>
      <xdr:colOff>206375</xdr:colOff>
      <xdr:row>14</xdr:row>
      <xdr:rowOff>57086</xdr:rowOff>
    </xdr:to>
    <xdr:cxnSp macro="">
      <xdr:nvCxnSpPr>
        <xdr:cNvPr id="59" name="直線コネクタ 58"/>
        <xdr:cNvCxnSpPr/>
      </xdr:nvCxnSpPr>
      <xdr:spPr bwMode="auto">
        <a:xfrm>
          <a:off x="2908300" y="2441613"/>
          <a:ext cx="698500" cy="63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167792</xdr:rowOff>
    </xdr:from>
    <xdr:to>
      <xdr:col>5</xdr:col>
      <xdr:colOff>34925</xdr:colOff>
      <xdr:row>14</xdr:row>
      <xdr:rowOff>97942</xdr:rowOff>
    </xdr:to>
    <xdr:sp macro="" textlink="">
      <xdr:nvSpPr>
        <xdr:cNvPr id="69" name="円/楕円 68"/>
        <xdr:cNvSpPr/>
      </xdr:nvSpPr>
      <xdr:spPr bwMode="auto">
        <a:xfrm>
          <a:off x="5600700" y="244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12869</xdr:rowOff>
    </xdr:from>
    <xdr:ext cx="762000" cy="259045"/>
    <xdr:sp macro="" textlink="">
      <xdr:nvSpPr>
        <xdr:cNvPr id="70" name="人口1人当たり決算額の推移該当値テキスト130"/>
        <xdr:cNvSpPr txBox="1"/>
      </xdr:nvSpPr>
      <xdr:spPr>
        <a:xfrm>
          <a:off x="5740400" y="22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95,692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151047</xdr:rowOff>
    </xdr:from>
    <xdr:to>
      <xdr:col>4</xdr:col>
      <xdr:colOff>520700</xdr:colOff>
      <xdr:row>14</xdr:row>
      <xdr:rowOff>81197</xdr:rowOff>
    </xdr:to>
    <xdr:sp macro="" textlink="">
      <xdr:nvSpPr>
        <xdr:cNvPr id="71" name="円/楕円 70"/>
        <xdr:cNvSpPr/>
      </xdr:nvSpPr>
      <xdr:spPr bwMode="auto">
        <a:xfrm>
          <a:off x="4953000" y="242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91374</xdr:rowOff>
    </xdr:from>
    <xdr:ext cx="736600" cy="259045"/>
    <xdr:sp macro="" textlink="">
      <xdr:nvSpPr>
        <xdr:cNvPr id="72" name="テキスト ボックス 71"/>
        <xdr:cNvSpPr txBox="1"/>
      </xdr:nvSpPr>
      <xdr:spPr>
        <a:xfrm>
          <a:off x="4622800" y="219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147123</xdr:rowOff>
    </xdr:from>
    <xdr:to>
      <xdr:col>3</xdr:col>
      <xdr:colOff>955675</xdr:colOff>
      <xdr:row>14</xdr:row>
      <xdr:rowOff>77273</xdr:rowOff>
    </xdr:to>
    <xdr:sp macro="" textlink="">
      <xdr:nvSpPr>
        <xdr:cNvPr id="73" name="円/楕円 72"/>
        <xdr:cNvSpPr/>
      </xdr:nvSpPr>
      <xdr:spPr bwMode="auto">
        <a:xfrm>
          <a:off x="4254500" y="242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87450</xdr:rowOff>
    </xdr:from>
    <xdr:ext cx="762000" cy="259045"/>
    <xdr:sp macro="" textlink="">
      <xdr:nvSpPr>
        <xdr:cNvPr id="74" name="テキスト ボックス 73"/>
        <xdr:cNvSpPr txBox="1"/>
      </xdr:nvSpPr>
      <xdr:spPr>
        <a:xfrm>
          <a:off x="3924300" y="219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6286</xdr:rowOff>
    </xdr:from>
    <xdr:to>
      <xdr:col>3</xdr:col>
      <xdr:colOff>257175</xdr:colOff>
      <xdr:row>14</xdr:row>
      <xdr:rowOff>107886</xdr:rowOff>
    </xdr:to>
    <xdr:sp macro="" textlink="">
      <xdr:nvSpPr>
        <xdr:cNvPr id="75" name="円/楕円 74"/>
        <xdr:cNvSpPr/>
      </xdr:nvSpPr>
      <xdr:spPr bwMode="auto">
        <a:xfrm>
          <a:off x="3556000" y="245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118063</xdr:rowOff>
    </xdr:from>
    <xdr:ext cx="762000" cy="259045"/>
    <xdr:sp macro="" textlink="">
      <xdr:nvSpPr>
        <xdr:cNvPr id="76" name="テキスト ボックス 75"/>
        <xdr:cNvSpPr txBox="1"/>
      </xdr:nvSpPr>
      <xdr:spPr>
        <a:xfrm>
          <a:off x="3225800" y="222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95,170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114338</xdr:rowOff>
    </xdr:from>
    <xdr:to>
      <xdr:col>2</xdr:col>
      <xdr:colOff>692150</xdr:colOff>
      <xdr:row>14</xdr:row>
      <xdr:rowOff>44488</xdr:rowOff>
    </xdr:to>
    <xdr:sp macro="" textlink="">
      <xdr:nvSpPr>
        <xdr:cNvPr id="77" name="円/楕円 76"/>
        <xdr:cNvSpPr/>
      </xdr:nvSpPr>
      <xdr:spPr bwMode="auto">
        <a:xfrm>
          <a:off x="2857500" y="239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54665</xdr:rowOff>
    </xdr:from>
    <xdr:ext cx="762000" cy="259045"/>
    <xdr:sp macro="" textlink="">
      <xdr:nvSpPr>
        <xdr:cNvPr id="78" name="テキスト ボックス 77"/>
        <xdr:cNvSpPr txBox="1"/>
      </xdr:nvSpPr>
      <xdr:spPr>
        <a:xfrm>
          <a:off x="2527300" y="21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191465</xdr:rowOff>
    </xdr:from>
    <xdr:to>
      <xdr:col>4</xdr:col>
      <xdr:colOff>1117600</xdr:colOff>
      <xdr:row>34</xdr:row>
      <xdr:rowOff>233848</xdr:rowOff>
    </xdr:to>
    <xdr:cxnSp macro="">
      <xdr:nvCxnSpPr>
        <xdr:cNvPr id="110" name="直線コネクタ 109"/>
        <xdr:cNvCxnSpPr/>
      </xdr:nvCxnSpPr>
      <xdr:spPr bwMode="auto">
        <a:xfrm flipV="1">
          <a:off x="5003800" y="6458915"/>
          <a:ext cx="6477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145219</xdr:rowOff>
    </xdr:from>
    <xdr:to>
      <xdr:col>4</xdr:col>
      <xdr:colOff>469900</xdr:colOff>
      <xdr:row>34</xdr:row>
      <xdr:rowOff>233848</xdr:rowOff>
    </xdr:to>
    <xdr:cxnSp macro="">
      <xdr:nvCxnSpPr>
        <xdr:cNvPr id="113" name="直線コネクタ 112"/>
        <xdr:cNvCxnSpPr/>
      </xdr:nvCxnSpPr>
      <xdr:spPr bwMode="auto">
        <a:xfrm>
          <a:off x="4305300" y="6412669"/>
          <a:ext cx="698500" cy="8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72502</xdr:rowOff>
    </xdr:from>
    <xdr:to>
      <xdr:col>3</xdr:col>
      <xdr:colOff>904875</xdr:colOff>
      <xdr:row>34</xdr:row>
      <xdr:rowOff>145219</xdr:rowOff>
    </xdr:to>
    <xdr:cxnSp macro="">
      <xdr:nvCxnSpPr>
        <xdr:cNvPr id="116" name="直線コネクタ 115"/>
        <xdr:cNvCxnSpPr/>
      </xdr:nvCxnSpPr>
      <xdr:spPr bwMode="auto">
        <a:xfrm>
          <a:off x="3606800" y="6339952"/>
          <a:ext cx="698500" cy="7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307868</xdr:rowOff>
    </xdr:from>
    <xdr:to>
      <xdr:col>3</xdr:col>
      <xdr:colOff>206375</xdr:colOff>
      <xdr:row>34</xdr:row>
      <xdr:rowOff>72502</xdr:rowOff>
    </xdr:to>
    <xdr:cxnSp macro="">
      <xdr:nvCxnSpPr>
        <xdr:cNvPr id="119" name="直線コネクタ 118"/>
        <xdr:cNvCxnSpPr/>
      </xdr:nvCxnSpPr>
      <xdr:spPr bwMode="auto">
        <a:xfrm>
          <a:off x="2908300" y="6232418"/>
          <a:ext cx="698500" cy="107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140665</xdr:rowOff>
    </xdr:from>
    <xdr:to>
      <xdr:col>5</xdr:col>
      <xdr:colOff>34925</xdr:colOff>
      <xdr:row>34</xdr:row>
      <xdr:rowOff>242265</xdr:rowOff>
    </xdr:to>
    <xdr:sp macro="" textlink="">
      <xdr:nvSpPr>
        <xdr:cNvPr id="129" name="円/楕円 128"/>
        <xdr:cNvSpPr/>
      </xdr:nvSpPr>
      <xdr:spPr bwMode="auto">
        <a:xfrm>
          <a:off x="5600700" y="64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328642</xdr:rowOff>
    </xdr:from>
    <xdr:ext cx="762000" cy="259045"/>
    <xdr:sp macro="" textlink="">
      <xdr:nvSpPr>
        <xdr:cNvPr id="130" name="人口1人当たり決算額の推移該当値テキスト445"/>
        <xdr:cNvSpPr txBox="1"/>
      </xdr:nvSpPr>
      <xdr:spPr>
        <a:xfrm>
          <a:off x="5740400" y="62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183048</xdr:rowOff>
    </xdr:from>
    <xdr:to>
      <xdr:col>4</xdr:col>
      <xdr:colOff>520700</xdr:colOff>
      <xdr:row>34</xdr:row>
      <xdr:rowOff>284648</xdr:rowOff>
    </xdr:to>
    <xdr:sp macro="" textlink="">
      <xdr:nvSpPr>
        <xdr:cNvPr id="131" name="円/楕円 130"/>
        <xdr:cNvSpPr/>
      </xdr:nvSpPr>
      <xdr:spPr bwMode="auto">
        <a:xfrm>
          <a:off x="4953000" y="645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294825</xdr:rowOff>
    </xdr:from>
    <xdr:ext cx="736600" cy="259045"/>
    <xdr:sp macro="" textlink="">
      <xdr:nvSpPr>
        <xdr:cNvPr id="132" name="テキスト ボックス 131"/>
        <xdr:cNvSpPr txBox="1"/>
      </xdr:nvSpPr>
      <xdr:spPr>
        <a:xfrm>
          <a:off x="4622800" y="621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94419</xdr:rowOff>
    </xdr:from>
    <xdr:to>
      <xdr:col>3</xdr:col>
      <xdr:colOff>955675</xdr:colOff>
      <xdr:row>34</xdr:row>
      <xdr:rowOff>196019</xdr:rowOff>
    </xdr:to>
    <xdr:sp macro="" textlink="">
      <xdr:nvSpPr>
        <xdr:cNvPr id="133" name="円/楕円 132"/>
        <xdr:cNvSpPr/>
      </xdr:nvSpPr>
      <xdr:spPr bwMode="auto">
        <a:xfrm>
          <a:off x="4254500" y="636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206196</xdr:rowOff>
    </xdr:from>
    <xdr:ext cx="762000" cy="259045"/>
    <xdr:sp macro="" textlink="">
      <xdr:nvSpPr>
        <xdr:cNvPr id="134" name="テキスト ボックス 133"/>
        <xdr:cNvSpPr txBox="1"/>
      </xdr:nvSpPr>
      <xdr:spPr>
        <a:xfrm>
          <a:off x="3924300" y="61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21702</xdr:rowOff>
    </xdr:from>
    <xdr:to>
      <xdr:col>3</xdr:col>
      <xdr:colOff>257175</xdr:colOff>
      <xdr:row>34</xdr:row>
      <xdr:rowOff>123302</xdr:rowOff>
    </xdr:to>
    <xdr:sp macro="" textlink="">
      <xdr:nvSpPr>
        <xdr:cNvPr id="135" name="円/楕円 134"/>
        <xdr:cNvSpPr/>
      </xdr:nvSpPr>
      <xdr:spPr bwMode="auto">
        <a:xfrm>
          <a:off x="3556000" y="628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133479</xdr:rowOff>
    </xdr:from>
    <xdr:ext cx="762000" cy="259045"/>
    <xdr:sp macro="" textlink="">
      <xdr:nvSpPr>
        <xdr:cNvPr id="136" name="テキスト ボックス 135"/>
        <xdr:cNvSpPr txBox="1"/>
      </xdr:nvSpPr>
      <xdr:spPr>
        <a:xfrm>
          <a:off x="3225800" y="605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257068</xdr:rowOff>
    </xdr:from>
    <xdr:to>
      <xdr:col>2</xdr:col>
      <xdr:colOff>692150</xdr:colOff>
      <xdr:row>34</xdr:row>
      <xdr:rowOff>15768</xdr:rowOff>
    </xdr:to>
    <xdr:sp macro="" textlink="">
      <xdr:nvSpPr>
        <xdr:cNvPr id="137" name="円/楕円 136"/>
        <xdr:cNvSpPr/>
      </xdr:nvSpPr>
      <xdr:spPr bwMode="auto">
        <a:xfrm>
          <a:off x="2857500" y="618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25945</xdr:rowOff>
    </xdr:from>
    <xdr:ext cx="762000" cy="259045"/>
    <xdr:sp macro="" textlink="">
      <xdr:nvSpPr>
        <xdr:cNvPr id="138" name="テキスト ボックス 137"/>
        <xdr:cNvSpPr txBox="1"/>
      </xdr:nvSpPr>
      <xdr:spPr>
        <a:xfrm>
          <a:off x="2527300" y="595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年度以降、災害復旧事業等への支出のために取崩しが続いていたが、事業進捗により平成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年度は取崩額がゼロとなった。今後も突発的な事象に対処するため、一定額を確保するよう努める。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については、災害復旧事業の進捗状況によって事業費が変動する可能性があり、予算に余裕をみていたことが影響し、実質収支は大きくなっている。また、財政調整基金の取崩しがゼロとなったため、実質単年度収支は</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144</a:t>
          </a:r>
          <a:r>
            <a:rPr kumimoji="1" lang="ja-JP" altLang="en-US" sz="1300">
              <a:latin typeface="ＭＳ ゴシック" pitchFamily="49" charset="-128"/>
              <a:ea typeface="ＭＳ ゴシック" pitchFamily="49"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法適用の病院事業会計に対し、平成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資金不足を解消するために繰出しを行い、赤字を解消している。一般会計で黒字比率が増加しているが、これは最終的に見込んでいた歳出額が縮小したことによる一時的な黒字増であり、継続的なものではない。水道事業会計では、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剰余金を保持するものの、今後の施設更新計画による投資や繰入基準額の減による収入減などが見込まれており、徐々に剰余金は減少する見込みである。病院事業会計では新市立病院を建設中で、魚沼基幹病院の開院と合わせた地域の医療再編を実行中であり、今後の事業経営に対して注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年度以降、元利償還金は減少を続けてきたが、市町村合併後の合併特例債の元金償還額が増加しているため、平成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年度は増加に転じた。</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公営企業債の元利償還金に対する繰入金については、水道事業に対する繰入金が徐々に低下するもののあと数年は負担が大きく、また終盤を迎えている下水道整備もあることから、横ばい状態が続くものと思われ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今後は、合併特例債の償還額が増加してくることと、平成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新潟・福島豪雨に伴う災害復旧事業債の償還が加わることから、元利償還金は増加する見込みであるが、いずれも算入公債比率が高い起債であることから、実質公債費比率の分子は、現在の推移から大きく変わることはない見込みであ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将来負担額のうち、一般会計等に係る地方債の現在高は、合併に伴い必要となった新市建設計画に位置付けられた事業の推進及び、平成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新潟・福島豪雨の災害復旧事業債の償還額増により、今後は増加していく見込みである。公営企業等繰入見込額については、水道事業への繰入額が徐々に減少していくものの、依然負担が大きい状況が続き、整備の終盤を迎えている下水道事業も繰入額が大きくなることから、今後も横ばい状態が続くものと推計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充当可能基金を積極的に積み増ししたいところではあるが、今後の財政事情からは、安易な増額は見込めず、むしろ基金の取崩しを何とか抑えていくことが重要な状況にある。ただし、基準財政需要額算入見込額については、臨時財政対策債、合併特例債及び災害復旧事業債など算入率の高い起債の償還額が増えてくることから増加が見込まれており、結果として将来負担比率の分子については、今後も同様の傾向が続くものと考え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35679584</v>
      </c>
      <c r="BO4" s="349"/>
      <c r="BP4" s="349"/>
      <c r="BQ4" s="349"/>
      <c r="BR4" s="349"/>
      <c r="BS4" s="349"/>
      <c r="BT4" s="349"/>
      <c r="BU4" s="350"/>
      <c r="BV4" s="348">
        <v>36298520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34437329</v>
      </c>
      <c r="BO5" s="386"/>
      <c r="BP5" s="386"/>
      <c r="BQ5" s="386"/>
      <c r="BR5" s="386"/>
      <c r="BS5" s="386"/>
      <c r="BT5" s="386"/>
      <c r="BU5" s="387"/>
      <c r="BV5" s="385">
        <v>35276181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91.1</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1242255</v>
      </c>
      <c r="BO6" s="386"/>
      <c r="BP6" s="386"/>
      <c r="BQ6" s="386"/>
      <c r="BR6" s="386"/>
      <c r="BS6" s="386"/>
      <c r="BT6" s="386"/>
      <c r="BU6" s="387"/>
      <c r="BV6" s="385">
        <v>1022339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97.9</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248785</v>
      </c>
      <c r="BO7" s="386"/>
      <c r="BP7" s="386"/>
      <c r="BQ7" s="386"/>
      <c r="BR7" s="386"/>
      <c r="BS7" s="386"/>
      <c r="BT7" s="386"/>
      <c r="BU7" s="387"/>
      <c r="BV7" s="385">
        <v>135344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19651527</v>
      </c>
      <c r="CU7" s="386"/>
      <c r="CV7" s="386"/>
      <c r="CW7" s="386"/>
      <c r="CX7" s="386"/>
      <c r="CY7" s="386"/>
      <c r="CZ7" s="386"/>
      <c r="DA7" s="387"/>
      <c r="DB7" s="385">
        <v>19273943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993470</v>
      </c>
      <c r="BO8" s="386"/>
      <c r="BP8" s="386"/>
      <c r="BQ8" s="386"/>
      <c r="BR8" s="386"/>
      <c r="BS8" s="386"/>
      <c r="BT8" s="386"/>
      <c r="BU8" s="387"/>
      <c r="BV8" s="385">
        <v>886995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61624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106475</v>
      </c>
      <c r="BO9" s="386"/>
      <c r="BP9" s="386"/>
      <c r="BQ9" s="386"/>
      <c r="BR9" s="386"/>
      <c r="BS9" s="386"/>
      <c r="BT9" s="386"/>
      <c r="BU9" s="387"/>
      <c r="BV9" s="385">
        <v>146055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63329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4669</v>
      </c>
      <c r="BO10" s="386"/>
      <c r="BP10" s="386"/>
      <c r="BQ10" s="386"/>
      <c r="BR10" s="386"/>
      <c r="BS10" s="386"/>
      <c r="BT10" s="386"/>
      <c r="BU10" s="387"/>
      <c r="BV10" s="385">
        <v>5608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60206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170000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59474</v>
      </c>
      <c r="S13" s="467"/>
      <c r="T13" s="467"/>
      <c r="U13" s="467"/>
      <c r="V13" s="468"/>
      <c r="W13" s="401" t="s">
        <v>124</v>
      </c>
      <c r="X13" s="402"/>
      <c r="Y13" s="402"/>
      <c r="Z13" s="402"/>
      <c r="AA13" s="402"/>
      <c r="AB13" s="392"/>
      <c r="AC13" s="436">
        <v>3668</v>
      </c>
      <c r="AD13" s="437"/>
      <c r="AE13" s="437"/>
      <c r="AF13" s="437"/>
      <c r="AG13" s="476"/>
      <c r="AH13" s="436">
        <v>4060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111144</v>
      </c>
      <c r="BO13" s="386"/>
      <c r="BP13" s="386"/>
      <c r="BQ13" s="386"/>
      <c r="BR13" s="386"/>
      <c r="BS13" s="386"/>
      <c r="BT13" s="386"/>
      <c r="BU13" s="387"/>
      <c r="BV13" s="385">
        <v>-18337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60566</v>
      </c>
      <c r="S14" s="467"/>
      <c r="T14" s="467"/>
      <c r="U14" s="467"/>
      <c r="V14" s="468"/>
      <c r="W14" s="375"/>
      <c r="X14" s="376"/>
      <c r="Y14" s="376"/>
      <c r="Z14" s="376"/>
      <c r="AA14" s="376"/>
      <c r="AB14" s="365"/>
      <c r="AC14" s="469">
        <v>12</v>
      </c>
      <c r="AD14" s="470"/>
      <c r="AE14" s="470"/>
      <c r="AF14" s="470"/>
      <c r="AG14" s="471"/>
      <c r="AH14" s="469">
        <v>12.6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153.9</v>
      </c>
      <c r="CU14" s="481"/>
      <c r="CV14" s="481"/>
      <c r="CW14" s="481"/>
      <c r="CX14" s="481"/>
      <c r="CY14" s="481"/>
      <c r="CZ14" s="481"/>
      <c r="DA14" s="482"/>
      <c r="DB14" s="480">
        <v>159.9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59769</v>
      </c>
      <c r="S15" s="467"/>
      <c r="T15" s="467"/>
      <c r="U15" s="467"/>
      <c r="V15" s="468"/>
      <c r="W15" s="401" t="s">
        <v>130</v>
      </c>
      <c r="X15" s="402"/>
      <c r="Y15" s="402"/>
      <c r="Z15" s="402"/>
      <c r="AA15" s="402"/>
      <c r="AB15" s="392"/>
      <c r="AC15" s="436">
        <v>9081</v>
      </c>
      <c r="AD15" s="437"/>
      <c r="AE15" s="437"/>
      <c r="AF15" s="437"/>
      <c r="AG15" s="476"/>
      <c r="AH15" s="436">
        <v>10221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6568936</v>
      </c>
      <c r="BO15" s="349"/>
      <c r="BP15" s="349"/>
      <c r="BQ15" s="349"/>
      <c r="BR15" s="349"/>
      <c r="BS15" s="349"/>
      <c r="BT15" s="349"/>
      <c r="BU15" s="350"/>
      <c r="BV15" s="348">
        <v>6446082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29.6</v>
      </c>
      <c r="AD16" s="470"/>
      <c r="AE16" s="470"/>
      <c r="AF16" s="470"/>
      <c r="AG16" s="471"/>
      <c r="AH16" s="469">
        <v>31.6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14887779</v>
      </c>
      <c r="BO16" s="386"/>
      <c r="BP16" s="386"/>
      <c r="BQ16" s="386"/>
      <c r="BR16" s="386"/>
      <c r="BS16" s="386"/>
      <c r="BT16" s="386"/>
      <c r="BU16" s="387"/>
      <c r="BV16" s="385">
        <v>14646053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17886</v>
      </c>
      <c r="AD17" s="437"/>
      <c r="AE17" s="437"/>
      <c r="AF17" s="437"/>
      <c r="AG17" s="476"/>
      <c r="AH17" s="436">
        <v>18045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8481208</v>
      </c>
      <c r="BO17" s="386"/>
      <c r="BP17" s="386"/>
      <c r="BQ17" s="386"/>
      <c r="BR17" s="386"/>
      <c r="BS17" s="386"/>
      <c r="BT17" s="386"/>
      <c r="BU17" s="387"/>
      <c r="BV17" s="385">
        <v>8292391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584.82000000000005</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17958139</v>
      </c>
      <c r="BO18" s="386"/>
      <c r="BP18" s="386"/>
      <c r="BQ18" s="386"/>
      <c r="BR18" s="386"/>
      <c r="BS18" s="386"/>
      <c r="BT18" s="386"/>
      <c r="BU18" s="387"/>
      <c r="BV18" s="385">
        <v>17862675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22907927</v>
      </c>
      <c r="BO19" s="386"/>
      <c r="BP19" s="386"/>
      <c r="BQ19" s="386"/>
      <c r="BR19" s="386"/>
      <c r="BS19" s="386"/>
      <c r="BT19" s="386"/>
      <c r="BU19" s="387"/>
      <c r="BV19" s="385">
        <v>22687788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19482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42444126</v>
      </c>
      <c r="BO23" s="386"/>
      <c r="BP23" s="386"/>
      <c r="BQ23" s="386"/>
      <c r="BR23" s="386"/>
      <c r="BS23" s="386"/>
      <c r="BT23" s="386"/>
      <c r="BU23" s="387"/>
      <c r="BV23" s="385">
        <v>40927577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8433</v>
      </c>
      <c r="R24" s="437"/>
      <c r="S24" s="437"/>
      <c r="T24" s="437"/>
      <c r="U24" s="437"/>
      <c r="V24" s="476"/>
      <c r="W24" s="531"/>
      <c r="X24" s="519"/>
      <c r="Y24" s="520"/>
      <c r="Z24" s="435" t="s">
        <v>154</v>
      </c>
      <c r="AA24" s="415"/>
      <c r="AB24" s="415"/>
      <c r="AC24" s="415"/>
      <c r="AD24" s="415"/>
      <c r="AE24" s="415"/>
      <c r="AF24" s="415"/>
      <c r="AG24" s="416"/>
      <c r="AH24" s="436">
        <v>640</v>
      </c>
      <c r="AI24" s="437"/>
      <c r="AJ24" s="437"/>
      <c r="AK24" s="437"/>
      <c r="AL24" s="476"/>
      <c r="AM24" s="436">
        <v>1923840</v>
      </c>
      <c r="AN24" s="437"/>
      <c r="AO24" s="437"/>
      <c r="AP24" s="437"/>
      <c r="AQ24" s="437"/>
      <c r="AR24" s="476"/>
      <c r="AS24" s="436">
        <v>3006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33188773</v>
      </c>
      <c r="BO24" s="386"/>
      <c r="BP24" s="386"/>
      <c r="BQ24" s="386"/>
      <c r="BR24" s="386"/>
      <c r="BS24" s="386"/>
      <c r="BT24" s="386"/>
      <c r="BU24" s="387"/>
      <c r="BV24" s="385">
        <v>31078075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6447</v>
      </c>
      <c r="R25" s="437"/>
      <c r="S25" s="437"/>
      <c r="T25" s="437"/>
      <c r="U25" s="437"/>
      <c r="V25" s="476"/>
      <c r="W25" s="531"/>
      <c r="X25" s="519"/>
      <c r="Y25" s="520"/>
      <c r="Z25" s="435" t="s">
        <v>157</v>
      </c>
      <c r="AA25" s="415"/>
      <c r="AB25" s="415"/>
      <c r="AC25" s="415"/>
      <c r="AD25" s="415"/>
      <c r="AE25" s="415"/>
      <c r="AF25" s="415"/>
      <c r="AG25" s="416"/>
      <c r="AH25" s="436">
        <v>105</v>
      </c>
      <c r="AI25" s="437"/>
      <c r="AJ25" s="437"/>
      <c r="AK25" s="437"/>
      <c r="AL25" s="476"/>
      <c r="AM25" s="436">
        <v>297990</v>
      </c>
      <c r="AN25" s="437"/>
      <c r="AO25" s="437"/>
      <c r="AP25" s="437"/>
      <c r="AQ25" s="437"/>
      <c r="AR25" s="476"/>
      <c r="AS25" s="436">
        <v>2838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570022</v>
      </c>
      <c r="BO25" s="349"/>
      <c r="BP25" s="349"/>
      <c r="BQ25" s="349"/>
      <c r="BR25" s="349"/>
      <c r="BS25" s="349"/>
      <c r="BT25" s="349"/>
      <c r="BU25" s="350"/>
      <c r="BV25" s="348">
        <v>744684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5858</v>
      </c>
      <c r="R26" s="437"/>
      <c r="S26" s="437"/>
      <c r="T26" s="437"/>
      <c r="U26" s="437"/>
      <c r="V26" s="476"/>
      <c r="W26" s="531"/>
      <c r="X26" s="519"/>
      <c r="Y26" s="520"/>
      <c r="Z26" s="435" t="s">
        <v>160</v>
      </c>
      <c r="AA26" s="539"/>
      <c r="AB26" s="539"/>
      <c r="AC26" s="539"/>
      <c r="AD26" s="539"/>
      <c r="AE26" s="539"/>
      <c r="AF26" s="539"/>
      <c r="AG26" s="540"/>
      <c r="AH26" s="436">
        <v>77</v>
      </c>
      <c r="AI26" s="437"/>
      <c r="AJ26" s="437"/>
      <c r="AK26" s="437"/>
      <c r="AL26" s="476"/>
      <c r="AM26" s="436">
        <v>234465</v>
      </c>
      <c r="AN26" s="437"/>
      <c r="AO26" s="437"/>
      <c r="AP26" s="437"/>
      <c r="AQ26" s="437"/>
      <c r="AR26" s="476"/>
      <c r="AS26" s="436">
        <v>3045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3992</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25008</v>
      </c>
      <c r="AN27" s="437"/>
      <c r="AO27" s="437"/>
      <c r="AP27" s="437"/>
      <c r="AQ27" s="437"/>
      <c r="AR27" s="476"/>
      <c r="AS27" s="436">
        <v>4168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3493</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2247350</v>
      </c>
      <c r="BO28" s="349"/>
      <c r="BP28" s="349"/>
      <c r="BQ28" s="349"/>
      <c r="BR28" s="349"/>
      <c r="BS28" s="349"/>
      <c r="BT28" s="349"/>
      <c r="BU28" s="350"/>
      <c r="BV28" s="348">
        <v>2242681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2994</v>
      </c>
      <c r="R29" s="437"/>
      <c r="S29" s="437"/>
      <c r="T29" s="437"/>
      <c r="U29" s="437"/>
      <c r="V29" s="476"/>
      <c r="W29" s="531"/>
      <c r="X29" s="519"/>
      <c r="Y29" s="520"/>
      <c r="Z29" s="435" t="s">
        <v>170</v>
      </c>
      <c r="AA29" s="415"/>
      <c r="AB29" s="415"/>
      <c r="AC29" s="415"/>
      <c r="AD29" s="415"/>
      <c r="AE29" s="415"/>
      <c r="AF29" s="415"/>
      <c r="AG29" s="416"/>
      <c r="AH29" s="436">
        <v>646</v>
      </c>
      <c r="AI29" s="437"/>
      <c r="AJ29" s="437"/>
      <c r="AK29" s="437"/>
      <c r="AL29" s="476"/>
      <c r="AM29" s="436">
        <v>1948848</v>
      </c>
      <c r="AN29" s="437"/>
      <c r="AO29" s="437"/>
      <c r="AP29" s="437"/>
      <c r="AQ29" s="437"/>
      <c r="AR29" s="476"/>
      <c r="AS29" s="436">
        <v>3017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103839</v>
      </c>
      <c r="BO29" s="386"/>
      <c r="BP29" s="386"/>
      <c r="BQ29" s="386"/>
      <c r="BR29" s="386"/>
      <c r="BS29" s="386"/>
      <c r="BT29" s="386"/>
      <c r="BU29" s="387"/>
      <c r="BV29" s="385">
        <v>17339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4889611</v>
      </c>
      <c r="BO30" s="553"/>
      <c r="BP30" s="553"/>
      <c r="BQ30" s="553"/>
      <c r="BR30" s="553"/>
      <c r="BS30" s="553"/>
      <c r="BT30" s="553"/>
      <c r="BU30" s="554"/>
      <c r="BV30" s="552">
        <v>4376608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下水道特別会計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新潟県市町村総合事務組合【一般会計】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財団法人しゃくなげ湖畔開発公社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城内診療所特別会計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新潟県市町村総合事務組合【職員退職手当支給事業特別会計】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財団法人南魚沼市文化スポーツ振興公社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新潟県市町村総合事務組合【消防団員等公務災害補償事業特別会計】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六日町街づくり株式会社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新潟県市町村総合事務組合【消防賞じゅつ金支給事業特別会計】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南魚沼地域土地開発公社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〇</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新潟県市町村総合事務組合【非常勤職員公務災害補償等特別会計】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新潟県市町村総合事務組合【交通災害共済事業特別会計】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新潟県後期高齢者医療広域連合【一般会計】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新潟県後期高齢者医療広域連合【後期高齢者医療特別会計】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魚沼地区障害福祉組合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魚沼地域特別養護老人ホーム組合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35178</v>
      </c>
      <c r="J41" s="83">
        <v>36642</v>
      </c>
      <c r="K41" s="83">
        <v>38129</v>
      </c>
      <c r="L41" s="83">
        <v>40928</v>
      </c>
      <c r="M41" s="84">
        <v>42444</v>
      </c>
    </row>
    <row r="42" spans="2:13" ht="27.75" customHeight="1">
      <c r="B42" s="1169"/>
      <c r="C42" s="1170"/>
      <c r="D42" s="85"/>
      <c r="E42" s="1175" t="s">
        <v>26</v>
      </c>
      <c r="F42" s="1175"/>
      <c r="G42" s="1175"/>
      <c r="H42" s="1176"/>
      <c r="I42" s="86">
        <v>377</v>
      </c>
      <c r="J42" s="87">
        <v>319</v>
      </c>
      <c r="K42" s="87">
        <v>261</v>
      </c>
      <c r="L42" s="87">
        <v>216</v>
      </c>
      <c r="M42" s="88">
        <v>165</v>
      </c>
    </row>
    <row r="43" spans="2:13" ht="27.75" customHeight="1">
      <c r="B43" s="1169"/>
      <c r="C43" s="1170"/>
      <c r="D43" s="85"/>
      <c r="E43" s="1175" t="s">
        <v>27</v>
      </c>
      <c r="F43" s="1175"/>
      <c r="G43" s="1175"/>
      <c r="H43" s="1176"/>
      <c r="I43" s="86">
        <v>32790</v>
      </c>
      <c r="J43" s="87">
        <v>34547</v>
      </c>
      <c r="K43" s="87">
        <v>34013</v>
      </c>
      <c r="L43" s="87">
        <v>33169</v>
      </c>
      <c r="M43" s="88">
        <v>32800</v>
      </c>
    </row>
    <row r="44" spans="2:13" ht="27.75" customHeight="1">
      <c r="B44" s="1169"/>
      <c r="C44" s="1170"/>
      <c r="D44" s="85"/>
      <c r="E44" s="1175" t="s">
        <v>28</v>
      </c>
      <c r="F44" s="1175"/>
      <c r="G44" s="1175"/>
      <c r="H44" s="1176"/>
      <c r="I44" s="86">
        <v>641</v>
      </c>
      <c r="J44" s="87">
        <v>586</v>
      </c>
      <c r="K44" s="87">
        <v>542</v>
      </c>
      <c r="L44" s="87">
        <v>492</v>
      </c>
      <c r="M44" s="88">
        <v>441</v>
      </c>
    </row>
    <row r="45" spans="2:13" ht="27.75" customHeight="1">
      <c r="B45" s="1169"/>
      <c r="C45" s="1170"/>
      <c r="D45" s="85"/>
      <c r="E45" s="1175" t="s">
        <v>29</v>
      </c>
      <c r="F45" s="1175"/>
      <c r="G45" s="1175"/>
      <c r="H45" s="1176"/>
      <c r="I45" s="86">
        <v>1642</v>
      </c>
      <c r="J45" s="87">
        <v>1341</v>
      </c>
      <c r="K45" s="87">
        <v>1294</v>
      </c>
      <c r="L45" s="87">
        <v>1131</v>
      </c>
      <c r="M45" s="88">
        <v>789</v>
      </c>
    </row>
    <row r="46" spans="2:13" ht="27.75" customHeight="1">
      <c r="B46" s="1169"/>
      <c r="C46" s="1170"/>
      <c r="D46" s="85"/>
      <c r="E46" s="1175" t="s">
        <v>30</v>
      </c>
      <c r="F46" s="1175"/>
      <c r="G46" s="1175"/>
      <c r="H46" s="1176"/>
      <c r="I46" s="86">
        <v>979</v>
      </c>
      <c r="J46" s="87">
        <v>668</v>
      </c>
      <c r="K46" s="87">
        <v>634</v>
      </c>
      <c r="L46" s="87">
        <v>549</v>
      </c>
      <c r="M46" s="88">
        <v>548</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4108</v>
      </c>
      <c r="J49" s="87">
        <v>4310</v>
      </c>
      <c r="K49" s="87">
        <v>4638</v>
      </c>
      <c r="L49" s="87">
        <v>3239</v>
      </c>
      <c r="M49" s="88">
        <v>3049</v>
      </c>
    </row>
    <row r="50" spans="2:13" ht="27.75" customHeight="1">
      <c r="B50" s="1169"/>
      <c r="C50" s="1170"/>
      <c r="D50" s="85"/>
      <c r="E50" s="1175" t="s">
        <v>35</v>
      </c>
      <c r="F50" s="1175"/>
      <c r="G50" s="1175"/>
      <c r="H50" s="1176"/>
      <c r="I50" s="86">
        <v>1664</v>
      </c>
      <c r="J50" s="87">
        <v>1476</v>
      </c>
      <c r="K50" s="87">
        <v>1327</v>
      </c>
      <c r="L50" s="87">
        <v>1825</v>
      </c>
      <c r="M50" s="88">
        <v>2134</v>
      </c>
    </row>
    <row r="51" spans="2:13" ht="27.75" customHeight="1">
      <c r="B51" s="1171"/>
      <c r="C51" s="1172"/>
      <c r="D51" s="85"/>
      <c r="E51" s="1175" t="s">
        <v>36</v>
      </c>
      <c r="F51" s="1175"/>
      <c r="G51" s="1175"/>
      <c r="H51" s="1176"/>
      <c r="I51" s="86">
        <v>39395</v>
      </c>
      <c r="J51" s="87">
        <v>42827</v>
      </c>
      <c r="K51" s="87">
        <v>43563</v>
      </c>
      <c r="L51" s="87">
        <v>46211</v>
      </c>
      <c r="M51" s="88">
        <v>47388</v>
      </c>
    </row>
    <row r="52" spans="2:13" ht="27.75" customHeight="1" thickBot="1">
      <c r="B52" s="1179" t="s">
        <v>37</v>
      </c>
      <c r="C52" s="1180"/>
      <c r="D52" s="90"/>
      <c r="E52" s="1181" t="s">
        <v>38</v>
      </c>
      <c r="F52" s="1181"/>
      <c r="G52" s="1181"/>
      <c r="H52" s="1182"/>
      <c r="I52" s="91">
        <v>26441</v>
      </c>
      <c r="J52" s="92">
        <v>25489</v>
      </c>
      <c r="K52" s="92">
        <v>25345</v>
      </c>
      <c r="L52" s="92">
        <v>25210</v>
      </c>
      <c r="M52" s="93">
        <v>24617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73393</v>
      </c>
      <c r="E3" s="116"/>
      <c r="F3" s="117">
        <v>58009</v>
      </c>
      <c r="G3" s="118"/>
      <c r="H3" s="119"/>
    </row>
    <row r="4" spans="1:8">
      <c r="A4" s="120"/>
      <c r="B4" s="121"/>
      <c r="C4" s="122"/>
      <c r="D4" s="123">
        <v>45863</v>
      </c>
      <c r="E4" s="124"/>
      <c r="F4" s="125">
        <v>32190</v>
      </c>
      <c r="G4" s="126"/>
      <c r="H4" s="127"/>
    </row>
    <row r="5" spans="1:8">
      <c r="A5" s="108" t="s">
        <v>510</v>
      </c>
      <c r="B5" s="113"/>
      <c r="C5" s="114"/>
      <c r="D5" s="115">
        <v>131677</v>
      </c>
      <c r="E5" s="116"/>
      <c r="F5" s="117">
        <v>61882</v>
      </c>
      <c r="G5" s="118"/>
      <c r="H5" s="119"/>
    </row>
    <row r="6" spans="1:8">
      <c r="A6" s="120"/>
      <c r="B6" s="121"/>
      <c r="C6" s="122"/>
      <c r="D6" s="123">
        <v>55730</v>
      </c>
      <c r="E6" s="124"/>
      <c r="F6" s="125">
        <v>32175</v>
      </c>
      <c r="G6" s="126"/>
      <c r="H6" s="127"/>
    </row>
    <row r="7" spans="1:8">
      <c r="A7" s="108" t="s">
        <v>511</v>
      </c>
      <c r="B7" s="113"/>
      <c r="C7" s="114"/>
      <c r="D7" s="115">
        <v>86390</v>
      </c>
      <c r="E7" s="116"/>
      <c r="F7" s="117">
        <v>47569</v>
      </c>
      <c r="G7" s="118"/>
      <c r="H7" s="119"/>
    </row>
    <row r="8" spans="1:8">
      <c r="A8" s="120"/>
      <c r="B8" s="121"/>
      <c r="C8" s="122"/>
      <c r="D8" s="123">
        <v>51323</v>
      </c>
      <c r="E8" s="124"/>
      <c r="F8" s="125">
        <v>26255</v>
      </c>
      <c r="G8" s="126"/>
      <c r="H8" s="127"/>
    </row>
    <row r="9" spans="1:8">
      <c r="A9" s="108" t="s">
        <v>512</v>
      </c>
      <c r="B9" s="113"/>
      <c r="C9" s="114"/>
      <c r="D9" s="115">
        <v>77805</v>
      </c>
      <c r="E9" s="116"/>
      <c r="F9" s="117">
        <v>50880</v>
      </c>
      <c r="G9" s="118"/>
      <c r="H9" s="119"/>
    </row>
    <row r="10" spans="1:8">
      <c r="A10" s="120"/>
      <c r="B10" s="121"/>
      <c r="C10" s="122"/>
      <c r="D10" s="123">
        <v>43300</v>
      </c>
      <c r="E10" s="124"/>
      <c r="F10" s="125">
        <v>26879</v>
      </c>
      <c r="G10" s="126"/>
      <c r="H10" s="127"/>
    </row>
    <row r="11" spans="1:8">
      <c r="A11" s="108" t="s">
        <v>513</v>
      </c>
      <c r="B11" s="113"/>
      <c r="C11" s="114"/>
      <c r="D11" s="115">
        <v>111211</v>
      </c>
      <c r="E11" s="116"/>
      <c r="F11" s="117">
        <v>63956</v>
      </c>
      <c r="G11" s="118"/>
      <c r="H11" s="119"/>
    </row>
    <row r="12" spans="1:8">
      <c r="A12" s="120"/>
      <c r="B12" s="121"/>
      <c r="C12" s="128"/>
      <c r="D12" s="123">
        <v>70550</v>
      </c>
      <c r="E12" s="124"/>
      <c r="F12" s="125">
        <v>29239</v>
      </c>
      <c r="G12" s="126"/>
      <c r="H12" s="127"/>
    </row>
    <row r="13" spans="1:8">
      <c r="A13" s="108"/>
      <c r="B13" s="113"/>
      <c r="C13" s="129"/>
      <c r="D13" s="130">
        <v>96095</v>
      </c>
      <c r="E13" s="131"/>
      <c r="F13" s="132">
        <v>56459</v>
      </c>
      <c r="G13" s="133"/>
      <c r="H13" s="119"/>
    </row>
    <row r="14" spans="1:8">
      <c r="A14" s="120"/>
      <c r="B14" s="121"/>
      <c r="C14" s="122"/>
      <c r="D14" s="123">
        <v>53353</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2.88</v>
      </c>
      <c r="C19" s="134">
        <f>ROUND(VALUE(SUBSTITUTE(実質収支比率等に係る経年分析!G$48,"▲","-")),2)</f>
        <v>2.02</v>
      </c>
      <c r="D19" s="134">
        <f>ROUND(VALUE(SUBSTITUTE(実質収支比率等に係る経年分析!H$48,"▲","-")),2)</f>
        <v>3.82</v>
      </c>
      <c r="E19" s="134">
        <f>ROUND(VALUE(SUBSTITUTE(実質収支比率等に係る経年分析!I$48,"▲","-")),2)</f>
        <v>4.5999999999999996</v>
      </c>
      <c r="F19" s="134">
        <f>ROUND(VALUE(SUBSTITUTE(実質収支比率等に係る経年分析!J$48,"▲","-")),2)</f>
        <v>5.0599999999999996</v>
      </c>
    </row>
    <row r="20" spans="1:11">
      <c r="A20" s="134" t="s">
        <v>43</v>
      </c>
      <c r="B20" s="134">
        <f>ROUND(VALUE(SUBSTITUTE(実質収支比率等に係る経年分析!F$47,"▲","-")),2)</f>
        <v>14.87</v>
      </c>
      <c r="C20" s="134">
        <f>ROUND(VALUE(SUBSTITUTE(実質収支比率等に係る経年分析!G$47,"▲","-")),2)</f>
        <v>14.24</v>
      </c>
      <c r="D20" s="134">
        <f>ROUND(VALUE(SUBSTITUTE(実質収支比率等に係る経年分析!H$47,"▲","-")),2)</f>
        <v>12.41</v>
      </c>
      <c r="E20" s="134">
        <f>ROUND(VALUE(SUBSTITUTE(実質収支比率等に係る経年分析!I$47,"▲","-")),2)</f>
        <v>11.64</v>
      </c>
      <c r="F20" s="134">
        <f>ROUND(VALUE(SUBSTITUTE(実質収支比率等に係る経年分析!J$47,"▲","-")),2)</f>
        <v>11.44</v>
      </c>
    </row>
    <row r="21" spans="1:11">
      <c r="A21" s="134" t="s">
        <v>44</v>
      </c>
      <c r="B21" s="134">
        <f>IF(ISNUMBER(VALUE(SUBSTITUTE(実質収支比率等に係る経年分析!F$49,"▲","-"))),ROUND(VALUE(SUBSTITUTE(実質収支比率等に係る経年分析!F$49,"▲","-")),2),NA())</f>
        <v>6.53</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-0.25</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0.56999999999999995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城内診療所特別会計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病院事業会計</v>
      </c>
      <c r="B32" s="135">
        <f>IF(ROUND(VALUE(SUBSTITUTE(連結実質赤字比率に係る赤字・黒字の構成分析!F$38,"▲", "-")), 2) &lt; 0, ABS(ROUND(VALUE(SUBSTITUTE(連結実質赤字比率に係る赤字・黒字の構成分析!F$38,"▲", "-")), 2)), NA())</f>
        <v>2.2200000000000002</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1.36</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4.8899999999999997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3643</v>
      </c>
      <c r="E42" s="136"/>
      <c r="F42" s="136"/>
      <c r="G42" s="136">
        <f>'実質公債費比率（分子）の構造'!L$52</f>
        <v>3696</v>
      </c>
      <c r="H42" s="136"/>
      <c r="I42" s="136"/>
      <c r="J42" s="136">
        <f>'実質公債費比率（分子）の構造'!M$52</f>
        <v>3709</v>
      </c>
      <c r="K42" s="136"/>
      <c r="L42" s="136"/>
      <c r="M42" s="136">
        <f>'実質公債費比率（分子）の構造'!N$52</f>
        <v>3781</v>
      </c>
      <c r="N42" s="136"/>
      <c r="O42" s="136"/>
      <c r="P42" s="136">
        <f>'実質公債費比率（分子）の構造'!O$52</f>
        <v>3831</v>
      </c>
    </row>
    <row r="43" spans="1:16">
      <c r="A43" s="136" t="s">
        <v>52</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52</v>
      </c>
      <c r="C44" s="136"/>
      <c r="D44" s="136"/>
      <c r="E44" s="136">
        <f>'実質公債費比率（分子）の構造'!L$50</f>
        <v>51</v>
      </c>
      <c r="F44" s="136"/>
      <c r="G44" s="136"/>
      <c r="H44" s="136">
        <f>'実質公債費比率（分子）の構造'!M$50</f>
        <v>51</v>
      </c>
      <c r="I44" s="136"/>
      <c r="J44" s="136"/>
      <c r="K44" s="136">
        <f>'実質公債費比率（分子）の構造'!N$50</f>
        <v>46</v>
      </c>
      <c r="L44" s="136"/>
      <c r="M44" s="136"/>
      <c r="N44" s="136">
        <f>'実質公債費比率（分子）の構造'!O$50</f>
        <v>42</v>
      </c>
      <c r="O44" s="136"/>
      <c r="P44" s="136"/>
    </row>
    <row r="45" spans="1:16">
      <c r="A45" s="136" t="s">
        <v>54</v>
      </c>
      <c r="B45" s="136">
        <f>'実質公債費比率（分子）の構造'!K$49</f>
        <v>59</v>
      </c>
      <c r="C45" s="136"/>
      <c r="D45" s="136"/>
      <c r="E45" s="136">
        <f>'実質公債費比率（分子）の構造'!L$49</f>
        <v>59</v>
      </c>
      <c r="F45" s="136"/>
      <c r="G45" s="136"/>
      <c r="H45" s="136">
        <f>'実質公債費比率（分子）の構造'!M$49</f>
        <v>58</v>
      </c>
      <c r="I45" s="136"/>
      <c r="J45" s="136"/>
      <c r="K45" s="136">
        <f>'実質公債費比率（分子）の構造'!N$49</f>
        <v>58</v>
      </c>
      <c r="L45" s="136"/>
      <c r="M45" s="136"/>
      <c r="N45" s="136">
        <f>'実質公債費比率（分子）の構造'!O$49</f>
        <v>57</v>
      </c>
      <c r="O45" s="136"/>
      <c r="P45" s="136"/>
    </row>
    <row r="46" spans="1:16">
      <c r="A46" s="136" t="s">
        <v>55</v>
      </c>
      <c r="B46" s="136">
        <f>'実質公債費比率（分子）の構造'!K$48</f>
        <v>2628</v>
      </c>
      <c r="C46" s="136"/>
      <c r="D46" s="136"/>
      <c r="E46" s="136">
        <f>'実質公債費比率（分子）の構造'!L$48</f>
        <v>2477</v>
      </c>
      <c r="F46" s="136"/>
      <c r="G46" s="136"/>
      <c r="H46" s="136">
        <f>'実質公債費比率（分子）の構造'!M$48</f>
        <v>2368</v>
      </c>
      <c r="I46" s="136"/>
      <c r="J46" s="136"/>
      <c r="K46" s="136">
        <f>'実質公債費比率（分子）の構造'!N$48</f>
        <v>2342</v>
      </c>
      <c r="L46" s="136"/>
      <c r="M46" s="136"/>
      <c r="N46" s="136">
        <f>'実質公債費比率（分子）の構造'!O$48</f>
        <v>2471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4243</v>
      </c>
      <c r="C49" s="136"/>
      <c r="D49" s="136"/>
      <c r="E49" s="136">
        <f>'実質公債費比率（分子）の構造'!L$45</f>
        <v>4147</v>
      </c>
      <c r="F49" s="136"/>
      <c r="G49" s="136"/>
      <c r="H49" s="136">
        <f>'実質公債費比率（分子）の構造'!M$45</f>
        <v>4049</v>
      </c>
      <c r="I49" s="136"/>
      <c r="J49" s="136"/>
      <c r="K49" s="136">
        <f>'実質公債費比率（分子）の構造'!N$45</f>
        <v>3929</v>
      </c>
      <c r="L49" s="136"/>
      <c r="M49" s="136"/>
      <c r="N49" s="136">
        <f>'実質公債費比率（分子）の構造'!O$45</f>
        <v>3949</v>
      </c>
      <c r="O49" s="136"/>
      <c r="P49" s="136"/>
    </row>
    <row r="50" spans="1:16">
      <c r="A50" s="136" t="s">
        <v>59</v>
      </c>
      <c r="B50" s="136" t="e">
        <f>NA()</f>
        <v>#N/A</v>
      </c>
      <c r="C50" s="136">
        <f>IF(ISNUMBER('実質公債費比率（分子）の構造'!K$53),'実質公債費比率（分子）の構造'!K$53,NA())</f>
        <v>3339</v>
      </c>
      <c r="D50" s="136" t="e">
        <f>NA()</f>
        <v>#N/A</v>
      </c>
      <c r="E50" s="136" t="e">
        <f>NA()</f>
        <v>#N/A</v>
      </c>
      <c r="F50" s="136">
        <f>IF(ISNUMBER('実質公債費比率（分子）の構造'!L$53),'実質公債費比率（分子）の構造'!L$53,NA())</f>
        <v>3039</v>
      </c>
      <c r="G50" s="136" t="e">
        <f>NA()</f>
        <v>#N/A</v>
      </c>
      <c r="H50" s="136" t="e">
        <f>NA()</f>
        <v>#N/A</v>
      </c>
      <c r="I50" s="136">
        <f>IF(ISNUMBER('実質公債費比率（分子）の構造'!M$53),'実質公債費比率（分子）の構造'!M$53,NA())</f>
        <v>2818</v>
      </c>
      <c r="J50" s="136" t="e">
        <f>NA()</f>
        <v>#N/A</v>
      </c>
      <c r="K50" s="136" t="e">
        <f>NA()</f>
        <v>#N/A</v>
      </c>
      <c r="L50" s="136">
        <f>IF(ISNUMBER('実質公債費比率（分子）の構造'!N$53),'実質公債費比率（分子）の構造'!N$53,NA())</f>
        <v>2595</v>
      </c>
      <c r="M50" s="136" t="e">
        <f>NA()</f>
        <v>#N/A</v>
      </c>
      <c r="N50" s="136" t="e">
        <f>NA()</f>
        <v>#N/A</v>
      </c>
      <c r="O50" s="136">
        <f>IF(ISNUMBER('実質公債費比率（分子）の構造'!O$53),'実質公債費比率（分子）の構造'!O$53,NA())</f>
        <v>2688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39395</v>
      </c>
      <c r="E56" s="135"/>
      <c r="F56" s="135"/>
      <c r="G56" s="135">
        <f>'将来負担比率（分子）の構造'!J$51</f>
        <v>42827</v>
      </c>
      <c r="H56" s="135"/>
      <c r="I56" s="135"/>
      <c r="J56" s="135">
        <f>'将来負担比率（分子）の構造'!K$51</f>
        <v>43563</v>
      </c>
      <c r="K56" s="135"/>
      <c r="L56" s="135"/>
      <c r="M56" s="135">
        <f>'将来負担比率（分子）の構造'!L$51</f>
        <v>46211</v>
      </c>
      <c r="N56" s="135"/>
      <c r="O56" s="135"/>
      <c r="P56" s="135">
        <f>'将来負担比率（分子）の構造'!M$51</f>
        <v>47388</v>
      </c>
    </row>
    <row r="57" spans="1:16">
      <c r="A57" s="135" t="s">
        <v>35</v>
      </c>
      <c r="B57" s="135"/>
      <c r="C57" s="135"/>
      <c r="D57" s="135">
        <f>'将来負担比率（分子）の構造'!I$50</f>
        <v>1664</v>
      </c>
      <c r="E57" s="135"/>
      <c r="F57" s="135"/>
      <c r="G57" s="135">
        <f>'将来負担比率（分子）の構造'!J$50</f>
        <v>1476</v>
      </c>
      <c r="H57" s="135"/>
      <c r="I57" s="135"/>
      <c r="J57" s="135">
        <f>'将来負担比率（分子）の構造'!K$50</f>
        <v>1327</v>
      </c>
      <c r="K57" s="135"/>
      <c r="L57" s="135"/>
      <c r="M57" s="135">
        <f>'将来負担比率（分子）の構造'!L$50</f>
        <v>1825</v>
      </c>
      <c r="N57" s="135"/>
      <c r="O57" s="135"/>
      <c r="P57" s="135">
        <f>'将来負担比率（分子）の構造'!M$50</f>
        <v>2134</v>
      </c>
    </row>
    <row r="58" spans="1:16">
      <c r="A58" s="135" t="s">
        <v>34</v>
      </c>
      <c r="B58" s="135"/>
      <c r="C58" s="135"/>
      <c r="D58" s="135">
        <f>'将来負担比率（分子）の構造'!I$49</f>
        <v>4108</v>
      </c>
      <c r="E58" s="135"/>
      <c r="F58" s="135"/>
      <c r="G58" s="135">
        <f>'将来負担比率（分子）の構造'!J$49</f>
        <v>4310</v>
      </c>
      <c r="H58" s="135"/>
      <c r="I58" s="135"/>
      <c r="J58" s="135">
        <f>'将来負担比率（分子）の構造'!K$49</f>
        <v>4638</v>
      </c>
      <c r="K58" s="135"/>
      <c r="L58" s="135"/>
      <c r="M58" s="135">
        <f>'将来負担比率（分子）の構造'!L$49</f>
        <v>3239</v>
      </c>
      <c r="N58" s="135"/>
      <c r="O58" s="135"/>
      <c r="P58" s="135">
        <f>'将来負担比率（分子）の構造'!M$49</f>
        <v>3049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979</v>
      </c>
      <c r="C61" s="135"/>
      <c r="D61" s="135"/>
      <c r="E61" s="135">
        <f>'将来負担比率（分子）の構造'!J$46</f>
        <v>668</v>
      </c>
      <c r="F61" s="135"/>
      <c r="G61" s="135"/>
      <c r="H61" s="135">
        <f>'将来負担比率（分子）の構造'!K$46</f>
        <v>634</v>
      </c>
      <c r="I61" s="135"/>
      <c r="J61" s="135"/>
      <c r="K61" s="135">
        <f>'将来負担比率（分子）の構造'!L$46</f>
        <v>549</v>
      </c>
      <c r="L61" s="135"/>
      <c r="M61" s="135"/>
      <c r="N61" s="135">
        <f>'将来負担比率（分子）の構造'!M$46</f>
        <v>548</v>
      </c>
      <c r="O61" s="135"/>
      <c r="P61" s="135"/>
    </row>
    <row r="62" spans="1:16">
      <c r="A62" s="135" t="s">
        <v>29</v>
      </c>
      <c r="B62" s="135">
        <f>'将来負担比率（分子）の構造'!I$45</f>
        <v>1642</v>
      </c>
      <c r="C62" s="135"/>
      <c r="D62" s="135"/>
      <c r="E62" s="135">
        <f>'将来負担比率（分子）の構造'!J$45</f>
        <v>1341</v>
      </c>
      <c r="F62" s="135"/>
      <c r="G62" s="135"/>
      <c r="H62" s="135">
        <f>'将来負担比率（分子）の構造'!K$45</f>
        <v>1294</v>
      </c>
      <c r="I62" s="135"/>
      <c r="J62" s="135"/>
      <c r="K62" s="135">
        <f>'将来負担比率（分子）の構造'!L$45</f>
        <v>1131</v>
      </c>
      <c r="L62" s="135"/>
      <c r="M62" s="135"/>
      <c r="N62" s="135">
        <f>'将来負担比率（分子）の構造'!M$45</f>
        <v>789</v>
      </c>
      <c r="O62" s="135"/>
      <c r="P62" s="135"/>
    </row>
    <row r="63" spans="1:16">
      <c r="A63" s="135" t="s">
        <v>28</v>
      </c>
      <c r="B63" s="135">
        <f>'将来負担比率（分子）の構造'!I$44</f>
        <v>641</v>
      </c>
      <c r="C63" s="135"/>
      <c r="D63" s="135"/>
      <c r="E63" s="135">
        <f>'将来負担比率（分子）の構造'!J$44</f>
        <v>586</v>
      </c>
      <c r="F63" s="135"/>
      <c r="G63" s="135"/>
      <c r="H63" s="135">
        <f>'将来負担比率（分子）の構造'!K$44</f>
        <v>542</v>
      </c>
      <c r="I63" s="135"/>
      <c r="J63" s="135"/>
      <c r="K63" s="135">
        <f>'将来負担比率（分子）の構造'!L$44</f>
        <v>492</v>
      </c>
      <c r="L63" s="135"/>
      <c r="M63" s="135"/>
      <c r="N63" s="135">
        <f>'将来負担比率（分子）の構造'!M$44</f>
        <v>441</v>
      </c>
      <c r="O63" s="135"/>
      <c r="P63" s="135"/>
    </row>
    <row r="64" spans="1:16">
      <c r="A64" s="135" t="s">
        <v>27</v>
      </c>
      <c r="B64" s="135">
        <f>'将来負担比率（分子）の構造'!I$43</f>
        <v>32790</v>
      </c>
      <c r="C64" s="135"/>
      <c r="D64" s="135"/>
      <c r="E64" s="135">
        <f>'将来負担比率（分子）の構造'!J$43</f>
        <v>34547</v>
      </c>
      <c r="F64" s="135"/>
      <c r="G64" s="135"/>
      <c r="H64" s="135">
        <f>'将来負担比率（分子）の構造'!K$43</f>
        <v>34013</v>
      </c>
      <c r="I64" s="135"/>
      <c r="J64" s="135"/>
      <c r="K64" s="135">
        <f>'将来負担比率（分子）の構造'!L$43</f>
        <v>33169</v>
      </c>
      <c r="L64" s="135"/>
      <c r="M64" s="135"/>
      <c r="N64" s="135">
        <f>'将来負担比率（分子）の構造'!M$43</f>
        <v>32800</v>
      </c>
      <c r="O64" s="135"/>
      <c r="P64" s="135"/>
    </row>
    <row r="65" spans="1:16">
      <c r="A65" s="135" t="s">
        <v>26</v>
      </c>
      <c r="B65" s="135">
        <f>'将来負担比率（分子）の構造'!I$42</f>
        <v>377</v>
      </c>
      <c r="C65" s="135"/>
      <c r="D65" s="135"/>
      <c r="E65" s="135">
        <f>'将来負担比率（分子）の構造'!J$42</f>
        <v>319</v>
      </c>
      <c r="F65" s="135"/>
      <c r="G65" s="135"/>
      <c r="H65" s="135">
        <f>'将来負担比率（分子）の構造'!K$42</f>
        <v>261</v>
      </c>
      <c r="I65" s="135"/>
      <c r="J65" s="135"/>
      <c r="K65" s="135">
        <f>'将来負担比率（分子）の構造'!L$42</f>
        <v>216</v>
      </c>
      <c r="L65" s="135"/>
      <c r="M65" s="135"/>
      <c r="N65" s="135">
        <f>'将来負担比率（分子）の構造'!M$42</f>
        <v>165</v>
      </c>
      <c r="O65" s="135"/>
      <c r="P65" s="135"/>
    </row>
    <row r="66" spans="1:16">
      <c r="A66" s="135" t="s">
        <v>25</v>
      </c>
      <c r="B66" s="135">
        <f>'将来負担比率（分子）の構造'!I$41</f>
        <v>35178</v>
      </c>
      <c r="C66" s="135"/>
      <c r="D66" s="135"/>
      <c r="E66" s="135">
        <f>'将来負担比率（分子）の構造'!J$41</f>
        <v>36642</v>
      </c>
      <c r="F66" s="135"/>
      <c r="G66" s="135"/>
      <c r="H66" s="135">
        <f>'将来負担比率（分子）の構造'!K$41</f>
        <v>38129</v>
      </c>
      <c r="I66" s="135"/>
      <c r="J66" s="135"/>
      <c r="K66" s="135">
        <f>'将来負担比率（分子）の構造'!L$41</f>
        <v>40928</v>
      </c>
      <c r="L66" s="135"/>
      <c r="M66" s="135"/>
      <c r="N66" s="135">
        <f>'将来負担比率（分子）の構造'!M$41</f>
        <v>42444</v>
      </c>
      <c r="O66" s="135"/>
      <c r="P66" s="135"/>
    </row>
    <row r="67" spans="1:16">
      <c r="A67" s="135" t="s">
        <v>63</v>
      </c>
      <c r="B67" s="135" t="e">
        <f>NA()</f>
        <v>#N/A</v>
      </c>
      <c r="C67" s="135">
        <f>IF(ISNUMBER('将来負担比率（分子）の構造'!I$52), IF('将来負担比率（分子）の構造'!I$52 &lt; 0, 0, '将来負担比率（分子）の構造'!I$52), NA())</f>
        <v>26441</v>
      </c>
      <c r="D67" s="135" t="e">
        <f>NA()</f>
        <v>#N/A</v>
      </c>
      <c r="E67" s="135" t="e">
        <f>NA()</f>
        <v>#N/A</v>
      </c>
      <c r="F67" s="135">
        <f>IF(ISNUMBER('将来負担比率（分子）の構造'!J$52), IF('将来負担比率（分子）の構造'!J$52 &lt; 0, 0, '将来負担比率（分子）の構造'!J$52), NA())</f>
        <v>25489</v>
      </c>
      <c r="G67" s="135" t="e">
        <f>NA()</f>
        <v>#N/A</v>
      </c>
      <c r="H67" s="135" t="e">
        <f>NA()</f>
        <v>#N/A</v>
      </c>
      <c r="I67" s="135">
        <f>IF(ISNUMBER('将来負担比率（分子）の構造'!K$52), IF('将来負担比率（分子）の構造'!K$52 &lt; 0, 0, '将来負担比率（分子）の構造'!K$52), NA())</f>
        <v>25345</v>
      </c>
      <c r="J67" s="135" t="e">
        <f>NA()</f>
        <v>#N/A</v>
      </c>
      <c r="K67" s="135" t="e">
        <f>NA()</f>
        <v>#N/A</v>
      </c>
      <c r="L67" s="135">
        <f>IF(ISNUMBER('将来負担比率（分子）の構造'!L$52), IF('将来負担比率（分子）の構造'!L$52 &lt; 0, 0, '将来負担比率（分子）の構造'!L$52), NA())</f>
        <v>25210</v>
      </c>
      <c r="M67" s="135" t="e">
        <f>NA()</f>
        <v>#N/A</v>
      </c>
      <c r="N67" s="135" t="e">
        <f>NA()</f>
        <v>#N/A</v>
      </c>
      <c r="O67" s="135">
        <f>IF(ISNUMBER('将来負担比率（分子）の構造'!M$52), IF('将来負担比率（分子）の構造'!M$52 &lt; 0, 0, '将来負担比率（分子）の構造'!M$52), NA())</f>
        <v>24617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7463279</v>
      </c>
      <c r="S5" s="581"/>
      <c r="T5" s="581"/>
      <c r="U5" s="581"/>
      <c r="V5" s="581"/>
      <c r="W5" s="581"/>
      <c r="X5" s="581"/>
      <c r="Y5" s="582"/>
      <c r="Z5" s="583">
        <v>20.9</v>
      </c>
      <c r="AA5" s="583"/>
      <c r="AB5" s="583"/>
      <c r="AC5" s="583"/>
      <c r="AD5" s="584">
        <v>7398882</v>
      </c>
      <c r="AE5" s="584"/>
      <c r="AF5" s="584"/>
      <c r="AG5" s="584"/>
      <c r="AH5" s="584"/>
      <c r="AI5" s="584"/>
      <c r="AJ5" s="584"/>
      <c r="AK5" s="584"/>
      <c r="AL5" s="585">
        <v>40.299999999999997</v>
      </c>
      <c r="AM5" s="586"/>
      <c r="AN5" s="586"/>
      <c r="AO5" s="587"/>
      <c r="AP5" s="577" t="s">
        <v>208</v>
      </c>
      <c r="AQ5" s="578"/>
      <c r="AR5" s="578"/>
      <c r="AS5" s="578"/>
      <c r="AT5" s="578"/>
      <c r="AU5" s="578"/>
      <c r="AV5" s="578"/>
      <c r="AW5" s="578"/>
      <c r="AX5" s="578"/>
      <c r="AY5" s="578"/>
      <c r="AZ5" s="578"/>
      <c r="BA5" s="578"/>
      <c r="BB5" s="578"/>
      <c r="BC5" s="578"/>
      <c r="BD5" s="578"/>
      <c r="BE5" s="578"/>
      <c r="BF5" s="579"/>
      <c r="BG5" s="591">
        <v>7359462</v>
      </c>
      <c r="BH5" s="592"/>
      <c r="BI5" s="592"/>
      <c r="BJ5" s="592"/>
      <c r="BK5" s="592"/>
      <c r="BL5" s="592"/>
      <c r="BM5" s="592"/>
      <c r="BN5" s="593"/>
      <c r="BO5" s="594">
        <v>98.6</v>
      </c>
      <c r="BP5" s="594"/>
      <c r="BQ5" s="594"/>
      <c r="BR5" s="594"/>
      <c r="BS5" s="595">
        <v>42696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321732</v>
      </c>
      <c r="S6" s="592"/>
      <c r="T6" s="592"/>
      <c r="U6" s="592"/>
      <c r="V6" s="592"/>
      <c r="W6" s="592"/>
      <c r="X6" s="592"/>
      <c r="Y6" s="593"/>
      <c r="Z6" s="594">
        <v>0.9</v>
      </c>
      <c r="AA6" s="594"/>
      <c r="AB6" s="594"/>
      <c r="AC6" s="594"/>
      <c r="AD6" s="595">
        <v>321732</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7359462</v>
      </c>
      <c r="BH6" s="592"/>
      <c r="BI6" s="592"/>
      <c r="BJ6" s="592"/>
      <c r="BK6" s="592"/>
      <c r="BL6" s="592"/>
      <c r="BM6" s="592"/>
      <c r="BN6" s="593"/>
      <c r="BO6" s="594">
        <v>98.6</v>
      </c>
      <c r="BP6" s="594"/>
      <c r="BQ6" s="594"/>
      <c r="BR6" s="594"/>
      <c r="BS6" s="595">
        <v>42696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211799</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211799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12753</v>
      </c>
      <c r="S7" s="592"/>
      <c r="T7" s="592"/>
      <c r="U7" s="592"/>
      <c r="V7" s="592"/>
      <c r="W7" s="592"/>
      <c r="X7" s="592"/>
      <c r="Y7" s="593"/>
      <c r="Z7" s="594">
        <v>0</v>
      </c>
      <c r="AA7" s="594"/>
      <c r="AB7" s="594"/>
      <c r="AC7" s="594"/>
      <c r="AD7" s="595">
        <v>12753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2766312</v>
      </c>
      <c r="BH7" s="592"/>
      <c r="BI7" s="592"/>
      <c r="BJ7" s="592"/>
      <c r="BK7" s="592"/>
      <c r="BL7" s="592"/>
      <c r="BM7" s="592"/>
      <c r="BN7" s="593"/>
      <c r="BO7" s="594">
        <v>37.1</v>
      </c>
      <c r="BP7" s="594"/>
      <c r="BQ7" s="594"/>
      <c r="BR7" s="594"/>
      <c r="BS7" s="595">
        <v>42696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3306570</v>
      </c>
      <c r="CS7" s="592"/>
      <c r="CT7" s="592"/>
      <c r="CU7" s="592"/>
      <c r="CV7" s="592"/>
      <c r="CW7" s="592"/>
      <c r="CX7" s="592"/>
      <c r="CY7" s="593"/>
      <c r="CZ7" s="594">
        <v>9.6</v>
      </c>
      <c r="DA7" s="594"/>
      <c r="DB7" s="594"/>
      <c r="DC7" s="594"/>
      <c r="DD7" s="600">
        <v>98197</v>
      </c>
      <c r="DE7" s="592"/>
      <c r="DF7" s="592"/>
      <c r="DG7" s="592"/>
      <c r="DH7" s="592"/>
      <c r="DI7" s="592"/>
      <c r="DJ7" s="592"/>
      <c r="DK7" s="592"/>
      <c r="DL7" s="592"/>
      <c r="DM7" s="592"/>
      <c r="DN7" s="592"/>
      <c r="DO7" s="592"/>
      <c r="DP7" s="593"/>
      <c r="DQ7" s="600">
        <v>2953828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19572</v>
      </c>
      <c r="S8" s="592"/>
      <c r="T8" s="592"/>
      <c r="U8" s="592"/>
      <c r="V8" s="592"/>
      <c r="W8" s="592"/>
      <c r="X8" s="592"/>
      <c r="Y8" s="593"/>
      <c r="Z8" s="594">
        <v>0.1</v>
      </c>
      <c r="AA8" s="594"/>
      <c r="AB8" s="594"/>
      <c r="AC8" s="594"/>
      <c r="AD8" s="595">
        <v>19572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93563</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8321525</v>
      </c>
      <c r="CS8" s="592"/>
      <c r="CT8" s="592"/>
      <c r="CU8" s="592"/>
      <c r="CV8" s="592"/>
      <c r="CW8" s="592"/>
      <c r="CX8" s="592"/>
      <c r="CY8" s="593"/>
      <c r="CZ8" s="594">
        <v>24.2</v>
      </c>
      <c r="DA8" s="594"/>
      <c r="DB8" s="594"/>
      <c r="DC8" s="594"/>
      <c r="DD8" s="600">
        <v>394445</v>
      </c>
      <c r="DE8" s="592"/>
      <c r="DF8" s="592"/>
      <c r="DG8" s="592"/>
      <c r="DH8" s="592"/>
      <c r="DI8" s="592"/>
      <c r="DJ8" s="592"/>
      <c r="DK8" s="592"/>
      <c r="DL8" s="592"/>
      <c r="DM8" s="592"/>
      <c r="DN8" s="592"/>
      <c r="DO8" s="592"/>
      <c r="DP8" s="593"/>
      <c r="DQ8" s="600">
        <v>4859279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30281</v>
      </c>
      <c r="S9" s="592"/>
      <c r="T9" s="592"/>
      <c r="U9" s="592"/>
      <c r="V9" s="592"/>
      <c r="W9" s="592"/>
      <c r="X9" s="592"/>
      <c r="Y9" s="593"/>
      <c r="Z9" s="594">
        <v>0.1</v>
      </c>
      <c r="AA9" s="594"/>
      <c r="AB9" s="594"/>
      <c r="AC9" s="594"/>
      <c r="AD9" s="595">
        <v>30281</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2071767</v>
      </c>
      <c r="BH9" s="592"/>
      <c r="BI9" s="592"/>
      <c r="BJ9" s="592"/>
      <c r="BK9" s="592"/>
      <c r="BL9" s="592"/>
      <c r="BM9" s="592"/>
      <c r="BN9" s="593"/>
      <c r="BO9" s="594">
        <v>27.8</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4091024</v>
      </c>
      <c r="CS9" s="592"/>
      <c r="CT9" s="592"/>
      <c r="CU9" s="592"/>
      <c r="CV9" s="592"/>
      <c r="CW9" s="592"/>
      <c r="CX9" s="592"/>
      <c r="CY9" s="593"/>
      <c r="CZ9" s="594">
        <v>11.9</v>
      </c>
      <c r="DA9" s="594"/>
      <c r="DB9" s="594"/>
      <c r="DC9" s="594"/>
      <c r="DD9" s="600">
        <v>875159</v>
      </c>
      <c r="DE9" s="592"/>
      <c r="DF9" s="592"/>
      <c r="DG9" s="592"/>
      <c r="DH9" s="592"/>
      <c r="DI9" s="592"/>
      <c r="DJ9" s="592"/>
      <c r="DK9" s="592"/>
      <c r="DL9" s="592"/>
      <c r="DM9" s="592"/>
      <c r="DN9" s="592"/>
      <c r="DO9" s="592"/>
      <c r="DP9" s="593"/>
      <c r="DQ9" s="600">
        <v>2641432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589780</v>
      </c>
      <c r="S10" s="592"/>
      <c r="T10" s="592"/>
      <c r="U10" s="592"/>
      <c r="V10" s="592"/>
      <c r="W10" s="592"/>
      <c r="X10" s="592"/>
      <c r="Y10" s="593"/>
      <c r="Z10" s="594">
        <v>1.7</v>
      </c>
      <c r="AA10" s="594"/>
      <c r="AB10" s="594"/>
      <c r="AC10" s="594"/>
      <c r="AD10" s="595">
        <v>589780</v>
      </c>
      <c r="AE10" s="595"/>
      <c r="AF10" s="595"/>
      <c r="AG10" s="595"/>
      <c r="AH10" s="595"/>
      <c r="AI10" s="595"/>
      <c r="AJ10" s="595"/>
      <c r="AK10" s="595"/>
      <c r="AL10" s="596">
        <v>3.2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229938</v>
      </c>
      <c r="BH10" s="592"/>
      <c r="BI10" s="592"/>
      <c r="BJ10" s="592"/>
      <c r="BK10" s="592"/>
      <c r="BL10" s="592"/>
      <c r="BM10" s="592"/>
      <c r="BN10" s="593"/>
      <c r="BO10" s="594">
        <v>3.1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86689</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30561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371044</v>
      </c>
      <c r="BH11" s="592"/>
      <c r="BI11" s="592"/>
      <c r="BJ11" s="592"/>
      <c r="BK11" s="592"/>
      <c r="BL11" s="592"/>
      <c r="BM11" s="592"/>
      <c r="BN11" s="593"/>
      <c r="BO11" s="594">
        <v>5</v>
      </c>
      <c r="BP11" s="594"/>
      <c r="BQ11" s="594"/>
      <c r="BR11" s="594"/>
      <c r="BS11" s="600">
        <v>42696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1551849</v>
      </c>
      <c r="CS11" s="592"/>
      <c r="CT11" s="592"/>
      <c r="CU11" s="592"/>
      <c r="CV11" s="592"/>
      <c r="CW11" s="592"/>
      <c r="CX11" s="592"/>
      <c r="CY11" s="593"/>
      <c r="CZ11" s="594">
        <v>4.5</v>
      </c>
      <c r="DA11" s="594"/>
      <c r="DB11" s="594"/>
      <c r="DC11" s="594"/>
      <c r="DD11" s="600">
        <v>541676</v>
      </c>
      <c r="DE11" s="592"/>
      <c r="DF11" s="592"/>
      <c r="DG11" s="592"/>
      <c r="DH11" s="592"/>
      <c r="DI11" s="592"/>
      <c r="DJ11" s="592"/>
      <c r="DK11" s="592"/>
      <c r="DL11" s="592"/>
      <c r="DM11" s="592"/>
      <c r="DN11" s="592"/>
      <c r="DO11" s="592"/>
      <c r="DP11" s="593"/>
      <c r="DQ11" s="600">
        <v>868553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3976670</v>
      </c>
      <c r="BH12" s="592"/>
      <c r="BI12" s="592"/>
      <c r="BJ12" s="592"/>
      <c r="BK12" s="592"/>
      <c r="BL12" s="592"/>
      <c r="BM12" s="592"/>
      <c r="BN12" s="593"/>
      <c r="BO12" s="594">
        <v>53.3</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433684</v>
      </c>
      <c r="CS12" s="592"/>
      <c r="CT12" s="592"/>
      <c r="CU12" s="592"/>
      <c r="CV12" s="592"/>
      <c r="CW12" s="592"/>
      <c r="CX12" s="592"/>
      <c r="CY12" s="593"/>
      <c r="CZ12" s="594">
        <v>1.3</v>
      </c>
      <c r="DA12" s="594"/>
      <c r="DB12" s="594"/>
      <c r="DC12" s="594"/>
      <c r="DD12" s="600">
        <v>18533</v>
      </c>
      <c r="DE12" s="592"/>
      <c r="DF12" s="592"/>
      <c r="DG12" s="592"/>
      <c r="DH12" s="592"/>
      <c r="DI12" s="592"/>
      <c r="DJ12" s="592"/>
      <c r="DK12" s="592"/>
      <c r="DL12" s="592"/>
      <c r="DM12" s="592"/>
      <c r="DN12" s="592"/>
      <c r="DO12" s="592"/>
      <c r="DP12" s="593"/>
      <c r="DQ12" s="600">
        <v>267830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87939</v>
      </c>
      <c r="S13" s="592"/>
      <c r="T13" s="592"/>
      <c r="U13" s="592"/>
      <c r="V13" s="592"/>
      <c r="W13" s="592"/>
      <c r="X13" s="592"/>
      <c r="Y13" s="593"/>
      <c r="Z13" s="594">
        <v>0.2</v>
      </c>
      <c r="AA13" s="594"/>
      <c r="AB13" s="594"/>
      <c r="AC13" s="594"/>
      <c r="AD13" s="595">
        <v>87939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3954918</v>
      </c>
      <c r="BH13" s="592"/>
      <c r="BI13" s="592"/>
      <c r="BJ13" s="592"/>
      <c r="BK13" s="592"/>
      <c r="BL13" s="592"/>
      <c r="BM13" s="592"/>
      <c r="BN13" s="593"/>
      <c r="BO13" s="594">
        <v>53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5958690</v>
      </c>
      <c r="CS13" s="592"/>
      <c r="CT13" s="592"/>
      <c r="CU13" s="592"/>
      <c r="CV13" s="592"/>
      <c r="CW13" s="592"/>
      <c r="CX13" s="592"/>
      <c r="CY13" s="593"/>
      <c r="CZ13" s="594">
        <v>17.3</v>
      </c>
      <c r="DA13" s="594"/>
      <c r="DB13" s="594"/>
      <c r="DC13" s="594"/>
      <c r="DD13" s="600">
        <v>3099194</v>
      </c>
      <c r="DE13" s="592"/>
      <c r="DF13" s="592"/>
      <c r="DG13" s="592"/>
      <c r="DH13" s="592"/>
      <c r="DI13" s="592"/>
      <c r="DJ13" s="592"/>
      <c r="DK13" s="592"/>
      <c r="DL13" s="592"/>
      <c r="DM13" s="592"/>
      <c r="DN13" s="592"/>
      <c r="DO13" s="592"/>
      <c r="DP13" s="593"/>
      <c r="DQ13" s="600">
        <v>3011571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160635</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1348568</v>
      </c>
      <c r="CS14" s="592"/>
      <c r="CT14" s="592"/>
      <c r="CU14" s="592"/>
      <c r="CV14" s="592"/>
      <c r="CW14" s="592"/>
      <c r="CX14" s="592"/>
      <c r="CY14" s="593"/>
      <c r="CZ14" s="594">
        <v>3.9</v>
      </c>
      <c r="DA14" s="594"/>
      <c r="DB14" s="594"/>
      <c r="DC14" s="594"/>
      <c r="DD14" s="600">
        <v>295459</v>
      </c>
      <c r="DE14" s="592"/>
      <c r="DF14" s="592"/>
      <c r="DG14" s="592"/>
      <c r="DH14" s="592"/>
      <c r="DI14" s="592"/>
      <c r="DJ14" s="592"/>
      <c r="DK14" s="592"/>
      <c r="DL14" s="592"/>
      <c r="DM14" s="592"/>
      <c r="DN14" s="592"/>
      <c r="DO14" s="592"/>
      <c r="DP14" s="593"/>
      <c r="DQ14" s="600">
        <v>786778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20520</v>
      </c>
      <c r="S15" s="592"/>
      <c r="T15" s="592"/>
      <c r="U15" s="592"/>
      <c r="V15" s="592"/>
      <c r="W15" s="592"/>
      <c r="X15" s="592"/>
      <c r="Y15" s="593"/>
      <c r="Z15" s="594">
        <v>0.1</v>
      </c>
      <c r="AA15" s="594"/>
      <c r="AB15" s="594"/>
      <c r="AC15" s="594"/>
      <c r="AD15" s="595">
        <v>20520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455845</v>
      </c>
      <c r="BH15" s="592"/>
      <c r="BI15" s="592"/>
      <c r="BJ15" s="592"/>
      <c r="BK15" s="592"/>
      <c r="BL15" s="592"/>
      <c r="BM15" s="592"/>
      <c r="BN15" s="593"/>
      <c r="BO15" s="594">
        <v>6.1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3632779</v>
      </c>
      <c r="CS15" s="592"/>
      <c r="CT15" s="592"/>
      <c r="CU15" s="592"/>
      <c r="CV15" s="592"/>
      <c r="CW15" s="592"/>
      <c r="CX15" s="592"/>
      <c r="CY15" s="593"/>
      <c r="CZ15" s="594">
        <v>10.5</v>
      </c>
      <c r="DA15" s="594"/>
      <c r="DB15" s="594"/>
      <c r="DC15" s="594"/>
      <c r="DD15" s="600">
        <v>1365311</v>
      </c>
      <c r="DE15" s="592"/>
      <c r="DF15" s="592"/>
      <c r="DG15" s="592"/>
      <c r="DH15" s="592"/>
      <c r="DI15" s="592"/>
      <c r="DJ15" s="592"/>
      <c r="DK15" s="592"/>
      <c r="DL15" s="592"/>
      <c r="DM15" s="592"/>
      <c r="DN15" s="592"/>
      <c r="DO15" s="592"/>
      <c r="DP15" s="593"/>
      <c r="DQ15" s="600">
        <v>2011706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11012257</v>
      </c>
      <c r="S16" s="592"/>
      <c r="T16" s="592"/>
      <c r="U16" s="592"/>
      <c r="V16" s="592"/>
      <c r="W16" s="592"/>
      <c r="X16" s="592"/>
      <c r="Y16" s="593"/>
      <c r="Z16" s="594">
        <v>30.9</v>
      </c>
      <c r="AA16" s="594"/>
      <c r="AB16" s="594"/>
      <c r="AC16" s="594"/>
      <c r="AD16" s="595">
        <v>9809146</v>
      </c>
      <c r="AE16" s="595"/>
      <c r="AF16" s="595"/>
      <c r="AG16" s="595"/>
      <c r="AH16" s="595"/>
      <c r="AI16" s="595"/>
      <c r="AJ16" s="595"/>
      <c r="AK16" s="595"/>
      <c r="AL16" s="596">
        <v>53.5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1536895</v>
      </c>
      <c r="CS16" s="592"/>
      <c r="CT16" s="592"/>
      <c r="CU16" s="592"/>
      <c r="CV16" s="592"/>
      <c r="CW16" s="592"/>
      <c r="CX16" s="592"/>
      <c r="CY16" s="593"/>
      <c r="CZ16" s="594">
        <v>4.5</v>
      </c>
      <c r="DA16" s="594"/>
      <c r="DB16" s="594"/>
      <c r="DC16" s="594"/>
      <c r="DD16" s="600" t="s">
        <v>112</v>
      </c>
      <c r="DE16" s="592"/>
      <c r="DF16" s="592"/>
      <c r="DG16" s="592"/>
      <c r="DH16" s="592"/>
      <c r="DI16" s="592"/>
      <c r="DJ16" s="592"/>
      <c r="DK16" s="592"/>
      <c r="DL16" s="592"/>
      <c r="DM16" s="592"/>
      <c r="DN16" s="592"/>
      <c r="DO16" s="592"/>
      <c r="DP16" s="593"/>
      <c r="DQ16" s="600">
        <v>173035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9809146</v>
      </c>
      <c r="S17" s="592"/>
      <c r="T17" s="592"/>
      <c r="U17" s="592"/>
      <c r="V17" s="592"/>
      <c r="W17" s="592"/>
      <c r="X17" s="592"/>
      <c r="Y17" s="593"/>
      <c r="Z17" s="594">
        <v>27.5</v>
      </c>
      <c r="AA17" s="594"/>
      <c r="AB17" s="594"/>
      <c r="AC17" s="594"/>
      <c r="AD17" s="595">
        <v>9809146</v>
      </c>
      <c r="AE17" s="595"/>
      <c r="AF17" s="595"/>
      <c r="AG17" s="595"/>
      <c r="AH17" s="595"/>
      <c r="AI17" s="595"/>
      <c r="AJ17" s="595"/>
      <c r="AK17" s="595"/>
      <c r="AL17" s="596">
        <v>53.5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3949659</v>
      </c>
      <c r="CS17" s="592"/>
      <c r="CT17" s="592"/>
      <c r="CU17" s="592"/>
      <c r="CV17" s="592"/>
      <c r="CW17" s="592"/>
      <c r="CX17" s="592"/>
      <c r="CY17" s="593"/>
      <c r="CZ17" s="594">
        <v>11.5</v>
      </c>
      <c r="DA17" s="594"/>
      <c r="DB17" s="594"/>
      <c r="DC17" s="594"/>
      <c r="DD17" s="600" t="s">
        <v>112</v>
      </c>
      <c r="DE17" s="592"/>
      <c r="DF17" s="592"/>
      <c r="DG17" s="592"/>
      <c r="DH17" s="592"/>
      <c r="DI17" s="592"/>
      <c r="DJ17" s="592"/>
      <c r="DK17" s="592"/>
      <c r="DL17" s="592"/>
      <c r="DM17" s="592"/>
      <c r="DN17" s="592"/>
      <c r="DO17" s="592"/>
      <c r="DP17" s="593"/>
      <c r="DQ17" s="600">
        <v>3848937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1203111</v>
      </c>
      <c r="S18" s="592"/>
      <c r="T18" s="592"/>
      <c r="U18" s="592"/>
      <c r="V18" s="592"/>
      <c r="W18" s="592"/>
      <c r="X18" s="592"/>
      <c r="Y18" s="593"/>
      <c r="Z18" s="594">
        <v>3.4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7598</v>
      </c>
      <c r="CS18" s="592"/>
      <c r="CT18" s="592"/>
      <c r="CU18" s="592"/>
      <c r="CV18" s="592"/>
      <c r="CW18" s="592"/>
      <c r="CX18" s="592"/>
      <c r="CY18" s="593"/>
      <c r="CZ18" s="594">
        <v>0</v>
      </c>
      <c r="DA18" s="594"/>
      <c r="DB18" s="594"/>
      <c r="DC18" s="594"/>
      <c r="DD18" s="600">
        <v>7598</v>
      </c>
      <c r="DE18" s="592"/>
      <c r="DF18" s="592"/>
      <c r="DG18" s="592"/>
      <c r="DH18" s="592"/>
      <c r="DI18" s="592"/>
      <c r="DJ18" s="592"/>
      <c r="DK18" s="592"/>
      <c r="DL18" s="592"/>
      <c r="DM18" s="592"/>
      <c r="DN18" s="592"/>
      <c r="DO18" s="592"/>
      <c r="DP18" s="593"/>
      <c r="DQ18" s="600">
        <v>363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103817</v>
      </c>
      <c r="BH19" s="592"/>
      <c r="BI19" s="592"/>
      <c r="BJ19" s="592"/>
      <c r="BK19" s="592"/>
      <c r="BL19" s="592"/>
      <c r="BM19" s="592"/>
      <c r="BN19" s="593"/>
      <c r="BO19" s="594">
        <v>1.4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19558113</v>
      </c>
      <c r="S20" s="592"/>
      <c r="T20" s="592"/>
      <c r="U20" s="592"/>
      <c r="V20" s="592"/>
      <c r="W20" s="592"/>
      <c r="X20" s="592"/>
      <c r="Y20" s="593"/>
      <c r="Z20" s="594">
        <v>54.8</v>
      </c>
      <c r="AA20" s="594"/>
      <c r="AB20" s="594"/>
      <c r="AC20" s="594"/>
      <c r="AD20" s="595">
        <v>18290605</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103817</v>
      </c>
      <c r="BH20" s="592"/>
      <c r="BI20" s="592"/>
      <c r="BJ20" s="592"/>
      <c r="BK20" s="592"/>
      <c r="BL20" s="592"/>
      <c r="BM20" s="592"/>
      <c r="BN20" s="593"/>
      <c r="BO20" s="594">
        <v>1.4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34437329</v>
      </c>
      <c r="CS20" s="592"/>
      <c r="CT20" s="592"/>
      <c r="CU20" s="592"/>
      <c r="CV20" s="592"/>
      <c r="CW20" s="592"/>
      <c r="CX20" s="592"/>
      <c r="CY20" s="593"/>
      <c r="CZ20" s="594">
        <v>100</v>
      </c>
      <c r="DA20" s="594"/>
      <c r="DB20" s="594"/>
      <c r="DC20" s="594"/>
      <c r="DD20" s="600">
        <v>6695572</v>
      </c>
      <c r="DE20" s="592"/>
      <c r="DF20" s="592"/>
      <c r="DG20" s="592"/>
      <c r="DH20" s="592"/>
      <c r="DI20" s="592"/>
      <c r="DJ20" s="592"/>
      <c r="DK20" s="592"/>
      <c r="DL20" s="592"/>
      <c r="DM20" s="592"/>
      <c r="DN20" s="592"/>
      <c r="DO20" s="592"/>
      <c r="DP20" s="593"/>
      <c r="DQ20" s="600">
        <v>21665672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8858</v>
      </c>
      <c r="S21" s="592"/>
      <c r="T21" s="592"/>
      <c r="U21" s="592"/>
      <c r="V21" s="592"/>
      <c r="W21" s="592"/>
      <c r="X21" s="592"/>
      <c r="Y21" s="593"/>
      <c r="Z21" s="594">
        <v>0</v>
      </c>
      <c r="AA21" s="594"/>
      <c r="AB21" s="594"/>
      <c r="AC21" s="594"/>
      <c r="AD21" s="595">
        <v>8858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39420</v>
      </c>
      <c r="BH21" s="592"/>
      <c r="BI21" s="592"/>
      <c r="BJ21" s="592"/>
      <c r="BK21" s="592"/>
      <c r="BL21" s="592"/>
      <c r="BM21" s="592"/>
      <c r="BN21" s="593"/>
      <c r="BO21" s="594">
        <v>0.5</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619507</v>
      </c>
      <c r="S22" s="592"/>
      <c r="T22" s="592"/>
      <c r="U22" s="592"/>
      <c r="V22" s="592"/>
      <c r="W22" s="592"/>
      <c r="X22" s="592"/>
      <c r="Y22" s="593"/>
      <c r="Z22" s="594">
        <v>1.7</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880888</v>
      </c>
      <c r="S23" s="592"/>
      <c r="T23" s="592"/>
      <c r="U23" s="592"/>
      <c r="V23" s="592"/>
      <c r="W23" s="592"/>
      <c r="X23" s="592"/>
      <c r="Y23" s="593"/>
      <c r="Z23" s="594">
        <v>2.5</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64397</v>
      </c>
      <c r="BH23" s="592"/>
      <c r="BI23" s="592"/>
      <c r="BJ23" s="592"/>
      <c r="BK23" s="592"/>
      <c r="BL23" s="592"/>
      <c r="BM23" s="592"/>
      <c r="BN23" s="593"/>
      <c r="BO23" s="594">
        <v>0.9</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337281</v>
      </c>
      <c r="S24" s="592"/>
      <c r="T24" s="592"/>
      <c r="U24" s="592"/>
      <c r="V24" s="592"/>
      <c r="W24" s="592"/>
      <c r="X24" s="592"/>
      <c r="Y24" s="593"/>
      <c r="Z24" s="594">
        <v>0.9</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13056932</v>
      </c>
      <c r="CS24" s="581"/>
      <c r="CT24" s="581"/>
      <c r="CU24" s="581"/>
      <c r="CV24" s="581"/>
      <c r="CW24" s="581"/>
      <c r="CX24" s="581"/>
      <c r="CY24" s="582"/>
      <c r="CZ24" s="618">
        <v>37.9</v>
      </c>
      <c r="DA24" s="619"/>
      <c r="DB24" s="619"/>
      <c r="DC24" s="620"/>
      <c r="DD24" s="617">
        <v>9820777</v>
      </c>
      <c r="DE24" s="581"/>
      <c r="DF24" s="581"/>
      <c r="DG24" s="581"/>
      <c r="DH24" s="581"/>
      <c r="DI24" s="581"/>
      <c r="DJ24" s="581"/>
      <c r="DK24" s="582"/>
      <c r="DL24" s="617">
        <v>9606364</v>
      </c>
      <c r="DM24" s="581"/>
      <c r="DN24" s="581"/>
      <c r="DO24" s="581"/>
      <c r="DP24" s="581"/>
      <c r="DQ24" s="581"/>
      <c r="DR24" s="581"/>
      <c r="DS24" s="581"/>
      <c r="DT24" s="581"/>
      <c r="DU24" s="581"/>
      <c r="DV24" s="582"/>
      <c r="DW24" s="585">
        <v>48.8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3610036</v>
      </c>
      <c r="S25" s="592"/>
      <c r="T25" s="592"/>
      <c r="U25" s="592"/>
      <c r="V25" s="592"/>
      <c r="W25" s="592"/>
      <c r="X25" s="592"/>
      <c r="Y25" s="593"/>
      <c r="Z25" s="594">
        <v>10.1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5019744</v>
      </c>
      <c r="CS25" s="623"/>
      <c r="CT25" s="623"/>
      <c r="CU25" s="623"/>
      <c r="CV25" s="623"/>
      <c r="CW25" s="623"/>
      <c r="CX25" s="623"/>
      <c r="CY25" s="624"/>
      <c r="CZ25" s="625">
        <v>14.6</v>
      </c>
      <c r="DA25" s="626"/>
      <c r="DB25" s="626"/>
      <c r="DC25" s="627"/>
      <c r="DD25" s="600">
        <v>4207453</v>
      </c>
      <c r="DE25" s="623"/>
      <c r="DF25" s="623"/>
      <c r="DG25" s="623"/>
      <c r="DH25" s="623"/>
      <c r="DI25" s="623"/>
      <c r="DJ25" s="623"/>
      <c r="DK25" s="624"/>
      <c r="DL25" s="600">
        <v>4176903</v>
      </c>
      <c r="DM25" s="623"/>
      <c r="DN25" s="623"/>
      <c r="DO25" s="623"/>
      <c r="DP25" s="623"/>
      <c r="DQ25" s="623"/>
      <c r="DR25" s="623"/>
      <c r="DS25" s="623"/>
      <c r="DT25" s="623"/>
      <c r="DU25" s="623"/>
      <c r="DV25" s="624"/>
      <c r="DW25" s="596">
        <v>21.2</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3476799</v>
      </c>
      <c r="CS26" s="592"/>
      <c r="CT26" s="592"/>
      <c r="CU26" s="592"/>
      <c r="CV26" s="592"/>
      <c r="CW26" s="592"/>
      <c r="CX26" s="592"/>
      <c r="CY26" s="593"/>
      <c r="CZ26" s="625">
        <v>10.1</v>
      </c>
      <c r="DA26" s="626"/>
      <c r="DB26" s="626"/>
      <c r="DC26" s="627"/>
      <c r="DD26" s="600">
        <v>2873664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3041755</v>
      </c>
      <c r="S27" s="592"/>
      <c r="T27" s="592"/>
      <c r="U27" s="592"/>
      <c r="V27" s="592"/>
      <c r="W27" s="592"/>
      <c r="X27" s="592"/>
      <c r="Y27" s="593"/>
      <c r="Z27" s="594">
        <v>8.5</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7463279</v>
      </c>
      <c r="BH27" s="592"/>
      <c r="BI27" s="592"/>
      <c r="BJ27" s="592"/>
      <c r="BK27" s="592"/>
      <c r="BL27" s="592"/>
      <c r="BM27" s="592"/>
      <c r="BN27" s="593"/>
      <c r="BO27" s="594">
        <v>100</v>
      </c>
      <c r="BP27" s="594"/>
      <c r="BQ27" s="594"/>
      <c r="BR27" s="594"/>
      <c r="BS27" s="600">
        <v>42696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4087529</v>
      </c>
      <c r="CS27" s="623"/>
      <c r="CT27" s="623"/>
      <c r="CU27" s="623"/>
      <c r="CV27" s="623"/>
      <c r="CW27" s="623"/>
      <c r="CX27" s="623"/>
      <c r="CY27" s="624"/>
      <c r="CZ27" s="625">
        <v>11.9</v>
      </c>
      <c r="DA27" s="626"/>
      <c r="DB27" s="626"/>
      <c r="DC27" s="627"/>
      <c r="DD27" s="600">
        <v>1764387</v>
      </c>
      <c r="DE27" s="623"/>
      <c r="DF27" s="623"/>
      <c r="DG27" s="623"/>
      <c r="DH27" s="623"/>
      <c r="DI27" s="623"/>
      <c r="DJ27" s="623"/>
      <c r="DK27" s="624"/>
      <c r="DL27" s="600">
        <v>1580524</v>
      </c>
      <c r="DM27" s="623"/>
      <c r="DN27" s="623"/>
      <c r="DO27" s="623"/>
      <c r="DP27" s="623"/>
      <c r="DQ27" s="623"/>
      <c r="DR27" s="623"/>
      <c r="DS27" s="623"/>
      <c r="DT27" s="623"/>
      <c r="DU27" s="623"/>
      <c r="DV27" s="624"/>
      <c r="DW27" s="596">
        <v>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134891</v>
      </c>
      <c r="S28" s="592"/>
      <c r="T28" s="592"/>
      <c r="U28" s="592"/>
      <c r="V28" s="592"/>
      <c r="W28" s="592"/>
      <c r="X28" s="592"/>
      <c r="Y28" s="593"/>
      <c r="Z28" s="594">
        <v>0.4</v>
      </c>
      <c r="AA28" s="594"/>
      <c r="AB28" s="594"/>
      <c r="AC28" s="594"/>
      <c r="AD28" s="595">
        <v>41870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3949659</v>
      </c>
      <c r="CS28" s="592"/>
      <c r="CT28" s="592"/>
      <c r="CU28" s="592"/>
      <c r="CV28" s="592"/>
      <c r="CW28" s="592"/>
      <c r="CX28" s="592"/>
      <c r="CY28" s="593"/>
      <c r="CZ28" s="625">
        <v>11.5</v>
      </c>
      <c r="DA28" s="626"/>
      <c r="DB28" s="626"/>
      <c r="DC28" s="627"/>
      <c r="DD28" s="600">
        <v>3848937</v>
      </c>
      <c r="DE28" s="592"/>
      <c r="DF28" s="592"/>
      <c r="DG28" s="592"/>
      <c r="DH28" s="592"/>
      <c r="DI28" s="592"/>
      <c r="DJ28" s="592"/>
      <c r="DK28" s="593"/>
      <c r="DL28" s="600">
        <v>3848937</v>
      </c>
      <c r="DM28" s="592"/>
      <c r="DN28" s="592"/>
      <c r="DO28" s="592"/>
      <c r="DP28" s="592"/>
      <c r="DQ28" s="592"/>
      <c r="DR28" s="592"/>
      <c r="DS28" s="592"/>
      <c r="DT28" s="592"/>
      <c r="DU28" s="592"/>
      <c r="DV28" s="593"/>
      <c r="DW28" s="596">
        <v>19.5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2904</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3949403</v>
      </c>
      <c r="CS29" s="623"/>
      <c r="CT29" s="623"/>
      <c r="CU29" s="623"/>
      <c r="CV29" s="623"/>
      <c r="CW29" s="623"/>
      <c r="CX29" s="623"/>
      <c r="CY29" s="624"/>
      <c r="CZ29" s="625">
        <v>11.5</v>
      </c>
      <c r="DA29" s="626"/>
      <c r="DB29" s="626"/>
      <c r="DC29" s="627"/>
      <c r="DD29" s="600">
        <v>3848681</v>
      </c>
      <c r="DE29" s="623"/>
      <c r="DF29" s="623"/>
      <c r="DG29" s="623"/>
      <c r="DH29" s="623"/>
      <c r="DI29" s="623"/>
      <c r="DJ29" s="623"/>
      <c r="DK29" s="624"/>
      <c r="DL29" s="600">
        <v>3848681</v>
      </c>
      <c r="DM29" s="623"/>
      <c r="DN29" s="623"/>
      <c r="DO29" s="623"/>
      <c r="DP29" s="623"/>
      <c r="DQ29" s="623"/>
      <c r="DR29" s="623"/>
      <c r="DS29" s="623"/>
      <c r="DT29" s="623"/>
      <c r="DU29" s="623"/>
      <c r="DV29" s="624"/>
      <c r="DW29" s="596">
        <v>19.5</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166735</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v>
      </c>
      <c r="BH30" s="650"/>
      <c r="BI30" s="650"/>
      <c r="BJ30" s="650"/>
      <c r="BK30" s="650"/>
      <c r="BL30" s="650"/>
      <c r="BM30" s="586">
        <v>84.1</v>
      </c>
      <c r="BN30" s="650"/>
      <c r="BO30" s="650"/>
      <c r="BP30" s="650"/>
      <c r="BQ30" s="651"/>
      <c r="BR30" s="649">
        <v>97.7</v>
      </c>
      <c r="BS30" s="650"/>
      <c r="BT30" s="650"/>
      <c r="BU30" s="650"/>
      <c r="BV30" s="650"/>
      <c r="BW30" s="650"/>
      <c r="BX30" s="586">
        <v>83.9</v>
      </c>
      <c r="BY30" s="650"/>
      <c r="BZ30" s="650"/>
      <c r="CA30" s="650"/>
      <c r="CB30" s="651"/>
      <c r="CD30" s="654"/>
      <c r="CE30" s="655"/>
      <c r="CF30" s="605" t="s">
        <v>292</v>
      </c>
      <c r="CG30" s="606"/>
      <c r="CH30" s="606"/>
      <c r="CI30" s="606"/>
      <c r="CJ30" s="606"/>
      <c r="CK30" s="606"/>
      <c r="CL30" s="606"/>
      <c r="CM30" s="606"/>
      <c r="CN30" s="606"/>
      <c r="CO30" s="606"/>
      <c r="CP30" s="606"/>
      <c r="CQ30" s="607"/>
      <c r="CR30" s="591">
        <v>3436351</v>
      </c>
      <c r="CS30" s="592"/>
      <c r="CT30" s="592"/>
      <c r="CU30" s="592"/>
      <c r="CV30" s="592"/>
      <c r="CW30" s="592"/>
      <c r="CX30" s="592"/>
      <c r="CY30" s="593"/>
      <c r="CZ30" s="625">
        <v>10</v>
      </c>
      <c r="DA30" s="626"/>
      <c r="DB30" s="626"/>
      <c r="DC30" s="627"/>
      <c r="DD30" s="600">
        <v>3335629</v>
      </c>
      <c r="DE30" s="592"/>
      <c r="DF30" s="592"/>
      <c r="DG30" s="592"/>
      <c r="DH30" s="592"/>
      <c r="DI30" s="592"/>
      <c r="DJ30" s="592"/>
      <c r="DK30" s="593"/>
      <c r="DL30" s="600">
        <v>3335629</v>
      </c>
      <c r="DM30" s="592"/>
      <c r="DN30" s="592"/>
      <c r="DO30" s="592"/>
      <c r="DP30" s="592"/>
      <c r="DQ30" s="592"/>
      <c r="DR30" s="592"/>
      <c r="DS30" s="592"/>
      <c r="DT30" s="592"/>
      <c r="DU30" s="592"/>
      <c r="DV30" s="593"/>
      <c r="DW30" s="596">
        <v>16.899999999999999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1022339</v>
      </c>
      <c r="S31" s="592"/>
      <c r="T31" s="592"/>
      <c r="U31" s="592"/>
      <c r="V31" s="592"/>
      <c r="W31" s="592"/>
      <c r="X31" s="592"/>
      <c r="Y31" s="593"/>
      <c r="Z31" s="594">
        <v>2.9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94.2</v>
      </c>
      <c r="BN31" s="647"/>
      <c r="BO31" s="647"/>
      <c r="BP31" s="647"/>
      <c r="BQ31" s="648"/>
      <c r="BR31" s="646">
        <v>98.7</v>
      </c>
      <c r="BS31" s="623"/>
      <c r="BT31" s="623"/>
      <c r="BU31" s="623"/>
      <c r="BV31" s="623"/>
      <c r="BW31" s="623"/>
      <c r="BX31" s="597">
        <v>93.8</v>
      </c>
      <c r="BY31" s="647"/>
      <c r="BZ31" s="647"/>
      <c r="CA31" s="647"/>
      <c r="CB31" s="648"/>
      <c r="CD31" s="654"/>
      <c r="CE31" s="655"/>
      <c r="CF31" s="605" t="s">
        <v>296</v>
      </c>
      <c r="CG31" s="606"/>
      <c r="CH31" s="606"/>
      <c r="CI31" s="606"/>
      <c r="CJ31" s="606"/>
      <c r="CK31" s="606"/>
      <c r="CL31" s="606"/>
      <c r="CM31" s="606"/>
      <c r="CN31" s="606"/>
      <c r="CO31" s="606"/>
      <c r="CP31" s="606"/>
      <c r="CQ31" s="607"/>
      <c r="CR31" s="591">
        <v>513052</v>
      </c>
      <c r="CS31" s="623"/>
      <c r="CT31" s="623"/>
      <c r="CU31" s="623"/>
      <c r="CV31" s="623"/>
      <c r="CW31" s="623"/>
      <c r="CX31" s="623"/>
      <c r="CY31" s="624"/>
      <c r="CZ31" s="625">
        <v>1.5</v>
      </c>
      <c r="DA31" s="626"/>
      <c r="DB31" s="626"/>
      <c r="DC31" s="627"/>
      <c r="DD31" s="600">
        <v>513052</v>
      </c>
      <c r="DE31" s="623"/>
      <c r="DF31" s="623"/>
      <c r="DG31" s="623"/>
      <c r="DH31" s="623"/>
      <c r="DI31" s="623"/>
      <c r="DJ31" s="623"/>
      <c r="DK31" s="624"/>
      <c r="DL31" s="600">
        <v>513052</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1343377</v>
      </c>
      <c r="S32" s="592"/>
      <c r="T32" s="592"/>
      <c r="U32" s="592"/>
      <c r="V32" s="592"/>
      <c r="W32" s="592"/>
      <c r="X32" s="592"/>
      <c r="Y32" s="593"/>
      <c r="Z32" s="594">
        <v>3.8</v>
      </c>
      <c r="AA32" s="594"/>
      <c r="AB32" s="594"/>
      <c r="AC32" s="594"/>
      <c r="AD32" s="595">
        <v>313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97.1</v>
      </c>
      <c r="BH32" s="659"/>
      <c r="BI32" s="659"/>
      <c r="BJ32" s="659"/>
      <c r="BK32" s="659"/>
      <c r="BL32" s="659"/>
      <c r="BM32" s="660">
        <v>77</v>
      </c>
      <c r="BN32" s="659"/>
      <c r="BO32" s="659"/>
      <c r="BP32" s="659"/>
      <c r="BQ32" s="661"/>
      <c r="BR32" s="658">
        <v>96.7</v>
      </c>
      <c r="BS32" s="659"/>
      <c r="BT32" s="659"/>
      <c r="BU32" s="659"/>
      <c r="BV32" s="659"/>
      <c r="BW32" s="659"/>
      <c r="BX32" s="660">
        <v>77.099999999999994</v>
      </c>
      <c r="BY32" s="659"/>
      <c r="BZ32" s="659"/>
      <c r="CA32" s="659"/>
      <c r="CB32" s="661"/>
      <c r="CD32" s="656"/>
      <c r="CE32" s="657"/>
      <c r="CF32" s="605" t="s">
        <v>299</v>
      </c>
      <c r="CG32" s="606"/>
      <c r="CH32" s="606"/>
      <c r="CI32" s="606"/>
      <c r="CJ32" s="606"/>
      <c r="CK32" s="606"/>
      <c r="CL32" s="606"/>
      <c r="CM32" s="606"/>
      <c r="CN32" s="606"/>
      <c r="CO32" s="606"/>
      <c r="CP32" s="606"/>
      <c r="CQ32" s="607"/>
      <c r="CR32" s="591">
        <v>256</v>
      </c>
      <c r="CS32" s="592"/>
      <c r="CT32" s="592"/>
      <c r="CU32" s="592"/>
      <c r="CV32" s="592"/>
      <c r="CW32" s="592"/>
      <c r="CX32" s="592"/>
      <c r="CY32" s="593"/>
      <c r="CZ32" s="625">
        <v>0</v>
      </c>
      <c r="DA32" s="626"/>
      <c r="DB32" s="626"/>
      <c r="DC32" s="627"/>
      <c r="DD32" s="600">
        <v>256</v>
      </c>
      <c r="DE32" s="592"/>
      <c r="DF32" s="592"/>
      <c r="DG32" s="592"/>
      <c r="DH32" s="592"/>
      <c r="DI32" s="592"/>
      <c r="DJ32" s="592"/>
      <c r="DK32" s="593"/>
      <c r="DL32" s="600">
        <v>256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4952900</v>
      </c>
      <c r="S33" s="592"/>
      <c r="T33" s="592"/>
      <c r="U33" s="592"/>
      <c r="V33" s="592"/>
      <c r="W33" s="592"/>
      <c r="X33" s="592"/>
      <c r="Y33" s="593"/>
      <c r="Z33" s="594">
        <v>13.9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13147930</v>
      </c>
      <c r="CS33" s="623"/>
      <c r="CT33" s="623"/>
      <c r="CU33" s="623"/>
      <c r="CV33" s="623"/>
      <c r="CW33" s="623"/>
      <c r="CX33" s="623"/>
      <c r="CY33" s="624"/>
      <c r="CZ33" s="625">
        <v>38.200000000000003</v>
      </c>
      <c r="DA33" s="626"/>
      <c r="DB33" s="626"/>
      <c r="DC33" s="627"/>
      <c r="DD33" s="600">
        <v>10541404</v>
      </c>
      <c r="DE33" s="623"/>
      <c r="DF33" s="623"/>
      <c r="DG33" s="623"/>
      <c r="DH33" s="623"/>
      <c r="DI33" s="623"/>
      <c r="DJ33" s="623"/>
      <c r="DK33" s="624"/>
      <c r="DL33" s="600">
        <v>8351775</v>
      </c>
      <c r="DM33" s="623"/>
      <c r="DN33" s="623"/>
      <c r="DO33" s="623"/>
      <c r="DP33" s="623"/>
      <c r="DQ33" s="623"/>
      <c r="DR33" s="623"/>
      <c r="DS33" s="623"/>
      <c r="DT33" s="623"/>
      <c r="DU33" s="623"/>
      <c r="DV33" s="624"/>
      <c r="DW33" s="596">
        <v>42.4</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4162949</v>
      </c>
      <c r="CS34" s="592"/>
      <c r="CT34" s="592"/>
      <c r="CU34" s="592"/>
      <c r="CV34" s="592"/>
      <c r="CW34" s="592"/>
      <c r="CX34" s="592"/>
      <c r="CY34" s="593"/>
      <c r="CZ34" s="625">
        <v>12.1</v>
      </c>
      <c r="DA34" s="626"/>
      <c r="DB34" s="626"/>
      <c r="DC34" s="627"/>
      <c r="DD34" s="600">
        <v>2523441</v>
      </c>
      <c r="DE34" s="592"/>
      <c r="DF34" s="592"/>
      <c r="DG34" s="592"/>
      <c r="DH34" s="592"/>
      <c r="DI34" s="592"/>
      <c r="DJ34" s="592"/>
      <c r="DK34" s="593"/>
      <c r="DL34" s="600">
        <v>2232788</v>
      </c>
      <c r="DM34" s="592"/>
      <c r="DN34" s="592"/>
      <c r="DO34" s="592"/>
      <c r="DP34" s="592"/>
      <c r="DQ34" s="592"/>
      <c r="DR34" s="592"/>
      <c r="DS34" s="592"/>
      <c r="DT34" s="592"/>
      <c r="DU34" s="592"/>
      <c r="DV34" s="593"/>
      <c r="DW34" s="596">
        <v>11.3</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1361100</v>
      </c>
      <c r="S35" s="592"/>
      <c r="T35" s="592"/>
      <c r="U35" s="592"/>
      <c r="V35" s="592"/>
      <c r="W35" s="592"/>
      <c r="X35" s="592"/>
      <c r="Y35" s="593"/>
      <c r="Z35" s="594">
        <v>3.8</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4857159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173263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1458421</v>
      </c>
      <c r="CS35" s="623"/>
      <c r="CT35" s="623"/>
      <c r="CU35" s="623"/>
      <c r="CV35" s="623"/>
      <c r="CW35" s="623"/>
      <c r="CX35" s="623"/>
      <c r="CY35" s="624"/>
      <c r="CZ35" s="625">
        <v>4.2</v>
      </c>
      <c r="DA35" s="626"/>
      <c r="DB35" s="626"/>
      <c r="DC35" s="627"/>
      <c r="DD35" s="600">
        <v>1249282</v>
      </c>
      <c r="DE35" s="623"/>
      <c r="DF35" s="623"/>
      <c r="DG35" s="623"/>
      <c r="DH35" s="623"/>
      <c r="DI35" s="623"/>
      <c r="DJ35" s="623"/>
      <c r="DK35" s="624"/>
      <c r="DL35" s="600">
        <v>1106299</v>
      </c>
      <c r="DM35" s="623"/>
      <c r="DN35" s="623"/>
      <c r="DO35" s="623"/>
      <c r="DP35" s="623"/>
      <c r="DQ35" s="623"/>
      <c r="DR35" s="623"/>
      <c r="DS35" s="623"/>
      <c r="DT35" s="623"/>
      <c r="DU35" s="623"/>
      <c r="DV35" s="624"/>
      <c r="DW35" s="596">
        <v>5.6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35679584</v>
      </c>
      <c r="S36" s="664"/>
      <c r="T36" s="664"/>
      <c r="U36" s="664"/>
      <c r="V36" s="664"/>
      <c r="W36" s="664"/>
      <c r="X36" s="664"/>
      <c r="Y36" s="665"/>
      <c r="Z36" s="666">
        <v>100</v>
      </c>
      <c r="AA36" s="666"/>
      <c r="AB36" s="666"/>
      <c r="AC36" s="666"/>
      <c r="AD36" s="667">
        <v>18341646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1941150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128411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2753872</v>
      </c>
      <c r="CS36" s="592"/>
      <c r="CT36" s="592"/>
      <c r="CU36" s="592"/>
      <c r="CV36" s="592"/>
      <c r="CW36" s="592"/>
      <c r="CX36" s="592"/>
      <c r="CY36" s="593"/>
      <c r="CZ36" s="625">
        <v>8</v>
      </c>
      <c r="DA36" s="626"/>
      <c r="DB36" s="626"/>
      <c r="DC36" s="627"/>
      <c r="DD36" s="600">
        <v>2426227</v>
      </c>
      <c r="DE36" s="592"/>
      <c r="DF36" s="592"/>
      <c r="DG36" s="592"/>
      <c r="DH36" s="592"/>
      <c r="DI36" s="592"/>
      <c r="DJ36" s="592"/>
      <c r="DK36" s="593"/>
      <c r="DL36" s="600">
        <v>1479123</v>
      </c>
      <c r="DM36" s="592"/>
      <c r="DN36" s="592"/>
      <c r="DO36" s="592"/>
      <c r="DP36" s="592"/>
      <c r="DQ36" s="592"/>
      <c r="DR36" s="592"/>
      <c r="DS36" s="592"/>
      <c r="DT36" s="592"/>
      <c r="DU36" s="592"/>
      <c r="DV36" s="593"/>
      <c r="DW36" s="596">
        <v>7.5</v>
      </c>
      <c r="DX36" s="621"/>
      <c r="DY36" s="621"/>
      <c r="DZ36" s="621"/>
      <c r="EA36" s="621"/>
      <c r="EB36" s="621"/>
      <c r="EC36" s="622"/>
    </row>
    <row r="37" spans="2:133" ht="11.25" customHeight="1">
      <c r="AQ37" s="670" t="s">
        <v>314</v>
      </c>
      <c r="AR37" s="671"/>
      <c r="AS37" s="671"/>
      <c r="AT37" s="671"/>
      <c r="AU37" s="671"/>
      <c r="AV37" s="671"/>
      <c r="AW37" s="671"/>
      <c r="AX37" s="671"/>
      <c r="AY37" s="672"/>
      <c r="AZ37" s="591">
        <v>512544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8799</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76108</v>
      </c>
      <c r="CS37" s="623"/>
      <c r="CT37" s="623"/>
      <c r="CU37" s="623"/>
      <c r="CV37" s="623"/>
      <c r="CW37" s="623"/>
      <c r="CX37" s="623"/>
      <c r="CY37" s="624"/>
      <c r="CZ37" s="625">
        <v>0.2</v>
      </c>
      <c r="DA37" s="626"/>
      <c r="DB37" s="626"/>
      <c r="DC37" s="627"/>
      <c r="DD37" s="600">
        <v>75848</v>
      </c>
      <c r="DE37" s="623"/>
      <c r="DF37" s="623"/>
      <c r="DG37" s="623"/>
      <c r="DH37" s="623"/>
      <c r="DI37" s="623"/>
      <c r="DJ37" s="623"/>
      <c r="DK37" s="624"/>
      <c r="DL37" s="600">
        <v>75848</v>
      </c>
      <c r="DM37" s="623"/>
      <c r="DN37" s="623"/>
      <c r="DO37" s="623"/>
      <c r="DP37" s="623"/>
      <c r="DQ37" s="623"/>
      <c r="DR37" s="623"/>
      <c r="DS37" s="623"/>
      <c r="DT37" s="623"/>
      <c r="DU37" s="623"/>
      <c r="DV37" s="624"/>
      <c r="DW37" s="596">
        <v>0.4</v>
      </c>
      <c r="DX37" s="621"/>
      <c r="DY37" s="621"/>
      <c r="DZ37" s="621"/>
      <c r="EA37" s="621"/>
      <c r="EB37" s="621"/>
      <c r="EC37" s="622"/>
    </row>
    <row r="38" spans="2:133" ht="11.25" customHeight="1">
      <c r="AQ38" s="670" t="s">
        <v>317</v>
      </c>
      <c r="AR38" s="671"/>
      <c r="AS38" s="671"/>
      <c r="AT38" s="671"/>
      <c r="AU38" s="671"/>
      <c r="AV38" s="671"/>
      <c r="AW38" s="671"/>
      <c r="AX38" s="671"/>
      <c r="AY38" s="672"/>
      <c r="AZ38" s="591">
        <v>475604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16349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3869011</v>
      </c>
      <c r="CS38" s="592"/>
      <c r="CT38" s="592"/>
      <c r="CU38" s="592"/>
      <c r="CV38" s="592"/>
      <c r="CW38" s="592"/>
      <c r="CX38" s="592"/>
      <c r="CY38" s="593"/>
      <c r="CZ38" s="625">
        <v>11.2</v>
      </c>
      <c r="DA38" s="626"/>
      <c r="DB38" s="626"/>
      <c r="DC38" s="627"/>
      <c r="DD38" s="600">
        <v>3628060</v>
      </c>
      <c r="DE38" s="592"/>
      <c r="DF38" s="592"/>
      <c r="DG38" s="592"/>
      <c r="DH38" s="592"/>
      <c r="DI38" s="592"/>
      <c r="DJ38" s="592"/>
      <c r="DK38" s="593"/>
      <c r="DL38" s="600">
        <v>3533565</v>
      </c>
      <c r="DM38" s="592"/>
      <c r="DN38" s="592"/>
      <c r="DO38" s="592"/>
      <c r="DP38" s="592"/>
      <c r="DQ38" s="592"/>
      <c r="DR38" s="592"/>
      <c r="DS38" s="592"/>
      <c r="DT38" s="592"/>
      <c r="DU38" s="592"/>
      <c r="DV38" s="593"/>
      <c r="DW38" s="596">
        <v>17.899999999999999</v>
      </c>
      <c r="DX38" s="621"/>
      <c r="DY38" s="621"/>
      <c r="DZ38" s="621"/>
      <c r="EA38" s="621"/>
      <c r="EB38" s="621"/>
      <c r="EC38" s="622"/>
    </row>
    <row r="39" spans="2:133" ht="11.25" customHeight="1">
      <c r="AQ39" s="670" t="s">
        <v>320</v>
      </c>
      <c r="AR39" s="671"/>
      <c r="AS39" s="671"/>
      <c r="AT39" s="671"/>
      <c r="AU39" s="671"/>
      <c r="AV39" s="671"/>
      <c r="AW39" s="671"/>
      <c r="AX39" s="671"/>
      <c r="AY39" s="672"/>
      <c r="AZ39" s="591">
        <v>58813</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720316</v>
      </c>
      <c r="CS39" s="623"/>
      <c r="CT39" s="623"/>
      <c r="CU39" s="623"/>
      <c r="CV39" s="623"/>
      <c r="CW39" s="623"/>
      <c r="CX39" s="623"/>
      <c r="CY39" s="624"/>
      <c r="CZ39" s="625">
        <v>2.1</v>
      </c>
      <c r="DA39" s="626"/>
      <c r="DB39" s="626"/>
      <c r="DC39" s="627"/>
      <c r="DD39" s="600">
        <v>713794</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332562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183361</v>
      </c>
      <c r="CS40" s="592"/>
      <c r="CT40" s="592"/>
      <c r="CU40" s="592"/>
      <c r="CV40" s="592"/>
      <c r="CW40" s="592"/>
      <c r="CX40" s="592"/>
      <c r="CY40" s="593"/>
      <c r="CZ40" s="625">
        <v>0.5</v>
      </c>
      <c r="DA40" s="626"/>
      <c r="DB40" s="626"/>
      <c r="DC40" s="627"/>
      <c r="DD40" s="600">
        <v>600</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1536486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223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8232467</v>
      </c>
      <c r="CS42" s="592"/>
      <c r="CT42" s="592"/>
      <c r="CU42" s="592"/>
      <c r="CV42" s="592"/>
      <c r="CW42" s="592"/>
      <c r="CX42" s="592"/>
      <c r="CY42" s="593"/>
      <c r="CZ42" s="625">
        <v>23.9</v>
      </c>
      <c r="DA42" s="674"/>
      <c r="DB42" s="674"/>
      <c r="DC42" s="675"/>
      <c r="DD42" s="600">
        <v>1303491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237359</v>
      </c>
      <c r="CS43" s="623"/>
      <c r="CT43" s="623"/>
      <c r="CU43" s="623"/>
      <c r="CV43" s="623"/>
      <c r="CW43" s="623"/>
      <c r="CX43" s="623"/>
      <c r="CY43" s="624"/>
      <c r="CZ43" s="625">
        <v>0.7</v>
      </c>
      <c r="DA43" s="626"/>
      <c r="DB43" s="626"/>
      <c r="DC43" s="627"/>
      <c r="DD43" s="600">
        <v>147869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6695572</v>
      </c>
      <c r="CS44" s="592"/>
      <c r="CT44" s="592"/>
      <c r="CU44" s="592"/>
      <c r="CV44" s="592"/>
      <c r="CW44" s="592"/>
      <c r="CX44" s="592"/>
      <c r="CY44" s="593"/>
      <c r="CZ44" s="625">
        <v>19.399999999999999</v>
      </c>
      <c r="DA44" s="674"/>
      <c r="DB44" s="674"/>
      <c r="DC44" s="675"/>
      <c r="DD44" s="600">
        <v>1130456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2348595</v>
      </c>
      <c r="CS45" s="623"/>
      <c r="CT45" s="623"/>
      <c r="CU45" s="623"/>
      <c r="CV45" s="623"/>
      <c r="CW45" s="623"/>
      <c r="CX45" s="623"/>
      <c r="CY45" s="624"/>
      <c r="CZ45" s="625">
        <v>6.8</v>
      </c>
      <c r="DA45" s="626"/>
      <c r="DB45" s="626"/>
      <c r="DC45" s="627"/>
      <c r="DD45" s="600">
        <v>168434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4247512</v>
      </c>
      <c r="CS46" s="592"/>
      <c r="CT46" s="592"/>
      <c r="CU46" s="592"/>
      <c r="CV46" s="592"/>
      <c r="CW46" s="592"/>
      <c r="CX46" s="592"/>
      <c r="CY46" s="593"/>
      <c r="CZ46" s="625">
        <v>12.3</v>
      </c>
      <c r="DA46" s="674"/>
      <c r="DB46" s="674"/>
      <c r="DC46" s="675"/>
      <c r="DD46" s="600">
        <v>955457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1536895</v>
      </c>
      <c r="CS47" s="623"/>
      <c r="CT47" s="623"/>
      <c r="CU47" s="623"/>
      <c r="CV47" s="623"/>
      <c r="CW47" s="623"/>
      <c r="CX47" s="623"/>
      <c r="CY47" s="624"/>
      <c r="CZ47" s="625">
        <v>4.5</v>
      </c>
      <c r="DA47" s="626"/>
      <c r="DB47" s="626"/>
      <c r="DC47" s="627"/>
      <c r="DD47" s="600">
        <v>173035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74"/>
      <c r="DB48" s="674"/>
      <c r="DC48" s="675"/>
      <c r="DD48" s="600" t="s">
        <v>112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34437329</v>
      </c>
      <c r="CS49" s="659"/>
      <c r="CT49" s="659"/>
      <c r="CU49" s="659"/>
      <c r="CV49" s="659"/>
      <c r="CW49" s="659"/>
      <c r="CX49" s="659"/>
      <c r="CY49" s="686"/>
      <c r="CZ49" s="687">
        <v>100</v>
      </c>
      <c r="DA49" s="688"/>
      <c r="DB49" s="688"/>
      <c r="DC49" s="689"/>
      <c r="DD49" s="690">
        <v>21665672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35670</v>
      </c>
      <c r="R7" s="721"/>
      <c r="S7" s="721"/>
      <c r="T7" s="721"/>
      <c r="U7" s="721"/>
      <c r="V7" s="721">
        <v>34460</v>
      </c>
      <c r="W7" s="721"/>
      <c r="X7" s="721"/>
      <c r="Y7" s="721"/>
      <c r="Z7" s="721"/>
      <c r="AA7" s="721">
        <v>1211</v>
      </c>
      <c r="AB7" s="721"/>
      <c r="AC7" s="721"/>
      <c r="AD7" s="721"/>
      <c r="AE7" s="722"/>
      <c r="AF7" s="723">
        <v>962</v>
      </c>
      <c r="AG7" s="724"/>
      <c r="AH7" s="724"/>
      <c r="AI7" s="724"/>
      <c r="AJ7" s="725"/>
      <c r="AK7" s="760">
        <v>188</v>
      </c>
      <c r="AL7" s="761"/>
      <c r="AM7" s="761"/>
      <c r="AN7" s="761"/>
      <c r="AO7" s="761"/>
      <c r="AP7" s="761">
        <v>42444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-2</v>
      </c>
      <c r="CI7" s="758"/>
      <c r="CJ7" s="758"/>
      <c r="CK7" s="758"/>
      <c r="CL7" s="759"/>
      <c r="CM7" s="757">
        <v>50</v>
      </c>
      <c r="CN7" s="758"/>
      <c r="CO7" s="758"/>
      <c r="CP7" s="758"/>
      <c r="CQ7" s="759"/>
      <c r="CR7" s="757">
        <v>30</v>
      </c>
      <c r="CS7" s="758"/>
      <c r="CT7" s="758"/>
      <c r="CU7" s="758"/>
      <c r="CV7" s="759"/>
      <c r="CW7" s="757">
        <v>5</v>
      </c>
      <c r="CX7" s="758"/>
      <c r="CY7" s="758"/>
      <c r="CZ7" s="758"/>
      <c r="DA7" s="759"/>
      <c r="DB7" s="757" t="s">
        <v>554</v>
      </c>
      <c r="DC7" s="758"/>
      <c r="DD7" s="758"/>
      <c r="DE7" s="758"/>
      <c r="DF7" s="759"/>
      <c r="DG7" s="757" t="s">
        <v>554</v>
      </c>
      <c r="DH7" s="758"/>
      <c r="DI7" s="758"/>
      <c r="DJ7" s="758"/>
      <c r="DK7" s="759"/>
      <c r="DL7" s="757" t="s">
        <v>555</v>
      </c>
      <c r="DM7" s="758"/>
      <c r="DN7" s="758"/>
      <c r="DO7" s="758"/>
      <c r="DP7" s="759"/>
      <c r="DQ7" s="757" t="s">
        <v>557</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414</v>
      </c>
      <c r="R8" s="745"/>
      <c r="S8" s="745"/>
      <c r="T8" s="745"/>
      <c r="U8" s="745"/>
      <c r="V8" s="745">
        <v>382</v>
      </c>
      <c r="W8" s="745"/>
      <c r="X8" s="745"/>
      <c r="Y8" s="745"/>
      <c r="Z8" s="745"/>
      <c r="AA8" s="745">
        <v>32</v>
      </c>
      <c r="AB8" s="745"/>
      <c r="AC8" s="745"/>
      <c r="AD8" s="745"/>
      <c r="AE8" s="746"/>
      <c r="AF8" s="747">
        <v>32</v>
      </c>
      <c r="AG8" s="748"/>
      <c r="AH8" s="748"/>
      <c r="AI8" s="748"/>
      <c r="AJ8" s="749"/>
      <c r="AK8" s="750">
        <v>130</v>
      </c>
      <c r="AL8" s="751"/>
      <c r="AM8" s="751"/>
      <c r="AN8" s="751"/>
      <c r="AO8" s="751"/>
      <c r="AP8" s="751" t="s">
        <v>536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0</v>
      </c>
      <c r="CI8" s="768"/>
      <c r="CJ8" s="768"/>
      <c r="CK8" s="768"/>
      <c r="CL8" s="769"/>
      <c r="CM8" s="767">
        <v>79</v>
      </c>
      <c r="CN8" s="768"/>
      <c r="CO8" s="768"/>
      <c r="CP8" s="768"/>
      <c r="CQ8" s="769"/>
      <c r="CR8" s="767">
        <v>10</v>
      </c>
      <c r="CS8" s="768"/>
      <c r="CT8" s="768"/>
      <c r="CU8" s="768"/>
      <c r="CV8" s="769"/>
      <c r="CW8" s="767">
        <v>93</v>
      </c>
      <c r="CX8" s="768"/>
      <c r="CY8" s="768"/>
      <c r="CZ8" s="768"/>
      <c r="DA8" s="769"/>
      <c r="DB8" s="767" t="s">
        <v>554</v>
      </c>
      <c r="DC8" s="768"/>
      <c r="DD8" s="768"/>
      <c r="DE8" s="768"/>
      <c r="DF8" s="769"/>
      <c r="DG8" s="767" t="s">
        <v>555</v>
      </c>
      <c r="DH8" s="768"/>
      <c r="DI8" s="768"/>
      <c r="DJ8" s="768"/>
      <c r="DK8" s="769"/>
      <c r="DL8" s="767" t="s">
        <v>555</v>
      </c>
      <c r="DM8" s="768"/>
      <c r="DN8" s="768"/>
      <c r="DO8" s="768"/>
      <c r="DP8" s="769"/>
      <c r="DQ8" s="767" t="s">
        <v>554</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2</v>
      </c>
      <c r="CI9" s="768"/>
      <c r="CJ9" s="768"/>
      <c r="CK9" s="768"/>
      <c r="CL9" s="769"/>
      <c r="CM9" s="767">
        <v>299</v>
      </c>
      <c r="CN9" s="768"/>
      <c r="CO9" s="768"/>
      <c r="CP9" s="768"/>
      <c r="CQ9" s="769"/>
      <c r="CR9" s="767">
        <v>300</v>
      </c>
      <c r="CS9" s="768"/>
      <c r="CT9" s="768"/>
      <c r="CU9" s="768"/>
      <c r="CV9" s="769"/>
      <c r="CW9" s="767">
        <v>1</v>
      </c>
      <c r="CX9" s="768"/>
      <c r="CY9" s="768"/>
      <c r="CZ9" s="768"/>
      <c r="DA9" s="769"/>
      <c r="DB9" s="767" t="s">
        <v>558</v>
      </c>
      <c r="DC9" s="768"/>
      <c r="DD9" s="768"/>
      <c r="DE9" s="768"/>
      <c r="DF9" s="769"/>
      <c r="DG9" s="767" t="s">
        <v>555</v>
      </c>
      <c r="DH9" s="768"/>
      <c r="DI9" s="768"/>
      <c r="DJ9" s="768"/>
      <c r="DK9" s="769"/>
      <c r="DL9" s="767" t="s">
        <v>555</v>
      </c>
      <c r="DM9" s="768"/>
      <c r="DN9" s="768"/>
      <c r="DO9" s="768"/>
      <c r="DP9" s="769"/>
      <c r="DQ9" s="767" t="s">
        <v>554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556</v>
      </c>
      <c r="BS10" s="754" t="s">
        <v>553</v>
      </c>
      <c r="BT10" s="755"/>
      <c r="BU10" s="755"/>
      <c r="BV10" s="755"/>
      <c r="BW10" s="755"/>
      <c r="BX10" s="755"/>
      <c r="BY10" s="755"/>
      <c r="BZ10" s="755"/>
      <c r="CA10" s="755"/>
      <c r="CB10" s="755"/>
      <c r="CC10" s="755"/>
      <c r="CD10" s="755"/>
      <c r="CE10" s="755"/>
      <c r="CF10" s="755"/>
      <c r="CG10" s="756"/>
      <c r="CH10" s="767">
        <v>2</v>
      </c>
      <c r="CI10" s="768"/>
      <c r="CJ10" s="768"/>
      <c r="CK10" s="768"/>
      <c r="CL10" s="769"/>
      <c r="CM10" s="767">
        <v>146</v>
      </c>
      <c r="CN10" s="768"/>
      <c r="CO10" s="768"/>
      <c r="CP10" s="768"/>
      <c r="CQ10" s="769"/>
      <c r="CR10" s="767">
        <v>4</v>
      </c>
      <c r="CS10" s="768"/>
      <c r="CT10" s="768"/>
      <c r="CU10" s="768"/>
      <c r="CV10" s="769"/>
      <c r="CW10" s="767" t="s">
        <v>554</v>
      </c>
      <c r="CX10" s="768"/>
      <c r="CY10" s="768"/>
      <c r="CZ10" s="768"/>
      <c r="DA10" s="769"/>
      <c r="DB10" s="767">
        <v>550</v>
      </c>
      <c r="DC10" s="768"/>
      <c r="DD10" s="768"/>
      <c r="DE10" s="768"/>
      <c r="DF10" s="769"/>
      <c r="DG10" s="767" t="s">
        <v>555</v>
      </c>
      <c r="DH10" s="768"/>
      <c r="DI10" s="768"/>
      <c r="DJ10" s="768"/>
      <c r="DK10" s="769"/>
      <c r="DL10" s="767" t="s">
        <v>555</v>
      </c>
      <c r="DM10" s="768"/>
      <c r="DN10" s="768"/>
      <c r="DO10" s="768"/>
      <c r="DP10" s="769"/>
      <c r="DQ10" s="767">
        <v>544</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35933</v>
      </c>
      <c r="R23" s="780"/>
      <c r="S23" s="780"/>
      <c r="T23" s="780"/>
      <c r="U23" s="780"/>
      <c r="V23" s="780">
        <v>34691</v>
      </c>
      <c r="W23" s="780"/>
      <c r="X23" s="780"/>
      <c r="Y23" s="780"/>
      <c r="Z23" s="780"/>
      <c r="AA23" s="780">
        <v>1242</v>
      </c>
      <c r="AB23" s="780"/>
      <c r="AC23" s="780"/>
      <c r="AD23" s="780"/>
      <c r="AE23" s="781"/>
      <c r="AF23" s="782">
        <v>993</v>
      </c>
      <c r="AG23" s="780"/>
      <c r="AH23" s="780"/>
      <c r="AI23" s="780"/>
      <c r="AJ23" s="783"/>
      <c r="AK23" s="784"/>
      <c r="AL23" s="785"/>
      <c r="AM23" s="785"/>
      <c r="AN23" s="785"/>
      <c r="AO23" s="785"/>
      <c r="AP23" s="780">
        <v>42444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6150</v>
      </c>
      <c r="R28" s="809"/>
      <c r="S28" s="809"/>
      <c r="T28" s="809"/>
      <c r="U28" s="809"/>
      <c r="V28" s="809">
        <v>5977</v>
      </c>
      <c r="W28" s="809"/>
      <c r="X28" s="809"/>
      <c r="Y28" s="809"/>
      <c r="Z28" s="809"/>
      <c r="AA28" s="809">
        <v>173</v>
      </c>
      <c r="AB28" s="809"/>
      <c r="AC28" s="809"/>
      <c r="AD28" s="809"/>
      <c r="AE28" s="810"/>
      <c r="AF28" s="811">
        <v>173</v>
      </c>
      <c r="AG28" s="809"/>
      <c r="AH28" s="809"/>
      <c r="AI28" s="809"/>
      <c r="AJ28" s="812"/>
      <c r="AK28" s="813">
        <v>406</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6003</v>
      </c>
      <c r="R29" s="745"/>
      <c r="S29" s="745"/>
      <c r="T29" s="745"/>
      <c r="U29" s="745"/>
      <c r="V29" s="745">
        <v>5860</v>
      </c>
      <c r="W29" s="745"/>
      <c r="X29" s="745"/>
      <c r="Y29" s="745"/>
      <c r="Z29" s="745"/>
      <c r="AA29" s="745">
        <v>143</v>
      </c>
      <c r="AB29" s="745"/>
      <c r="AC29" s="745"/>
      <c r="AD29" s="745"/>
      <c r="AE29" s="746"/>
      <c r="AF29" s="747">
        <v>143</v>
      </c>
      <c r="AG29" s="748"/>
      <c r="AH29" s="748"/>
      <c r="AI29" s="748"/>
      <c r="AJ29" s="749"/>
      <c r="AK29" s="816">
        <v>977</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477</v>
      </c>
      <c r="R30" s="745"/>
      <c r="S30" s="745"/>
      <c r="T30" s="745"/>
      <c r="U30" s="745"/>
      <c r="V30" s="745">
        <v>469</v>
      </c>
      <c r="W30" s="745"/>
      <c r="X30" s="745"/>
      <c r="Y30" s="745"/>
      <c r="Z30" s="745"/>
      <c r="AA30" s="745">
        <v>8</v>
      </c>
      <c r="AB30" s="745"/>
      <c r="AC30" s="745"/>
      <c r="AD30" s="745"/>
      <c r="AE30" s="746"/>
      <c r="AF30" s="747">
        <v>8</v>
      </c>
      <c r="AG30" s="748"/>
      <c r="AH30" s="748"/>
      <c r="AI30" s="748"/>
      <c r="AJ30" s="749"/>
      <c r="AK30" s="816">
        <v>142</v>
      </c>
      <c r="AL30" s="817"/>
      <c r="AM30" s="817"/>
      <c r="AN30" s="817"/>
      <c r="AO30" s="817"/>
      <c r="AP30" s="817" t="s">
        <v>536</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2097</v>
      </c>
      <c r="R31" s="745"/>
      <c r="S31" s="745"/>
      <c r="T31" s="745"/>
      <c r="U31" s="745"/>
      <c r="V31" s="745">
        <v>1829</v>
      </c>
      <c r="W31" s="745"/>
      <c r="X31" s="745"/>
      <c r="Y31" s="745"/>
      <c r="Z31" s="745"/>
      <c r="AA31" s="745">
        <v>268</v>
      </c>
      <c r="AB31" s="745"/>
      <c r="AC31" s="745"/>
      <c r="AD31" s="745"/>
      <c r="AE31" s="746"/>
      <c r="AF31" s="747">
        <v>1659</v>
      </c>
      <c r="AG31" s="748"/>
      <c r="AH31" s="748"/>
      <c r="AI31" s="748"/>
      <c r="AJ31" s="749"/>
      <c r="AK31" s="816">
        <v>513</v>
      </c>
      <c r="AL31" s="817"/>
      <c r="AM31" s="817"/>
      <c r="AN31" s="817"/>
      <c r="AO31" s="817"/>
      <c r="AP31" s="817">
        <v>13207</v>
      </c>
      <c r="AQ31" s="817"/>
      <c r="AR31" s="817"/>
      <c r="AS31" s="817"/>
      <c r="AT31" s="817"/>
      <c r="AU31" s="817">
        <v>4464</v>
      </c>
      <c r="AV31" s="817"/>
      <c r="AW31" s="817"/>
      <c r="AX31" s="817"/>
      <c r="AY31" s="817"/>
      <c r="AZ31" s="818" t="s">
        <v>538</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3670</v>
      </c>
      <c r="R32" s="745"/>
      <c r="S32" s="745"/>
      <c r="T32" s="745"/>
      <c r="U32" s="745"/>
      <c r="V32" s="745">
        <v>3721</v>
      </c>
      <c r="W32" s="745"/>
      <c r="X32" s="745"/>
      <c r="Y32" s="745"/>
      <c r="Z32" s="745"/>
      <c r="AA32" s="745">
        <v>-51</v>
      </c>
      <c r="AB32" s="745"/>
      <c r="AC32" s="745"/>
      <c r="AD32" s="745"/>
      <c r="AE32" s="746"/>
      <c r="AF32" s="747">
        <v>111</v>
      </c>
      <c r="AG32" s="748"/>
      <c r="AH32" s="748"/>
      <c r="AI32" s="748"/>
      <c r="AJ32" s="749"/>
      <c r="AK32" s="816">
        <v>480</v>
      </c>
      <c r="AL32" s="817"/>
      <c r="AM32" s="817"/>
      <c r="AN32" s="817"/>
      <c r="AO32" s="817"/>
      <c r="AP32" s="817">
        <v>632</v>
      </c>
      <c r="AQ32" s="817"/>
      <c r="AR32" s="817"/>
      <c r="AS32" s="817"/>
      <c r="AT32" s="817"/>
      <c r="AU32" s="817">
        <v>508</v>
      </c>
      <c r="AV32" s="817"/>
      <c r="AW32" s="817"/>
      <c r="AX32" s="817"/>
      <c r="AY32" s="817"/>
      <c r="AZ32" s="818" t="s">
        <v>537</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5484</v>
      </c>
      <c r="R33" s="745"/>
      <c r="S33" s="745"/>
      <c r="T33" s="745"/>
      <c r="U33" s="745"/>
      <c r="V33" s="745">
        <v>5431</v>
      </c>
      <c r="W33" s="745"/>
      <c r="X33" s="745"/>
      <c r="Y33" s="745"/>
      <c r="Z33" s="745"/>
      <c r="AA33" s="745">
        <v>53</v>
      </c>
      <c r="AB33" s="745"/>
      <c r="AC33" s="745"/>
      <c r="AD33" s="745"/>
      <c r="AE33" s="746"/>
      <c r="AF33" s="747">
        <v>49</v>
      </c>
      <c r="AG33" s="748"/>
      <c r="AH33" s="748"/>
      <c r="AI33" s="748"/>
      <c r="AJ33" s="749"/>
      <c r="AK33" s="816">
        <v>1978</v>
      </c>
      <c r="AL33" s="817"/>
      <c r="AM33" s="817"/>
      <c r="AN33" s="817"/>
      <c r="AO33" s="817"/>
      <c r="AP33" s="817">
        <v>31840</v>
      </c>
      <c r="AQ33" s="817"/>
      <c r="AR33" s="817"/>
      <c r="AS33" s="817"/>
      <c r="AT33" s="817"/>
      <c r="AU33" s="817">
        <v>27828</v>
      </c>
      <c r="AV33" s="817"/>
      <c r="AW33" s="817"/>
      <c r="AX33" s="817"/>
      <c r="AY33" s="817"/>
      <c r="AZ33" s="818" t="s">
        <v>538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2143</v>
      </c>
      <c r="AG63" s="828"/>
      <c r="AH63" s="828"/>
      <c r="AI63" s="828"/>
      <c r="AJ63" s="829"/>
      <c r="AK63" s="830"/>
      <c r="AL63" s="825"/>
      <c r="AM63" s="825"/>
      <c r="AN63" s="825"/>
      <c r="AO63" s="825"/>
      <c r="AP63" s="828">
        <v>45679</v>
      </c>
      <c r="AQ63" s="828"/>
      <c r="AR63" s="828"/>
      <c r="AS63" s="828"/>
      <c r="AT63" s="828"/>
      <c r="AU63" s="828">
        <v>32800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419</v>
      </c>
      <c r="R68" s="852"/>
      <c r="S68" s="852"/>
      <c r="T68" s="852"/>
      <c r="U68" s="852"/>
      <c r="V68" s="852">
        <v>382</v>
      </c>
      <c r="W68" s="852"/>
      <c r="X68" s="852"/>
      <c r="Y68" s="852"/>
      <c r="Z68" s="852"/>
      <c r="AA68" s="852">
        <v>37</v>
      </c>
      <c r="AB68" s="852"/>
      <c r="AC68" s="852"/>
      <c r="AD68" s="852"/>
      <c r="AE68" s="852"/>
      <c r="AF68" s="852">
        <v>37</v>
      </c>
      <c r="AG68" s="852"/>
      <c r="AH68" s="852"/>
      <c r="AI68" s="852"/>
      <c r="AJ68" s="852"/>
      <c r="AK68" s="852">
        <v>104</v>
      </c>
      <c r="AL68" s="852"/>
      <c r="AM68" s="852"/>
      <c r="AN68" s="852"/>
      <c r="AO68" s="852"/>
      <c r="AP68" s="852" t="s">
        <v>549</v>
      </c>
      <c r="AQ68" s="852"/>
      <c r="AR68" s="852"/>
      <c r="AS68" s="852"/>
      <c r="AT68" s="852"/>
      <c r="AU68" s="852" t="s">
        <v>549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7609</v>
      </c>
      <c r="R69" s="817"/>
      <c r="S69" s="817"/>
      <c r="T69" s="817"/>
      <c r="U69" s="817"/>
      <c r="V69" s="817">
        <v>7599</v>
      </c>
      <c r="W69" s="817"/>
      <c r="X69" s="817"/>
      <c r="Y69" s="817"/>
      <c r="Z69" s="817"/>
      <c r="AA69" s="817">
        <v>10</v>
      </c>
      <c r="AB69" s="817"/>
      <c r="AC69" s="817"/>
      <c r="AD69" s="817"/>
      <c r="AE69" s="817"/>
      <c r="AF69" s="817">
        <v>10</v>
      </c>
      <c r="AG69" s="817"/>
      <c r="AH69" s="817"/>
      <c r="AI69" s="817"/>
      <c r="AJ69" s="817"/>
      <c r="AK69" s="817">
        <v>1356</v>
      </c>
      <c r="AL69" s="817"/>
      <c r="AM69" s="817"/>
      <c r="AN69" s="817"/>
      <c r="AO69" s="817"/>
      <c r="AP69" s="817" t="s">
        <v>549</v>
      </c>
      <c r="AQ69" s="817"/>
      <c r="AR69" s="817"/>
      <c r="AS69" s="817"/>
      <c r="AT69" s="817"/>
      <c r="AU69" s="817" t="s">
        <v>549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1563</v>
      </c>
      <c r="R70" s="817"/>
      <c r="S70" s="817"/>
      <c r="T70" s="817"/>
      <c r="U70" s="817"/>
      <c r="V70" s="817">
        <v>1542</v>
      </c>
      <c r="W70" s="817"/>
      <c r="X70" s="817"/>
      <c r="Y70" s="817"/>
      <c r="Z70" s="817"/>
      <c r="AA70" s="817">
        <v>20</v>
      </c>
      <c r="AB70" s="817"/>
      <c r="AC70" s="817"/>
      <c r="AD70" s="817"/>
      <c r="AE70" s="817"/>
      <c r="AF70" s="817">
        <v>20</v>
      </c>
      <c r="AG70" s="817"/>
      <c r="AH70" s="817"/>
      <c r="AI70" s="817"/>
      <c r="AJ70" s="817"/>
      <c r="AK70" s="817">
        <v>0</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23</v>
      </c>
      <c r="R71" s="817"/>
      <c r="S71" s="817"/>
      <c r="T71" s="817"/>
      <c r="U71" s="817"/>
      <c r="V71" s="817">
        <v>22</v>
      </c>
      <c r="W71" s="817"/>
      <c r="X71" s="817"/>
      <c r="Y71" s="817"/>
      <c r="Z71" s="817"/>
      <c r="AA71" s="817">
        <v>1</v>
      </c>
      <c r="AB71" s="817"/>
      <c r="AC71" s="817"/>
      <c r="AD71" s="817"/>
      <c r="AE71" s="817"/>
      <c r="AF71" s="817">
        <v>1</v>
      </c>
      <c r="AG71" s="817"/>
      <c r="AH71" s="817"/>
      <c r="AI71" s="817"/>
      <c r="AJ71" s="817"/>
      <c r="AK71" s="817">
        <v>11</v>
      </c>
      <c r="AL71" s="817"/>
      <c r="AM71" s="817"/>
      <c r="AN71" s="817"/>
      <c r="AO71" s="817"/>
      <c r="AP71" s="817" t="s">
        <v>549</v>
      </c>
      <c r="AQ71" s="817"/>
      <c r="AR71" s="817"/>
      <c r="AS71" s="817"/>
      <c r="AT71" s="817"/>
      <c r="AU71" s="817" t="s">
        <v>549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35</v>
      </c>
      <c r="R72" s="817"/>
      <c r="S72" s="817"/>
      <c r="T72" s="817"/>
      <c r="U72" s="817"/>
      <c r="V72" s="817">
        <v>33</v>
      </c>
      <c r="W72" s="817"/>
      <c r="X72" s="817"/>
      <c r="Y72" s="817"/>
      <c r="Z72" s="817"/>
      <c r="AA72" s="817">
        <v>3</v>
      </c>
      <c r="AB72" s="817"/>
      <c r="AC72" s="817"/>
      <c r="AD72" s="817"/>
      <c r="AE72" s="817"/>
      <c r="AF72" s="817">
        <v>3</v>
      </c>
      <c r="AG72" s="817"/>
      <c r="AH72" s="817"/>
      <c r="AI72" s="817"/>
      <c r="AJ72" s="817"/>
      <c r="AK72" s="817">
        <v>14</v>
      </c>
      <c r="AL72" s="817"/>
      <c r="AM72" s="817"/>
      <c r="AN72" s="817"/>
      <c r="AO72" s="817"/>
      <c r="AP72" s="817" t="s">
        <v>549</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1353</v>
      </c>
      <c r="R73" s="817"/>
      <c r="S73" s="817"/>
      <c r="T73" s="817"/>
      <c r="U73" s="817"/>
      <c r="V73" s="817">
        <v>1340</v>
      </c>
      <c r="W73" s="817"/>
      <c r="X73" s="817"/>
      <c r="Y73" s="817"/>
      <c r="Z73" s="817"/>
      <c r="AA73" s="817">
        <v>12</v>
      </c>
      <c r="AB73" s="817"/>
      <c r="AC73" s="817"/>
      <c r="AD73" s="817"/>
      <c r="AE73" s="817"/>
      <c r="AF73" s="817">
        <v>12</v>
      </c>
      <c r="AG73" s="817"/>
      <c r="AH73" s="817"/>
      <c r="AI73" s="817"/>
      <c r="AJ73" s="817"/>
      <c r="AK73" s="817">
        <v>687</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1188</v>
      </c>
      <c r="R74" s="817"/>
      <c r="S74" s="817"/>
      <c r="T74" s="817"/>
      <c r="U74" s="817"/>
      <c r="V74" s="817">
        <v>1104</v>
      </c>
      <c r="W74" s="817"/>
      <c r="X74" s="817"/>
      <c r="Y74" s="817"/>
      <c r="Z74" s="817"/>
      <c r="AA74" s="817">
        <v>84</v>
      </c>
      <c r="AB74" s="817"/>
      <c r="AC74" s="817"/>
      <c r="AD74" s="817"/>
      <c r="AE74" s="817"/>
      <c r="AF74" s="817">
        <v>84</v>
      </c>
      <c r="AG74" s="817"/>
      <c r="AH74" s="817"/>
      <c r="AI74" s="817"/>
      <c r="AJ74" s="817"/>
      <c r="AK74" s="817">
        <v>4</v>
      </c>
      <c r="AL74" s="817"/>
      <c r="AM74" s="817"/>
      <c r="AN74" s="817"/>
      <c r="AO74" s="817"/>
      <c r="AP74" s="817" t="s">
        <v>549</v>
      </c>
      <c r="AQ74" s="817"/>
      <c r="AR74" s="817"/>
      <c r="AS74" s="817"/>
      <c r="AT74" s="817"/>
      <c r="AU74" s="817" t="s">
        <v>549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252889</v>
      </c>
      <c r="R75" s="866"/>
      <c r="S75" s="866"/>
      <c r="T75" s="866"/>
      <c r="U75" s="816"/>
      <c r="V75" s="867">
        <v>248463</v>
      </c>
      <c r="W75" s="866"/>
      <c r="X75" s="866"/>
      <c r="Y75" s="866"/>
      <c r="Z75" s="816"/>
      <c r="AA75" s="867">
        <v>4426</v>
      </c>
      <c r="AB75" s="866"/>
      <c r="AC75" s="866"/>
      <c r="AD75" s="866"/>
      <c r="AE75" s="816"/>
      <c r="AF75" s="867">
        <v>4426</v>
      </c>
      <c r="AG75" s="866"/>
      <c r="AH75" s="866"/>
      <c r="AI75" s="866"/>
      <c r="AJ75" s="816"/>
      <c r="AK75" s="867">
        <v>3458</v>
      </c>
      <c r="AL75" s="866"/>
      <c r="AM75" s="866"/>
      <c r="AN75" s="866"/>
      <c r="AO75" s="816"/>
      <c r="AP75" s="867" t="s">
        <v>549</v>
      </c>
      <c r="AQ75" s="866"/>
      <c r="AR75" s="866"/>
      <c r="AS75" s="866"/>
      <c r="AT75" s="816"/>
      <c r="AU75" s="867" t="s">
        <v>549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353</v>
      </c>
      <c r="R76" s="866"/>
      <c r="S76" s="866"/>
      <c r="T76" s="866"/>
      <c r="U76" s="816"/>
      <c r="V76" s="867">
        <v>310</v>
      </c>
      <c r="W76" s="866"/>
      <c r="X76" s="866"/>
      <c r="Y76" s="866"/>
      <c r="Z76" s="816"/>
      <c r="AA76" s="867">
        <v>43</v>
      </c>
      <c r="AB76" s="866"/>
      <c r="AC76" s="866"/>
      <c r="AD76" s="866"/>
      <c r="AE76" s="816"/>
      <c r="AF76" s="867">
        <v>43</v>
      </c>
      <c r="AG76" s="866"/>
      <c r="AH76" s="866"/>
      <c r="AI76" s="866"/>
      <c r="AJ76" s="816"/>
      <c r="AK76" s="867">
        <v>1</v>
      </c>
      <c r="AL76" s="866"/>
      <c r="AM76" s="866"/>
      <c r="AN76" s="866"/>
      <c r="AO76" s="816"/>
      <c r="AP76" s="867" t="s">
        <v>549</v>
      </c>
      <c r="AQ76" s="866"/>
      <c r="AR76" s="866"/>
      <c r="AS76" s="866"/>
      <c r="AT76" s="816"/>
      <c r="AU76" s="867" t="s">
        <v>549</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839</v>
      </c>
      <c r="R77" s="866"/>
      <c r="S77" s="866"/>
      <c r="T77" s="866"/>
      <c r="U77" s="816"/>
      <c r="V77" s="867">
        <v>778</v>
      </c>
      <c r="W77" s="866"/>
      <c r="X77" s="866"/>
      <c r="Y77" s="866"/>
      <c r="Z77" s="816"/>
      <c r="AA77" s="867">
        <v>61</v>
      </c>
      <c r="AB77" s="866"/>
      <c r="AC77" s="866"/>
      <c r="AD77" s="866"/>
      <c r="AE77" s="816"/>
      <c r="AF77" s="867">
        <v>61</v>
      </c>
      <c r="AG77" s="866"/>
      <c r="AH77" s="866"/>
      <c r="AI77" s="866"/>
      <c r="AJ77" s="816"/>
      <c r="AK77" s="867">
        <v>84</v>
      </c>
      <c r="AL77" s="866"/>
      <c r="AM77" s="866"/>
      <c r="AN77" s="866"/>
      <c r="AO77" s="816"/>
      <c r="AP77" s="867">
        <v>968</v>
      </c>
      <c r="AQ77" s="866"/>
      <c r="AR77" s="866"/>
      <c r="AS77" s="866"/>
      <c r="AT77" s="816"/>
      <c r="AU77" s="867">
        <v>441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4697</v>
      </c>
      <c r="AG88" s="828"/>
      <c r="AH88" s="828"/>
      <c r="AI88" s="828"/>
      <c r="AJ88" s="828"/>
      <c r="AK88" s="825"/>
      <c r="AL88" s="825"/>
      <c r="AM88" s="825"/>
      <c r="AN88" s="825"/>
      <c r="AO88" s="825"/>
      <c r="AP88" s="828">
        <v>968</v>
      </c>
      <c r="AQ88" s="828"/>
      <c r="AR88" s="828"/>
      <c r="AS88" s="828"/>
      <c r="AT88" s="828"/>
      <c r="AU88" s="828">
        <v>441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344</v>
      </c>
      <c r="CS102" s="836"/>
      <c r="CT102" s="836"/>
      <c r="CU102" s="836"/>
      <c r="CV102" s="879"/>
      <c r="CW102" s="878">
        <v>99</v>
      </c>
      <c r="CX102" s="836"/>
      <c r="CY102" s="836"/>
      <c r="CZ102" s="836"/>
      <c r="DA102" s="879"/>
      <c r="DB102" s="878">
        <v>550</v>
      </c>
      <c r="DC102" s="836"/>
      <c r="DD102" s="836"/>
      <c r="DE102" s="836"/>
      <c r="DF102" s="879"/>
      <c r="DG102" s="878" t="s">
        <v>554</v>
      </c>
      <c r="DH102" s="836"/>
      <c r="DI102" s="836"/>
      <c r="DJ102" s="836"/>
      <c r="DK102" s="879"/>
      <c r="DL102" s="878" t="s">
        <v>554</v>
      </c>
      <c r="DM102" s="836"/>
      <c r="DN102" s="836"/>
      <c r="DO102" s="836"/>
      <c r="DP102" s="879"/>
      <c r="DQ102" s="878">
        <v>544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4049394</v>
      </c>
      <c r="AB110" s="888"/>
      <c r="AC110" s="888"/>
      <c r="AD110" s="888"/>
      <c r="AE110" s="889"/>
      <c r="AF110" s="890">
        <v>3928927</v>
      </c>
      <c r="AG110" s="888"/>
      <c r="AH110" s="888"/>
      <c r="AI110" s="888"/>
      <c r="AJ110" s="889"/>
      <c r="AK110" s="890">
        <v>3949403</v>
      </c>
      <c r="AL110" s="888"/>
      <c r="AM110" s="888"/>
      <c r="AN110" s="888"/>
      <c r="AO110" s="889"/>
      <c r="AP110" s="891">
        <v>24.7</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38128570</v>
      </c>
      <c r="BR110" s="925"/>
      <c r="BS110" s="925"/>
      <c r="BT110" s="925"/>
      <c r="BU110" s="925"/>
      <c r="BV110" s="925">
        <v>40927578</v>
      </c>
      <c r="BW110" s="925"/>
      <c r="BX110" s="925"/>
      <c r="BY110" s="925"/>
      <c r="BZ110" s="925"/>
      <c r="CA110" s="925">
        <v>42444126</v>
      </c>
      <c r="CB110" s="925"/>
      <c r="CC110" s="925"/>
      <c r="CD110" s="925"/>
      <c r="CE110" s="925"/>
      <c r="CF110" s="939">
        <v>265.5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261478</v>
      </c>
      <c r="BR111" s="918"/>
      <c r="BS111" s="918"/>
      <c r="BT111" s="918"/>
      <c r="BU111" s="918"/>
      <c r="BV111" s="918">
        <v>215878</v>
      </c>
      <c r="BW111" s="918"/>
      <c r="BX111" s="918"/>
      <c r="BY111" s="918"/>
      <c r="BZ111" s="918"/>
      <c r="CA111" s="918">
        <v>164678</v>
      </c>
      <c r="CB111" s="918"/>
      <c r="CC111" s="918"/>
      <c r="CD111" s="918"/>
      <c r="CE111" s="918"/>
      <c r="CF111" s="912">
        <v>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34013352</v>
      </c>
      <c r="BR112" s="918"/>
      <c r="BS112" s="918"/>
      <c r="BT112" s="918"/>
      <c r="BU112" s="918"/>
      <c r="BV112" s="918">
        <v>33168963</v>
      </c>
      <c r="BW112" s="918"/>
      <c r="BX112" s="918"/>
      <c r="BY112" s="918"/>
      <c r="BZ112" s="918"/>
      <c r="CA112" s="918">
        <v>32799950</v>
      </c>
      <c r="CB112" s="918"/>
      <c r="CC112" s="918"/>
      <c r="CD112" s="918"/>
      <c r="CE112" s="918"/>
      <c r="CF112" s="912">
        <v>205.2</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2368458</v>
      </c>
      <c r="AB113" s="932"/>
      <c r="AC113" s="932"/>
      <c r="AD113" s="932"/>
      <c r="AE113" s="933"/>
      <c r="AF113" s="934">
        <v>2341543</v>
      </c>
      <c r="AG113" s="932"/>
      <c r="AH113" s="932"/>
      <c r="AI113" s="932"/>
      <c r="AJ113" s="933"/>
      <c r="AK113" s="934">
        <v>2471281</v>
      </c>
      <c r="AL113" s="932"/>
      <c r="AM113" s="932"/>
      <c r="AN113" s="932"/>
      <c r="AO113" s="933"/>
      <c r="AP113" s="935">
        <v>15.5</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541665</v>
      </c>
      <c r="BR113" s="918"/>
      <c r="BS113" s="918"/>
      <c r="BT113" s="918"/>
      <c r="BU113" s="918"/>
      <c r="BV113" s="918">
        <v>491820</v>
      </c>
      <c r="BW113" s="918"/>
      <c r="BX113" s="918"/>
      <c r="BY113" s="918"/>
      <c r="BZ113" s="918"/>
      <c r="CA113" s="918">
        <v>441345</v>
      </c>
      <c r="CB113" s="918"/>
      <c r="CC113" s="918"/>
      <c r="CD113" s="918"/>
      <c r="CE113" s="918"/>
      <c r="CF113" s="912">
        <v>2.8</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57768</v>
      </c>
      <c r="AB114" s="957"/>
      <c r="AC114" s="957"/>
      <c r="AD114" s="957"/>
      <c r="AE114" s="958"/>
      <c r="AF114" s="959">
        <v>57604</v>
      </c>
      <c r="AG114" s="957"/>
      <c r="AH114" s="957"/>
      <c r="AI114" s="957"/>
      <c r="AJ114" s="958"/>
      <c r="AK114" s="959">
        <v>57411</v>
      </c>
      <c r="AL114" s="957"/>
      <c r="AM114" s="957"/>
      <c r="AN114" s="957"/>
      <c r="AO114" s="958"/>
      <c r="AP114" s="960">
        <v>0.4</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1294073</v>
      </c>
      <c r="BR114" s="918"/>
      <c r="BS114" s="918"/>
      <c r="BT114" s="918"/>
      <c r="BU114" s="918"/>
      <c r="BV114" s="918">
        <v>1131322</v>
      </c>
      <c r="BW114" s="918"/>
      <c r="BX114" s="918"/>
      <c r="BY114" s="918"/>
      <c r="BZ114" s="918"/>
      <c r="CA114" s="918">
        <v>789167</v>
      </c>
      <c r="CB114" s="918"/>
      <c r="CC114" s="918"/>
      <c r="CD114" s="918"/>
      <c r="CE114" s="918"/>
      <c r="CF114" s="912">
        <v>4.9000000000000004</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50910</v>
      </c>
      <c r="AB115" s="932"/>
      <c r="AC115" s="932"/>
      <c r="AD115" s="932"/>
      <c r="AE115" s="933"/>
      <c r="AF115" s="934">
        <v>45600</v>
      </c>
      <c r="AG115" s="932"/>
      <c r="AH115" s="932"/>
      <c r="AI115" s="932"/>
      <c r="AJ115" s="933"/>
      <c r="AK115" s="934">
        <v>41826</v>
      </c>
      <c r="AL115" s="932"/>
      <c r="AM115" s="932"/>
      <c r="AN115" s="932"/>
      <c r="AO115" s="933"/>
      <c r="AP115" s="935">
        <v>0.3</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633688</v>
      </c>
      <c r="BR115" s="918"/>
      <c r="BS115" s="918"/>
      <c r="BT115" s="918"/>
      <c r="BU115" s="918"/>
      <c r="BV115" s="918">
        <v>549179</v>
      </c>
      <c r="BW115" s="918"/>
      <c r="BX115" s="918"/>
      <c r="BY115" s="918"/>
      <c r="BZ115" s="918"/>
      <c r="CA115" s="918">
        <v>548184</v>
      </c>
      <c r="CB115" s="918"/>
      <c r="CC115" s="918"/>
      <c r="CD115" s="918"/>
      <c r="CE115" s="918"/>
      <c r="CF115" s="912">
        <v>3.4</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535</v>
      </c>
      <c r="AB116" s="957"/>
      <c r="AC116" s="957"/>
      <c r="AD116" s="957"/>
      <c r="AE116" s="958"/>
      <c r="AF116" s="959">
        <v>931</v>
      </c>
      <c r="AG116" s="957"/>
      <c r="AH116" s="957"/>
      <c r="AI116" s="957"/>
      <c r="AJ116" s="958"/>
      <c r="AK116" s="959">
        <v>256</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261478</v>
      </c>
      <c r="DH116" s="957"/>
      <c r="DI116" s="957"/>
      <c r="DJ116" s="957"/>
      <c r="DK116" s="958"/>
      <c r="DL116" s="959">
        <v>215878</v>
      </c>
      <c r="DM116" s="957"/>
      <c r="DN116" s="957"/>
      <c r="DO116" s="957"/>
      <c r="DP116" s="958"/>
      <c r="DQ116" s="959">
        <v>164678</v>
      </c>
      <c r="DR116" s="957"/>
      <c r="DS116" s="957"/>
      <c r="DT116" s="957"/>
      <c r="DU116" s="958"/>
      <c r="DV116" s="960">
        <v>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6527065</v>
      </c>
      <c r="AB117" s="964"/>
      <c r="AC117" s="964"/>
      <c r="AD117" s="964"/>
      <c r="AE117" s="965"/>
      <c r="AF117" s="963">
        <v>6374605</v>
      </c>
      <c r="AG117" s="964"/>
      <c r="AH117" s="964"/>
      <c r="AI117" s="964"/>
      <c r="AJ117" s="965"/>
      <c r="AK117" s="963">
        <v>6520177</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74872826</v>
      </c>
      <c r="BR118" s="984"/>
      <c r="BS118" s="984"/>
      <c r="BT118" s="984"/>
      <c r="BU118" s="984"/>
      <c r="BV118" s="984">
        <v>76484740</v>
      </c>
      <c r="BW118" s="984"/>
      <c r="BX118" s="984"/>
      <c r="BY118" s="984"/>
      <c r="BZ118" s="984"/>
      <c r="CA118" s="984">
        <v>77187450</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4637984</v>
      </c>
      <c r="BR119" s="925"/>
      <c r="BS119" s="925"/>
      <c r="BT119" s="925"/>
      <c r="BU119" s="925"/>
      <c r="BV119" s="925">
        <v>3238624</v>
      </c>
      <c r="BW119" s="925"/>
      <c r="BX119" s="925"/>
      <c r="BY119" s="925"/>
      <c r="BZ119" s="925"/>
      <c r="CA119" s="925">
        <v>3048811</v>
      </c>
      <c r="CB119" s="925"/>
      <c r="CC119" s="925"/>
      <c r="CD119" s="925"/>
      <c r="CE119" s="925"/>
      <c r="CF119" s="939">
        <v>19.100000000000001</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1327195</v>
      </c>
      <c r="BR120" s="918"/>
      <c r="BS120" s="918"/>
      <c r="BT120" s="918"/>
      <c r="BU120" s="918"/>
      <c r="BV120" s="918">
        <v>1825371</v>
      </c>
      <c r="BW120" s="918"/>
      <c r="BX120" s="918"/>
      <c r="BY120" s="918"/>
      <c r="BZ120" s="918"/>
      <c r="CA120" s="918">
        <v>2133707</v>
      </c>
      <c r="CB120" s="918"/>
      <c r="CC120" s="918"/>
      <c r="CD120" s="918"/>
      <c r="CE120" s="918"/>
      <c r="CF120" s="912">
        <v>13.3</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27681016</v>
      </c>
      <c r="DH120" s="925"/>
      <c r="DI120" s="925"/>
      <c r="DJ120" s="925"/>
      <c r="DK120" s="925"/>
      <c r="DL120" s="925">
        <v>27697936</v>
      </c>
      <c r="DM120" s="925"/>
      <c r="DN120" s="925"/>
      <c r="DO120" s="925"/>
      <c r="DP120" s="925"/>
      <c r="DQ120" s="925">
        <v>27828299</v>
      </c>
      <c r="DR120" s="925"/>
      <c r="DS120" s="925"/>
      <c r="DT120" s="925"/>
      <c r="DU120" s="925"/>
      <c r="DV120" s="926">
        <v>174.1</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43562652</v>
      </c>
      <c r="BR121" s="984"/>
      <c r="BS121" s="984"/>
      <c r="BT121" s="984"/>
      <c r="BU121" s="984"/>
      <c r="BV121" s="984">
        <v>46210741</v>
      </c>
      <c r="BW121" s="984"/>
      <c r="BX121" s="984"/>
      <c r="BY121" s="984"/>
      <c r="BZ121" s="984"/>
      <c r="CA121" s="984">
        <v>47388427</v>
      </c>
      <c r="CB121" s="984"/>
      <c r="CC121" s="984"/>
      <c r="CD121" s="984"/>
      <c r="CE121" s="984"/>
      <c r="CF121" s="1022">
        <v>296.5</v>
      </c>
      <c r="CG121" s="1023"/>
      <c r="CH121" s="1023"/>
      <c r="CI121" s="1023"/>
      <c r="CJ121" s="1023"/>
      <c r="CK121" s="1014"/>
      <c r="CL121" s="1015"/>
      <c r="CM121" s="1015"/>
      <c r="CN121" s="1015"/>
      <c r="CO121" s="1016"/>
      <c r="CP121" s="1005" t="s">
        <v>438</v>
      </c>
      <c r="CQ121" s="1006"/>
      <c r="CR121" s="1006"/>
      <c r="CS121" s="1006"/>
      <c r="CT121" s="1006"/>
      <c r="CU121" s="1006"/>
      <c r="CV121" s="1006"/>
      <c r="CW121" s="1006"/>
      <c r="CX121" s="1006"/>
      <c r="CY121" s="1006"/>
      <c r="CZ121" s="1006"/>
      <c r="DA121" s="1006"/>
      <c r="DB121" s="1006"/>
      <c r="DC121" s="1006"/>
      <c r="DD121" s="1006"/>
      <c r="DE121" s="1006"/>
      <c r="DF121" s="1007"/>
      <c r="DG121" s="917">
        <v>5913945</v>
      </c>
      <c r="DH121" s="918"/>
      <c r="DI121" s="918"/>
      <c r="DJ121" s="918"/>
      <c r="DK121" s="918"/>
      <c r="DL121" s="918">
        <v>5049468</v>
      </c>
      <c r="DM121" s="918"/>
      <c r="DN121" s="918"/>
      <c r="DO121" s="918"/>
      <c r="DP121" s="918"/>
      <c r="DQ121" s="918">
        <v>4463937</v>
      </c>
      <c r="DR121" s="918"/>
      <c r="DS121" s="918"/>
      <c r="DT121" s="918"/>
      <c r="DU121" s="918"/>
      <c r="DV121" s="919">
        <v>27.9</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439</v>
      </c>
      <c r="AB122" s="957"/>
      <c r="AC122" s="957"/>
      <c r="AD122" s="957"/>
      <c r="AE122" s="958"/>
      <c r="AF122" s="959" t="s">
        <v>439</v>
      </c>
      <c r="AG122" s="957"/>
      <c r="AH122" s="957"/>
      <c r="AI122" s="957"/>
      <c r="AJ122" s="958"/>
      <c r="AK122" s="959" t="s">
        <v>439</v>
      </c>
      <c r="AL122" s="957"/>
      <c r="AM122" s="957"/>
      <c r="AN122" s="957"/>
      <c r="AO122" s="958"/>
      <c r="AP122" s="960" t="s">
        <v>439</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49527831</v>
      </c>
      <c r="BR122" s="1033"/>
      <c r="BS122" s="1033"/>
      <c r="BT122" s="1033"/>
      <c r="BU122" s="1033"/>
      <c r="BV122" s="1033">
        <v>51274736</v>
      </c>
      <c r="BW122" s="1033"/>
      <c r="BX122" s="1033"/>
      <c r="BY122" s="1033"/>
      <c r="BZ122" s="1033"/>
      <c r="CA122" s="1033">
        <v>52570945</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418391</v>
      </c>
      <c r="DH122" s="918"/>
      <c r="DI122" s="918"/>
      <c r="DJ122" s="918"/>
      <c r="DK122" s="918"/>
      <c r="DL122" s="918">
        <v>421559</v>
      </c>
      <c r="DM122" s="918"/>
      <c r="DN122" s="918"/>
      <c r="DO122" s="918"/>
      <c r="DP122" s="918"/>
      <c r="DQ122" s="918">
        <v>507714</v>
      </c>
      <c r="DR122" s="918"/>
      <c r="DS122" s="918"/>
      <c r="DT122" s="918"/>
      <c r="DU122" s="918"/>
      <c r="DV122" s="919">
        <v>3.2</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50910</v>
      </c>
      <c r="AB123" s="957"/>
      <c r="AC123" s="957"/>
      <c r="AD123" s="957"/>
      <c r="AE123" s="958"/>
      <c r="AF123" s="959">
        <v>45600</v>
      </c>
      <c r="AG123" s="957"/>
      <c r="AH123" s="957"/>
      <c r="AI123" s="957"/>
      <c r="AJ123" s="958"/>
      <c r="AK123" s="959">
        <v>41826</v>
      </c>
      <c r="AL123" s="957"/>
      <c r="AM123" s="957"/>
      <c r="AN123" s="957"/>
      <c r="AO123" s="958"/>
      <c r="AP123" s="960">
        <v>0.3</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158.1</v>
      </c>
      <c r="BR123" s="1025"/>
      <c r="BS123" s="1025"/>
      <c r="BT123" s="1025"/>
      <c r="BU123" s="1025"/>
      <c r="BV123" s="1025">
        <v>159.9</v>
      </c>
      <c r="BW123" s="1025"/>
      <c r="BX123" s="1025"/>
      <c r="BY123" s="1025"/>
      <c r="BZ123" s="1025"/>
      <c r="CA123" s="1025">
        <v>153.9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616667</v>
      </c>
      <c r="DH126" s="918"/>
      <c r="DI126" s="918"/>
      <c r="DJ126" s="918"/>
      <c r="DK126" s="918"/>
      <c r="DL126" s="918">
        <v>544180</v>
      </c>
      <c r="DM126" s="918"/>
      <c r="DN126" s="918"/>
      <c r="DO126" s="918"/>
      <c r="DP126" s="918"/>
      <c r="DQ126" s="918">
        <v>543717</v>
      </c>
      <c r="DR126" s="918"/>
      <c r="DS126" s="918"/>
      <c r="DT126" s="918"/>
      <c r="DU126" s="918"/>
      <c r="DV126" s="919">
        <v>3.4</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12.51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17021</v>
      </c>
      <c r="DH127" s="1046"/>
      <c r="DI127" s="1046"/>
      <c r="DJ127" s="1046"/>
      <c r="DK127" s="1046"/>
      <c r="DL127" s="1046">
        <v>4999</v>
      </c>
      <c r="DM127" s="1046"/>
      <c r="DN127" s="1046"/>
      <c r="DO127" s="1046"/>
      <c r="DP127" s="1046"/>
      <c r="DQ127" s="1046">
        <v>4467</v>
      </c>
      <c r="DR127" s="1046"/>
      <c r="DS127" s="1046"/>
      <c r="DT127" s="1046"/>
      <c r="DU127" s="1046"/>
      <c r="DV127" s="1047">
        <v>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337981</v>
      </c>
      <c r="AB128" s="1088"/>
      <c r="AC128" s="1088"/>
      <c r="AD128" s="1088"/>
      <c r="AE128" s="1089"/>
      <c r="AF128" s="1090">
        <v>263501</v>
      </c>
      <c r="AG128" s="1088"/>
      <c r="AH128" s="1088"/>
      <c r="AI128" s="1088"/>
      <c r="AJ128" s="1089"/>
      <c r="AK128" s="1090">
        <v>163893</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17.510000000000002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19401017</v>
      </c>
      <c r="AB129" s="957"/>
      <c r="AC129" s="957"/>
      <c r="AD129" s="957"/>
      <c r="AE129" s="958"/>
      <c r="AF129" s="959">
        <v>19273943</v>
      </c>
      <c r="AG129" s="957"/>
      <c r="AH129" s="957"/>
      <c r="AI129" s="957"/>
      <c r="AJ129" s="958"/>
      <c r="AK129" s="959">
        <v>19651527</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16.899999999999999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3372145</v>
      </c>
      <c r="AB130" s="957"/>
      <c r="AC130" s="957"/>
      <c r="AD130" s="957"/>
      <c r="AE130" s="958"/>
      <c r="AF130" s="959">
        <v>3517280</v>
      </c>
      <c r="AG130" s="957"/>
      <c r="AH130" s="957"/>
      <c r="AI130" s="957"/>
      <c r="AJ130" s="958"/>
      <c r="AK130" s="959">
        <v>3666283</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153.9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16028872</v>
      </c>
      <c r="AB131" s="996"/>
      <c r="AC131" s="996"/>
      <c r="AD131" s="996"/>
      <c r="AE131" s="997"/>
      <c r="AF131" s="998">
        <v>15756663</v>
      </c>
      <c r="AG131" s="996"/>
      <c r="AH131" s="996"/>
      <c r="AI131" s="996"/>
      <c r="AJ131" s="997"/>
      <c r="AK131" s="998">
        <v>15985244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17.57415619</v>
      </c>
      <c r="AB132" s="1102"/>
      <c r="AC132" s="1102"/>
      <c r="AD132" s="1102"/>
      <c r="AE132" s="1103"/>
      <c r="AF132" s="1104">
        <v>16.461759700000002</v>
      </c>
      <c r="AG132" s="1102"/>
      <c r="AH132" s="1102"/>
      <c r="AI132" s="1102"/>
      <c r="AJ132" s="1103"/>
      <c r="AK132" s="1104">
        <v>16.828027909999999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19.100000000000001</v>
      </c>
      <c r="AB133" s="1109"/>
      <c r="AC133" s="1109"/>
      <c r="AD133" s="1109"/>
      <c r="AE133" s="1110"/>
      <c r="AF133" s="1108">
        <v>17.5</v>
      </c>
      <c r="AG133" s="1109"/>
      <c r="AH133" s="1109"/>
      <c r="AI133" s="1109"/>
      <c r="AJ133" s="1110"/>
      <c r="AK133" s="1108">
        <v>16.899999999999999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5019744</v>
      </c>
      <c r="L9" s="264">
        <v>83376</v>
      </c>
      <c r="M9" s="265">
        <v>64737</v>
      </c>
      <c r="N9" s="266">
        <v>28.8</v>
      </c>
    </row>
    <row r="10" spans="1:16">
      <c r="A10" s="248"/>
      <c r="B10" s="244"/>
      <c r="C10" s="244"/>
      <c r="D10" s="244"/>
      <c r="E10" s="244"/>
      <c r="F10" s="244"/>
      <c r="G10" s="1117" t="s">
        <v>473</v>
      </c>
      <c r="H10" s="1118"/>
      <c r="I10" s="1118"/>
      <c r="J10" s="1119"/>
      <c r="K10" s="267">
        <v>447698</v>
      </c>
      <c r="L10" s="268">
        <v>7436</v>
      </c>
      <c r="M10" s="269">
        <v>4418</v>
      </c>
      <c r="N10" s="270">
        <v>68.3</v>
      </c>
    </row>
    <row r="11" spans="1:16" ht="13.5" customHeight="1">
      <c r="A11" s="248"/>
      <c r="B11" s="244"/>
      <c r="C11" s="244"/>
      <c r="D11" s="244"/>
      <c r="E11" s="244"/>
      <c r="F11" s="244"/>
      <c r="G11" s="1117" t="s">
        <v>474</v>
      </c>
      <c r="H11" s="1118"/>
      <c r="I11" s="1118"/>
      <c r="J11" s="1119"/>
      <c r="K11" s="267">
        <v>61385</v>
      </c>
      <c r="L11" s="268">
        <v>1020</v>
      </c>
      <c r="M11" s="269">
        <v>5597</v>
      </c>
      <c r="N11" s="270">
        <v>-81.8</v>
      </c>
    </row>
    <row r="12" spans="1:16" ht="13.5" customHeight="1">
      <c r="A12" s="248"/>
      <c r="B12" s="244"/>
      <c r="C12" s="244"/>
      <c r="D12" s="244"/>
      <c r="E12" s="244"/>
      <c r="F12" s="244"/>
      <c r="G12" s="1117" t="s">
        <v>475</v>
      </c>
      <c r="H12" s="1118"/>
      <c r="I12" s="1118"/>
      <c r="J12" s="1119"/>
      <c r="K12" s="267">
        <v>251392</v>
      </c>
      <c r="L12" s="268">
        <v>4176</v>
      </c>
      <c r="M12" s="269">
        <v>967</v>
      </c>
      <c r="N12" s="270">
        <v>331.9</v>
      </c>
    </row>
    <row r="13" spans="1:16" ht="13.5" customHeight="1">
      <c r="A13" s="248"/>
      <c r="B13" s="244"/>
      <c r="C13" s="244"/>
      <c r="D13" s="244"/>
      <c r="E13" s="244"/>
      <c r="F13" s="244"/>
      <c r="G13" s="1117" t="s">
        <v>476</v>
      </c>
      <c r="H13" s="1118"/>
      <c r="I13" s="1118"/>
      <c r="J13" s="1119"/>
      <c r="K13" s="267" t="s">
        <v>477</v>
      </c>
      <c r="L13" s="268" t="s">
        <v>477</v>
      </c>
      <c r="M13" s="269">
        <v>2</v>
      </c>
      <c r="N13" s="270" t="s">
        <v>477</v>
      </c>
    </row>
    <row r="14" spans="1:16" ht="13.5" customHeight="1">
      <c r="A14" s="248"/>
      <c r="B14" s="244"/>
      <c r="C14" s="244"/>
      <c r="D14" s="244"/>
      <c r="E14" s="244"/>
      <c r="F14" s="244"/>
      <c r="G14" s="1117" t="s">
        <v>478</v>
      </c>
      <c r="H14" s="1118"/>
      <c r="I14" s="1118"/>
      <c r="J14" s="1119"/>
      <c r="K14" s="267">
        <v>233112</v>
      </c>
      <c r="L14" s="268">
        <v>3872</v>
      </c>
      <c r="M14" s="269">
        <v>2800</v>
      </c>
      <c r="N14" s="270">
        <v>38.299999999999997</v>
      </c>
    </row>
    <row r="15" spans="1:16" ht="13.5" customHeight="1">
      <c r="A15" s="248"/>
      <c r="B15" s="244"/>
      <c r="C15" s="244"/>
      <c r="D15" s="244"/>
      <c r="E15" s="244"/>
      <c r="F15" s="244"/>
      <c r="G15" s="1117" t="s">
        <v>479</v>
      </c>
      <c r="H15" s="1118"/>
      <c r="I15" s="1118"/>
      <c r="J15" s="1119"/>
      <c r="K15" s="267">
        <v>237359</v>
      </c>
      <c r="L15" s="268">
        <v>3942</v>
      </c>
      <c r="M15" s="269">
        <v>1482</v>
      </c>
      <c r="N15" s="270">
        <v>166</v>
      </c>
    </row>
    <row r="16" spans="1:16">
      <c r="A16" s="248"/>
      <c r="B16" s="244"/>
      <c r="C16" s="244"/>
      <c r="D16" s="244"/>
      <c r="E16" s="244"/>
      <c r="F16" s="244"/>
      <c r="G16" s="1120" t="s">
        <v>480</v>
      </c>
      <c r="H16" s="1121"/>
      <c r="I16" s="1121"/>
      <c r="J16" s="1122"/>
      <c r="K16" s="268">
        <v>-489456</v>
      </c>
      <c r="L16" s="268">
        <v>-8130</v>
      </c>
      <c r="M16" s="269">
        <v>-7690</v>
      </c>
      <c r="N16" s="270">
        <v>5.7</v>
      </c>
    </row>
    <row r="17" spans="1:16">
      <c r="A17" s="248"/>
      <c r="B17" s="244"/>
      <c r="C17" s="244"/>
      <c r="D17" s="244"/>
      <c r="E17" s="244"/>
      <c r="F17" s="244"/>
      <c r="G17" s="1120" t="s">
        <v>170</v>
      </c>
      <c r="H17" s="1121"/>
      <c r="I17" s="1121"/>
      <c r="J17" s="1122"/>
      <c r="K17" s="268">
        <v>5761234</v>
      </c>
      <c r="L17" s="268">
        <v>95692</v>
      </c>
      <c r="M17" s="269">
        <v>72313</v>
      </c>
      <c r="N17" s="270">
        <v>32.299999999999997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10.73</v>
      </c>
      <c r="L21" s="281">
        <v>7.17</v>
      </c>
      <c r="M21" s="282">
        <v>3.56</v>
      </c>
      <c r="N21" s="249"/>
      <c r="O21" s="283"/>
      <c r="P21" s="279"/>
    </row>
    <row r="22" spans="1:16" s="284" customFormat="1">
      <c r="A22" s="279"/>
      <c r="B22" s="249"/>
      <c r="C22" s="249"/>
      <c r="D22" s="249"/>
      <c r="E22" s="249"/>
      <c r="F22" s="249"/>
      <c r="G22" s="1112" t="s">
        <v>486</v>
      </c>
      <c r="H22" s="1113"/>
      <c r="I22" s="1113"/>
      <c r="J22" s="1114"/>
      <c r="K22" s="285">
        <v>92.6</v>
      </c>
      <c r="L22" s="286">
        <v>98.1</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3949403</v>
      </c>
      <c r="L32" s="294">
        <v>65598</v>
      </c>
      <c r="M32" s="295">
        <v>43357</v>
      </c>
      <c r="N32" s="296">
        <v>51.3</v>
      </c>
    </row>
    <row r="33" spans="1:16" ht="13.5" customHeight="1">
      <c r="A33" s="248"/>
      <c r="B33" s="244"/>
      <c r="C33" s="244"/>
      <c r="D33" s="244"/>
      <c r="E33" s="244"/>
      <c r="F33" s="244"/>
      <c r="G33" s="1128" t="s">
        <v>491</v>
      </c>
      <c r="H33" s="1129"/>
      <c r="I33" s="1129"/>
      <c r="J33" s="1130"/>
      <c r="K33" s="294" t="s">
        <v>477</v>
      </c>
      <c r="L33" s="294" t="s">
        <v>477</v>
      </c>
      <c r="M33" s="295">
        <v>5</v>
      </c>
      <c r="N33" s="296" t="s">
        <v>477</v>
      </c>
    </row>
    <row r="34" spans="1:16" ht="27" customHeight="1">
      <c r="A34" s="248"/>
      <c r="B34" s="244"/>
      <c r="C34" s="244"/>
      <c r="D34" s="244"/>
      <c r="E34" s="244"/>
      <c r="F34" s="244"/>
      <c r="G34" s="1128" t="s">
        <v>492</v>
      </c>
      <c r="H34" s="1129"/>
      <c r="I34" s="1129"/>
      <c r="J34" s="1130"/>
      <c r="K34" s="294" t="s">
        <v>477</v>
      </c>
      <c r="L34" s="294" t="s">
        <v>477</v>
      </c>
      <c r="M34" s="295">
        <v>40</v>
      </c>
      <c r="N34" s="296" t="s">
        <v>477</v>
      </c>
    </row>
    <row r="35" spans="1:16" ht="27" customHeight="1">
      <c r="A35" s="248"/>
      <c r="B35" s="244"/>
      <c r="C35" s="244"/>
      <c r="D35" s="244"/>
      <c r="E35" s="244"/>
      <c r="F35" s="244"/>
      <c r="G35" s="1128" t="s">
        <v>493</v>
      </c>
      <c r="H35" s="1129"/>
      <c r="I35" s="1129"/>
      <c r="J35" s="1130"/>
      <c r="K35" s="294">
        <v>2471281</v>
      </c>
      <c r="L35" s="294">
        <v>41047</v>
      </c>
      <c r="M35" s="295">
        <v>11850</v>
      </c>
      <c r="N35" s="296">
        <v>246.4</v>
      </c>
    </row>
    <row r="36" spans="1:16" ht="27" customHeight="1">
      <c r="A36" s="248"/>
      <c r="B36" s="244"/>
      <c r="C36" s="244"/>
      <c r="D36" s="244"/>
      <c r="E36" s="244"/>
      <c r="F36" s="244"/>
      <c r="G36" s="1128" t="s">
        <v>494</v>
      </c>
      <c r="H36" s="1129"/>
      <c r="I36" s="1129"/>
      <c r="J36" s="1130"/>
      <c r="K36" s="294">
        <v>57411</v>
      </c>
      <c r="L36" s="294">
        <v>954</v>
      </c>
      <c r="M36" s="295">
        <v>2171</v>
      </c>
      <c r="N36" s="296">
        <v>-56.1</v>
      </c>
    </row>
    <row r="37" spans="1:16" ht="13.5" customHeight="1">
      <c r="A37" s="248"/>
      <c r="B37" s="244"/>
      <c r="C37" s="244"/>
      <c r="D37" s="244"/>
      <c r="E37" s="244"/>
      <c r="F37" s="244"/>
      <c r="G37" s="1128" t="s">
        <v>495</v>
      </c>
      <c r="H37" s="1129"/>
      <c r="I37" s="1129"/>
      <c r="J37" s="1130"/>
      <c r="K37" s="294">
        <v>41826</v>
      </c>
      <c r="L37" s="294">
        <v>695</v>
      </c>
      <c r="M37" s="295">
        <v>1425</v>
      </c>
      <c r="N37" s="296">
        <v>-51.2</v>
      </c>
    </row>
    <row r="38" spans="1:16" ht="27" customHeight="1">
      <c r="A38" s="248"/>
      <c r="B38" s="244"/>
      <c r="C38" s="244"/>
      <c r="D38" s="244"/>
      <c r="E38" s="244"/>
      <c r="F38" s="244"/>
      <c r="G38" s="1131" t="s">
        <v>496</v>
      </c>
      <c r="H38" s="1132"/>
      <c r="I38" s="1132"/>
      <c r="J38" s="1133"/>
      <c r="K38" s="297">
        <v>256</v>
      </c>
      <c r="L38" s="297">
        <v>4</v>
      </c>
      <c r="M38" s="298">
        <v>6</v>
      </c>
      <c r="N38" s="299">
        <v>-33.299999999999997</v>
      </c>
      <c r="O38" s="293"/>
    </row>
    <row r="39" spans="1:16">
      <c r="A39" s="248"/>
      <c r="B39" s="244"/>
      <c r="C39" s="244"/>
      <c r="D39" s="244"/>
      <c r="E39" s="244"/>
      <c r="F39" s="244"/>
      <c r="G39" s="1131" t="s">
        <v>497</v>
      </c>
      <c r="H39" s="1132"/>
      <c r="I39" s="1132"/>
      <c r="J39" s="1133"/>
      <c r="K39" s="300">
        <v>-163893</v>
      </c>
      <c r="L39" s="300">
        <v>-2722</v>
      </c>
      <c r="M39" s="301">
        <v>-5332</v>
      </c>
      <c r="N39" s="302">
        <v>-48.9</v>
      </c>
      <c r="O39" s="293"/>
    </row>
    <row r="40" spans="1:16" ht="27" customHeight="1">
      <c r="A40" s="248"/>
      <c r="B40" s="244"/>
      <c r="C40" s="244"/>
      <c r="D40" s="244"/>
      <c r="E40" s="244"/>
      <c r="F40" s="244"/>
      <c r="G40" s="1128" t="s">
        <v>498</v>
      </c>
      <c r="H40" s="1129"/>
      <c r="I40" s="1129"/>
      <c r="J40" s="1130"/>
      <c r="K40" s="300">
        <v>-3666283</v>
      </c>
      <c r="L40" s="300">
        <v>-60896</v>
      </c>
      <c r="M40" s="301">
        <v>-35626</v>
      </c>
      <c r="N40" s="302">
        <v>70.900000000000006</v>
      </c>
      <c r="O40" s="293"/>
    </row>
    <row r="41" spans="1:16">
      <c r="A41" s="248"/>
      <c r="B41" s="244"/>
      <c r="C41" s="244"/>
      <c r="D41" s="244"/>
      <c r="E41" s="244"/>
      <c r="F41" s="244"/>
      <c r="G41" s="1134" t="s">
        <v>280</v>
      </c>
      <c r="H41" s="1135"/>
      <c r="I41" s="1135"/>
      <c r="J41" s="1136"/>
      <c r="K41" s="294">
        <v>2690001</v>
      </c>
      <c r="L41" s="300">
        <v>44680</v>
      </c>
      <c r="M41" s="301">
        <v>17897</v>
      </c>
      <c r="N41" s="302">
        <v>149.69999999999999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4490798</v>
      </c>
      <c r="J51" s="320">
        <v>73393</v>
      </c>
      <c r="K51" s="321">
        <v>37.799999999999997</v>
      </c>
      <c r="L51" s="322">
        <v>58009</v>
      </c>
      <c r="M51" s="323">
        <v>16.5</v>
      </c>
      <c r="N51" s="324">
        <v>21.3</v>
      </c>
    </row>
    <row r="52" spans="1:14">
      <c r="A52" s="248"/>
      <c r="B52" s="244"/>
      <c r="C52" s="244"/>
      <c r="D52" s="244"/>
      <c r="E52" s="244"/>
      <c r="F52" s="244"/>
      <c r="G52" s="325"/>
      <c r="H52" s="326" t="s">
        <v>509</v>
      </c>
      <c r="I52" s="327">
        <v>2806242</v>
      </c>
      <c r="J52" s="328">
        <v>45863</v>
      </c>
      <c r="K52" s="329">
        <v>15.7</v>
      </c>
      <c r="L52" s="330">
        <v>32190</v>
      </c>
      <c r="M52" s="331">
        <v>20.399999999999999</v>
      </c>
      <c r="N52" s="332">
        <v>-4.7</v>
      </c>
    </row>
    <row r="53" spans="1:14">
      <c r="A53" s="248"/>
      <c r="B53" s="244"/>
      <c r="C53" s="244"/>
      <c r="D53" s="244"/>
      <c r="E53" s="244"/>
      <c r="F53" s="244"/>
      <c r="G53" s="310" t="s">
        <v>510</v>
      </c>
      <c r="H53" s="311"/>
      <c r="I53" s="319">
        <v>8017125</v>
      </c>
      <c r="J53" s="320">
        <v>131677</v>
      </c>
      <c r="K53" s="321">
        <v>79.400000000000006</v>
      </c>
      <c r="L53" s="322">
        <v>61882</v>
      </c>
      <c r="M53" s="323">
        <v>6.7</v>
      </c>
      <c r="N53" s="324">
        <v>72.7</v>
      </c>
    </row>
    <row r="54" spans="1:14">
      <c r="A54" s="248"/>
      <c r="B54" s="244"/>
      <c r="C54" s="244"/>
      <c r="D54" s="244"/>
      <c r="E54" s="244"/>
      <c r="F54" s="244"/>
      <c r="G54" s="325"/>
      <c r="H54" s="326" t="s">
        <v>509</v>
      </c>
      <c r="I54" s="327">
        <v>3393150</v>
      </c>
      <c r="J54" s="328">
        <v>55730</v>
      </c>
      <c r="K54" s="329">
        <v>21.5</v>
      </c>
      <c r="L54" s="330">
        <v>32175</v>
      </c>
      <c r="M54" s="331">
        <v>0</v>
      </c>
      <c r="N54" s="332">
        <v>21.5</v>
      </c>
    </row>
    <row r="55" spans="1:14">
      <c r="A55" s="248"/>
      <c r="B55" s="244"/>
      <c r="C55" s="244"/>
      <c r="D55" s="244"/>
      <c r="E55" s="244"/>
      <c r="F55" s="244"/>
      <c r="G55" s="310" t="s">
        <v>511</v>
      </c>
      <c r="H55" s="311"/>
      <c r="I55" s="319">
        <v>5210699</v>
      </c>
      <c r="J55" s="320">
        <v>86390</v>
      </c>
      <c r="K55" s="321">
        <v>-34.4</v>
      </c>
      <c r="L55" s="322">
        <v>47569</v>
      </c>
      <c r="M55" s="323">
        <v>-23.1</v>
      </c>
      <c r="N55" s="324">
        <v>-11.3</v>
      </c>
    </row>
    <row r="56" spans="1:14">
      <c r="A56" s="248"/>
      <c r="B56" s="244"/>
      <c r="C56" s="244"/>
      <c r="D56" s="244"/>
      <c r="E56" s="244"/>
      <c r="F56" s="244"/>
      <c r="G56" s="325"/>
      <c r="H56" s="326" t="s">
        <v>509</v>
      </c>
      <c r="I56" s="327">
        <v>3095574</v>
      </c>
      <c r="J56" s="328">
        <v>51323</v>
      </c>
      <c r="K56" s="329">
        <v>-7.9</v>
      </c>
      <c r="L56" s="330">
        <v>26255</v>
      </c>
      <c r="M56" s="331">
        <v>-18.399999999999999</v>
      </c>
      <c r="N56" s="332">
        <v>10.5</v>
      </c>
    </row>
    <row r="57" spans="1:14">
      <c r="A57" s="248"/>
      <c r="B57" s="244"/>
      <c r="C57" s="244"/>
      <c r="D57" s="244"/>
      <c r="E57" s="244"/>
      <c r="F57" s="244"/>
      <c r="G57" s="310" t="s">
        <v>512</v>
      </c>
      <c r="H57" s="311"/>
      <c r="I57" s="319">
        <v>4712347</v>
      </c>
      <c r="J57" s="320">
        <v>77805</v>
      </c>
      <c r="K57" s="321">
        <v>-9.9</v>
      </c>
      <c r="L57" s="322">
        <v>50880</v>
      </c>
      <c r="M57" s="323">
        <v>7</v>
      </c>
      <c r="N57" s="324">
        <v>-16.899999999999999</v>
      </c>
    </row>
    <row r="58" spans="1:14">
      <c r="A58" s="248"/>
      <c r="B58" s="244"/>
      <c r="C58" s="244"/>
      <c r="D58" s="244"/>
      <c r="E58" s="244"/>
      <c r="F58" s="244"/>
      <c r="G58" s="325"/>
      <c r="H58" s="326" t="s">
        <v>509</v>
      </c>
      <c r="I58" s="327">
        <v>2622504</v>
      </c>
      <c r="J58" s="328">
        <v>43300</v>
      </c>
      <c r="K58" s="329">
        <v>-15.6</v>
      </c>
      <c r="L58" s="330">
        <v>26879</v>
      </c>
      <c r="M58" s="331">
        <v>2.4</v>
      </c>
      <c r="N58" s="332">
        <v>-18</v>
      </c>
    </row>
    <row r="59" spans="1:14">
      <c r="A59" s="248"/>
      <c r="B59" s="244"/>
      <c r="C59" s="244"/>
      <c r="D59" s="244"/>
      <c r="E59" s="244"/>
      <c r="F59" s="244"/>
      <c r="G59" s="310" t="s">
        <v>513</v>
      </c>
      <c r="H59" s="311"/>
      <c r="I59" s="319">
        <v>6695572</v>
      </c>
      <c r="J59" s="320">
        <v>111211</v>
      </c>
      <c r="K59" s="321">
        <v>42.9</v>
      </c>
      <c r="L59" s="322">
        <v>63956</v>
      </c>
      <c r="M59" s="323">
        <v>25.7</v>
      </c>
      <c r="N59" s="324">
        <v>17.2</v>
      </c>
    </row>
    <row r="60" spans="1:14">
      <c r="A60" s="248"/>
      <c r="B60" s="244"/>
      <c r="C60" s="244"/>
      <c r="D60" s="244"/>
      <c r="E60" s="244"/>
      <c r="F60" s="244"/>
      <c r="G60" s="325"/>
      <c r="H60" s="326" t="s">
        <v>509</v>
      </c>
      <c r="I60" s="333">
        <v>4247512</v>
      </c>
      <c r="J60" s="328">
        <v>70550</v>
      </c>
      <c r="K60" s="329">
        <v>62.9</v>
      </c>
      <c r="L60" s="330">
        <v>29239</v>
      </c>
      <c r="M60" s="331">
        <v>8.8000000000000007</v>
      </c>
      <c r="N60" s="332">
        <v>54.1</v>
      </c>
    </row>
    <row r="61" spans="1:14">
      <c r="A61" s="248"/>
      <c r="B61" s="244"/>
      <c r="C61" s="244"/>
      <c r="D61" s="244"/>
      <c r="E61" s="244"/>
      <c r="F61" s="244"/>
      <c r="G61" s="310" t="s">
        <v>514</v>
      </c>
      <c r="H61" s="334"/>
      <c r="I61" s="335">
        <v>5825308</v>
      </c>
      <c r="J61" s="336">
        <v>96095</v>
      </c>
      <c r="K61" s="337">
        <v>23.2</v>
      </c>
      <c r="L61" s="338">
        <v>56459</v>
      </c>
      <c r="M61" s="339">
        <v>6.6</v>
      </c>
      <c r="N61" s="324">
        <v>16.600000000000001</v>
      </c>
    </row>
    <row r="62" spans="1:14">
      <c r="A62" s="248"/>
      <c r="B62" s="244"/>
      <c r="C62" s="244"/>
      <c r="D62" s="244"/>
      <c r="E62" s="244"/>
      <c r="F62" s="244"/>
      <c r="G62" s="325"/>
      <c r="H62" s="326" t="s">
        <v>509</v>
      </c>
      <c r="I62" s="327">
        <v>3232996</v>
      </c>
      <c r="J62" s="328">
        <v>53353</v>
      </c>
      <c r="K62" s="329">
        <v>15.3</v>
      </c>
      <c r="L62" s="330">
        <v>29348</v>
      </c>
      <c r="M62" s="331">
        <v>2.6</v>
      </c>
      <c r="N62" s="332">
        <v>12.7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14.87</v>
      </c>
      <c r="G47" s="12">
        <v>14.24</v>
      </c>
      <c r="H47" s="12">
        <v>12.41</v>
      </c>
      <c r="I47" s="12">
        <v>11.64</v>
      </c>
      <c r="J47" s="13">
        <v>11.44</v>
      </c>
    </row>
    <row r="48" spans="2:10" ht="57.75" customHeight="1">
      <c r="B48" s="14"/>
      <c r="C48" s="1139" t="s">
        <v>4</v>
      </c>
      <c r="D48" s="1139"/>
      <c r="E48" s="1140"/>
      <c r="F48" s="15">
        <v>2.88</v>
      </c>
      <c r="G48" s="16">
        <v>2.02</v>
      </c>
      <c r="H48" s="16">
        <v>3.82</v>
      </c>
      <c r="I48" s="16">
        <v>4.5999999999999996</v>
      </c>
      <c r="J48" s="17">
        <v>5.0599999999999996</v>
      </c>
    </row>
    <row r="49" spans="2:10" ht="57.75" customHeight="1" thickBot="1">
      <c r="B49" s="18"/>
      <c r="C49" s="1141" t="s">
        <v>5</v>
      </c>
      <c r="D49" s="1141"/>
      <c r="E49" s="1142"/>
      <c r="F49" s="19">
        <v>6.53</v>
      </c>
      <c r="G49" s="20" t="s">
        <v>521</v>
      </c>
      <c r="H49" s="20" t="s">
        <v>522</v>
      </c>
      <c r="I49" s="20" t="s">
        <v>523</v>
      </c>
      <c r="J49" s="21">
        <v>0.56999999999999995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6.79</v>
      </c>
      <c r="G34" s="33">
        <v>6.91</v>
      </c>
      <c r="H34" s="33">
        <v>6.9</v>
      </c>
      <c r="I34" s="33">
        <v>6.96</v>
      </c>
      <c r="J34" s="34">
        <v>8.44</v>
      </c>
      <c r="K34" s="22"/>
      <c r="L34" s="22"/>
      <c r="M34" s="22"/>
      <c r="N34" s="22"/>
      <c r="O34" s="22"/>
      <c r="P34" s="22"/>
    </row>
    <row r="35" spans="1:16" ht="39" customHeight="1">
      <c r="A35" s="22"/>
      <c r="B35" s="35"/>
      <c r="C35" s="1143" t="s">
        <v>525</v>
      </c>
      <c r="D35" s="1144"/>
      <c r="E35" s="1145"/>
      <c r="F35" s="36">
        <v>2.88</v>
      </c>
      <c r="G35" s="37">
        <v>2.12</v>
      </c>
      <c r="H35" s="37">
        <v>3.72</v>
      </c>
      <c r="I35" s="37">
        <v>4.49</v>
      </c>
      <c r="J35" s="38">
        <v>4.8899999999999997</v>
      </c>
      <c r="K35" s="22"/>
      <c r="L35" s="22"/>
      <c r="M35" s="22"/>
      <c r="N35" s="22"/>
      <c r="O35" s="22"/>
      <c r="P35" s="22"/>
    </row>
    <row r="36" spans="1:16" ht="39" customHeight="1">
      <c r="A36" s="22"/>
      <c r="B36" s="35"/>
      <c r="C36" s="1143" t="s">
        <v>526</v>
      </c>
      <c r="D36" s="1144"/>
      <c r="E36" s="1145"/>
      <c r="F36" s="36">
        <v>0.59</v>
      </c>
      <c r="G36" s="37">
        <v>0.51</v>
      </c>
      <c r="H36" s="37">
        <v>0.57999999999999996</v>
      </c>
      <c r="I36" s="37">
        <v>1.1299999999999999</v>
      </c>
      <c r="J36" s="38">
        <v>0.88</v>
      </c>
      <c r="K36" s="22"/>
      <c r="L36" s="22"/>
      <c r="M36" s="22"/>
      <c r="N36" s="22"/>
      <c r="O36" s="22"/>
      <c r="P36" s="22"/>
    </row>
    <row r="37" spans="1:16" ht="39" customHeight="1">
      <c r="A37" s="22"/>
      <c r="B37" s="35"/>
      <c r="C37" s="1143" t="s">
        <v>527</v>
      </c>
      <c r="D37" s="1144"/>
      <c r="E37" s="1145"/>
      <c r="F37" s="36">
        <v>0.56999999999999995</v>
      </c>
      <c r="G37" s="37">
        <v>0.44</v>
      </c>
      <c r="H37" s="37">
        <v>0.44</v>
      </c>
      <c r="I37" s="37">
        <v>0.71</v>
      </c>
      <c r="J37" s="38">
        <v>0.73</v>
      </c>
      <c r="K37" s="22"/>
      <c r="L37" s="22"/>
      <c r="M37" s="22"/>
      <c r="N37" s="22"/>
      <c r="O37" s="22"/>
      <c r="P37" s="22"/>
    </row>
    <row r="38" spans="1:16" ht="39" customHeight="1">
      <c r="A38" s="22"/>
      <c r="B38" s="35"/>
      <c r="C38" s="1143" t="s">
        <v>528</v>
      </c>
      <c r="D38" s="1144"/>
      <c r="E38" s="1145"/>
      <c r="F38" s="36" t="s">
        <v>529</v>
      </c>
      <c r="G38" s="37" t="s">
        <v>530</v>
      </c>
      <c r="H38" s="37">
        <v>0</v>
      </c>
      <c r="I38" s="37">
        <v>0.38</v>
      </c>
      <c r="J38" s="38">
        <v>0.56999999999999995</v>
      </c>
      <c r="K38" s="22"/>
      <c r="L38" s="22"/>
      <c r="M38" s="22"/>
      <c r="N38" s="22"/>
      <c r="O38" s="22"/>
      <c r="P38" s="22"/>
    </row>
    <row r="39" spans="1:16" ht="39" customHeight="1">
      <c r="A39" s="22"/>
      <c r="B39" s="35"/>
      <c r="C39" s="1143" t="s">
        <v>531</v>
      </c>
      <c r="D39" s="1144"/>
      <c r="E39" s="1145"/>
      <c r="F39" s="36">
        <v>0.04</v>
      </c>
      <c r="G39" s="37">
        <v>0.27</v>
      </c>
      <c r="H39" s="37">
        <v>0.42</v>
      </c>
      <c r="I39" s="37">
        <v>0.22</v>
      </c>
      <c r="J39" s="38">
        <v>0.25</v>
      </c>
      <c r="K39" s="22"/>
      <c r="L39" s="22"/>
      <c r="M39" s="22"/>
      <c r="N39" s="22"/>
      <c r="O39" s="22"/>
      <c r="P39" s="22"/>
    </row>
    <row r="40" spans="1:16" ht="39" customHeight="1">
      <c r="A40" s="22"/>
      <c r="B40" s="35"/>
      <c r="C40" s="1143" t="s">
        <v>532</v>
      </c>
      <c r="D40" s="1144"/>
      <c r="E40" s="1145"/>
      <c r="F40" s="36" t="s">
        <v>477</v>
      </c>
      <c r="G40" s="37" t="s">
        <v>477</v>
      </c>
      <c r="H40" s="37">
        <v>0.1</v>
      </c>
      <c r="I40" s="37">
        <v>0.11</v>
      </c>
      <c r="J40" s="38">
        <v>0.16</v>
      </c>
      <c r="K40" s="22"/>
      <c r="L40" s="22"/>
      <c r="M40" s="22"/>
      <c r="N40" s="22"/>
      <c r="O40" s="22"/>
      <c r="P40" s="22"/>
    </row>
    <row r="41" spans="1:16" ht="39" customHeight="1">
      <c r="A41" s="22"/>
      <c r="B41" s="35"/>
      <c r="C41" s="1143" t="s">
        <v>533</v>
      </c>
      <c r="D41" s="1144"/>
      <c r="E41" s="1145"/>
      <c r="F41" s="36">
        <v>0.05</v>
      </c>
      <c r="G41" s="37">
        <v>0.04</v>
      </c>
      <c r="H41" s="37">
        <v>0.04</v>
      </c>
      <c r="I41" s="37">
        <v>0.04</v>
      </c>
      <c r="J41" s="38">
        <v>0.04</v>
      </c>
      <c r="K41" s="22"/>
      <c r="L41" s="22"/>
      <c r="M41" s="22"/>
      <c r="N41" s="22"/>
      <c r="O41" s="22"/>
      <c r="P41" s="22"/>
    </row>
    <row r="42" spans="1:16" ht="39" customHeight="1">
      <c r="A42" s="22"/>
      <c r="B42" s="39"/>
      <c r="C42" s="1143" t="s">
        <v>534</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535</v>
      </c>
      <c r="D43" s="1147"/>
      <c r="E43" s="1148"/>
      <c r="F43" s="41">
        <v>0.01</v>
      </c>
      <c r="G43" s="42">
        <v>0.01</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4243</v>
      </c>
      <c r="L45" s="60">
        <v>4147</v>
      </c>
      <c r="M45" s="60">
        <v>4049</v>
      </c>
      <c r="N45" s="60">
        <v>3929</v>
      </c>
      <c r="O45" s="61">
        <v>3949</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2628</v>
      </c>
      <c r="L48" s="64">
        <v>2477</v>
      </c>
      <c r="M48" s="64">
        <v>2368</v>
      </c>
      <c r="N48" s="64">
        <v>2342</v>
      </c>
      <c r="O48" s="65">
        <v>2471</v>
      </c>
      <c r="P48" s="48"/>
      <c r="Q48" s="48"/>
      <c r="R48" s="48"/>
      <c r="S48" s="48"/>
      <c r="T48" s="48"/>
      <c r="U48" s="48"/>
    </row>
    <row r="49" spans="1:21" ht="30.75" customHeight="1">
      <c r="A49" s="48"/>
      <c r="B49" s="1161"/>
      <c r="C49" s="1162"/>
      <c r="D49" s="62"/>
      <c r="E49" s="1153" t="s">
        <v>16</v>
      </c>
      <c r="F49" s="1153"/>
      <c r="G49" s="1153"/>
      <c r="H49" s="1153"/>
      <c r="I49" s="1153"/>
      <c r="J49" s="1154"/>
      <c r="K49" s="63">
        <v>59</v>
      </c>
      <c r="L49" s="64">
        <v>59</v>
      </c>
      <c r="M49" s="64">
        <v>58</v>
      </c>
      <c r="N49" s="64">
        <v>58</v>
      </c>
      <c r="O49" s="65">
        <v>57</v>
      </c>
      <c r="P49" s="48"/>
      <c r="Q49" s="48"/>
      <c r="R49" s="48"/>
      <c r="S49" s="48"/>
      <c r="T49" s="48"/>
      <c r="U49" s="48"/>
    </row>
    <row r="50" spans="1:21" ht="30.75" customHeight="1">
      <c r="A50" s="48"/>
      <c r="B50" s="1161"/>
      <c r="C50" s="1162"/>
      <c r="D50" s="62"/>
      <c r="E50" s="1153" t="s">
        <v>17</v>
      </c>
      <c r="F50" s="1153"/>
      <c r="G50" s="1153"/>
      <c r="H50" s="1153"/>
      <c r="I50" s="1153"/>
      <c r="J50" s="1154"/>
      <c r="K50" s="63">
        <v>52</v>
      </c>
      <c r="L50" s="64">
        <v>51</v>
      </c>
      <c r="M50" s="64">
        <v>51</v>
      </c>
      <c r="N50" s="64">
        <v>46</v>
      </c>
      <c r="O50" s="65">
        <v>42</v>
      </c>
      <c r="P50" s="48"/>
      <c r="Q50" s="48"/>
      <c r="R50" s="48"/>
      <c r="S50" s="48"/>
      <c r="T50" s="48"/>
      <c r="U50" s="48"/>
    </row>
    <row r="51" spans="1:21" ht="30.75" customHeight="1">
      <c r="A51" s="48"/>
      <c r="B51" s="1163"/>
      <c r="C51" s="1164"/>
      <c r="D51" s="66"/>
      <c r="E51" s="1153" t="s">
        <v>18</v>
      </c>
      <c r="F51" s="1153"/>
      <c r="G51" s="1153"/>
      <c r="H51" s="1153"/>
      <c r="I51" s="1153"/>
      <c r="J51" s="1154"/>
      <c r="K51" s="63">
        <v>0</v>
      </c>
      <c r="L51" s="64">
        <v>1</v>
      </c>
      <c r="M51" s="64">
        <v>1</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3643</v>
      </c>
      <c r="L52" s="64">
        <v>3696</v>
      </c>
      <c r="M52" s="64">
        <v>3709</v>
      </c>
      <c r="N52" s="64">
        <v>3781</v>
      </c>
      <c r="O52" s="65">
        <v>3831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3339</v>
      </c>
      <c r="L53" s="69">
        <v>3039</v>
      </c>
      <c r="M53" s="69">
        <v>2818</v>
      </c>
      <c r="N53" s="69">
        <v>2595</v>
      </c>
      <c r="O53" s="70">
        <v>2688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2015-05-06T23:41:23Z</cp:lastPrinted>
  <dcterms:created xsi:type="dcterms:W3CDTF">2015-02-17T06:40:26Z</dcterms:created>
  <dcterms:modified xsi:type="dcterms:W3CDTF">2015-05-07T07:04:17Z</dcterms:modified>
  <cp:category/>
</cp:coreProperties>
</file>