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35" i="9"/>
  <c r="U34" i="9" s="1"/>
  <c r="CO34" i="9"/>
  <c r="BW34" i="9"/>
  <c r="C34" i="9"/>
  <c r="AM34" i="9" l="1"/>
  <c r="AM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<sst xmlns="http://schemas.openxmlformats.org/spreadsheetml/2006/main" count="991" uniqueCount="550">
  <si>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</si>
  <si>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</si>
  <si>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</si>
  <si>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</si>
  <si>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</si>
  <si>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</si>
  <si>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</si>
  <si>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</si>
  <si>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</si>
  <si>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</si>
  <si>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</si>
  <si>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</si>
  <si>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</si>
  <si>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</si>
  <si>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</si>
  <si>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</si>
  <si>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</si>
  <si>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</si>
  <si>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</si>
  <si>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</si>
  <si>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</si>
  <si>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</si>
  <si>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</si>
  <si>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</si>
  <si>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</si>
  <si>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</si>
  <si>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</si>
  <si>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</si>
  <si>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</si>
  <si>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</si>
  <si>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</si>
  <si>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</si>
  <si>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</si>
  <si>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</si>
  <si>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</si>
  <si>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</si>
  <si>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</si>
  <si>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</si>
  <si>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</si>
  <si>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</si>
  <si>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</si>
  <si>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</si>
  <si>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</si>
  <si>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</si>
  <si>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</si>
  <si>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</si>
  <si>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</si>
  <si>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</si>
  <si>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</si>
  <si>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</si>
  <si>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</si>
  <si>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</si>
  <si>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</si>
  <si>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</si>
  <si>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</si>
  <si>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</si>
  <si>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</si>
  <si>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</si>
  <si>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</si>
  <si>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</si>
  <si>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</si>
  <si>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</si>
  <si>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</si>
  <si>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</si>
  <si>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</si>
  <si>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</si>
  <si>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</si>
  <si>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</si>
  <si>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</si>
  <si>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</si>
  <si>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</si>
  <si>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</si>
  <si>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</si>
  <si>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</si>
  <si>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</si>
  <si>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</si>
  <si>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</si>
  <si>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</si>
  <si>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</si>
  <si>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</si>
  <si>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</si>
  <si>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</si>
  <si>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</si>
  <si>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</si>
  <si>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</si>
  <si>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</si>
  <si>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</si>
  <si>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</si>
  <si>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</si>
  <si>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</si>
  <si>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</si>
  <si>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</si>
  <si>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</si>
  <si>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</si>
  <si>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</si>
  <si>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</si>
  <si>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</si>
  <si>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</si>
  <si>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</si>
  <si>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</si>
  <si>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</si>
  <si>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</si>
  <si>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</si>
  <si>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</si>
  <si>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</si>
  <si>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</si>
  <si>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</si>
  <si>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</si>
  <si>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</si>
  <si>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</si>
  <si>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</si>
  <si>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</si>
  <si>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</si>
  <si>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</si>
  <si>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</si>
  <si>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</si>
  <si>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</si>
  <si>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</si>
  <si>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</si>
  <si>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</si>
  <si>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</si>
  <si>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</si>
  <si>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</si>
  <si>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</si>
  <si>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</si>
  <si>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</si>
  <si>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</si>
  <si>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</si>
  <si>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</si>
  <si>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</si>
  <si>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</si>
  <si>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</si>
  <si>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</si>
  <si>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</si>
  <si>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</si>
  <si>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</si>
  <si>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</si>
  <si>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</si>
  <si>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</si>
  <si>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</si>
  <si>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</si>
  <si>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</si>
  <si>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</si>
  <si>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</si>
  <si>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</si>
  <si>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</si>
  <si>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</si>
  <si>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</si>
  <si>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</si>
  <si>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</si>
  <si>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</si>
  <si>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</si>
  <si>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</si>
  <si>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</si>
  <si>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</si>
  <si>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</si>
  <si>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</si>
  <si>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</si>
  <si>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</si>
  <si>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</si>
  <si>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</si>
  <si>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</si>
  <si>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</si>
  <si>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</si>
  <si>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</si>
  <si>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</si>
  <si>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</si>
  <si>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</si>
  <si>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</si>
  <si>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</si>
  <si>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</si>
  <si>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</si>
  <si>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</si>
  <si>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</si>
  <si>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</si>
  <si>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</si>
  <si>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</si>
  <si>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</si>
  <si>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</si>
  <si>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</si>
  <si>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</si>
  <si>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</si>
  <si>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</si>
  <si>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</si>
  <si>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</si>
  <si>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</si>
  <si>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</si>
  <si>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</si>
  <si>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</si>
  <si>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</si>
  <si>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</si>
  <si>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</si>
  <si>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新潟県南魚沼市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</si>
  <si>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</si>
  <si>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</si>
  <si>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</si>
  <si>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</si>
  <si>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</si>
  <si>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</si>
  <si>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</si>
  <si>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</si>
  <si>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</si>
  <si>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</si>
  <si>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</si>
  <si>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</si>
  <si>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</si>
  <si>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</si>
  <si>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</si>
  <si>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</si>
  <si>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</si>
  <si>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</si>
  <si>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</si>
  <si>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</si>
  <si>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</si>
  <si>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</si>
  <si>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</si>
  <si>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</si>
  <si>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</si>
  <si>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</si>
  <si>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</si>
  <si>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</si>
  <si>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</si>
  <si>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</si>
  <si>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</si>
  <si>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</si>
  <si>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</si>
  <si>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</si>
  <si>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</si>
  <si>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</si>
  <si>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</si>
  <si>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</si>
  <si>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</si>
  <si>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</si>
  <si>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</si>
  <si>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</si>
  <si>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</si>
  <si>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</si>
  <si>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</si>
  <si>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</si>
  <si>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</si>
  <si>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</si>
  <si>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</si>
  <si>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</si>
  <si>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</si>
  <si>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</si>
  <si>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</si>
  <si>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</si>
  <si>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</si>
  <si>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</si>
  <si>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</si>
  <si>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</si>
  <si>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</si>
  <si>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</si>
  <si>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</si>
  <si>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</si>
  <si>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</si>
  <si>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</si>
  <si>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</si>
  <si>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</si>
  <si>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</si>
  <si>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</si>
  <si>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</si>
  <si>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</si>
  <si>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</si>
  <si>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</si>
  <si>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</si>
  <si>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</si>
  <si>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</si>
  <si>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</si>
  <si>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</si>
  <si>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</si>
  <si>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</si>
  <si>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</si>
  <si>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</si>
  <si>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</si>
  <si>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</si>
  <si>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</si>
  <si>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</si>
  <si>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</si>
  <si>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</si>
  <si>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</si>
  <si>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</si>
  <si>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</si>
  <si>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</si>
  <si>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</si>
  <si>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</si>
  <si>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</si>
  <si>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</si>
  <si>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</si>
  <si>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</si>
  <si>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</si>
  <si>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</si>
  <si>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</si>
  <si>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</si>
  <si>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</si>
  <si>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</si>
  <si>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</si>
  <si>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</si>
  <si>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</si>
  <si>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</si>
  <si>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</si>
  <si>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</si>
  <si>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</si>
  <si>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</si>
  <si>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</si>
  <si>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</si>
  <si>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</si>
  <si>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</si>
  <si>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</si>
  <si>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</si>
  <si>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</si>
  <si>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</si>
  <si>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</si>
  <si>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</si>
  <si>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</si>
  <si>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</si>
  <si>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</si>
  <si>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</si>
  <si>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</si>
  <si>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</si>
  <si>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</si>
  <si>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</si>
  <si>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</si>
  <si>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</si>
  <si>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</si>
  <si>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</si>
  <si>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</si>
  <si>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</si>
  <si>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</si>
  <si>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</si>
  <si>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</si>
  <si>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</si>
  <si>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</si>
  <si>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</si>
  <si>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</si>
  <si>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</si>
  <si>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</si>
  <si>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</si>
  <si>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</si>
  <si>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</si>
  <si>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新潟県南魚沼市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</si>
  <si>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</si>
  <si>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</si>
  <si>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</si>
  <si>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</si>
  <si>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</si>
  <si>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</si>
  <si>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</si>
  <si>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</si>
  <si>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</si>
  <si>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</si>
  <si>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</si>
  <si>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</si>
  <si>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</si>
  <si>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</si>
  <si>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</si>
  <si>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</si>
  <si>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</si>
  <si>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</si>
  <si>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</si>
  <si>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</si>
  <si>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城内診療所特別会計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</si>
  <si>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</si>
  <si>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</si>
  <si>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</si>
  <si>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</si>
  <si>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</si>
  <si>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</si>
  <si>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</si>
  <si>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</si>
  <si>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</si>
  <si>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</si>
  <si>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</si>
  <si>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</si>
  <si>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</si>
  <si>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</si>
  <si>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</si>
  <si>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</si>
  <si>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</si>
  <si>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</si>
  <si>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</si>
  <si>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</si>
  <si>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</si>
  <si>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</si>
  <si>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</si>
  <si>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</si>
  <si>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</si>
  <si>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</si>
  <si>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</si>
  <si>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</si>
  <si>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</si>
  <si>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</si>
  <si>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</si>
  <si>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</si>
  <si>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</si>
  <si>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</si>
  <si>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</si>
  <si>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</si>
  <si>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</si>
  <si>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</si>
  <si>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</si>
  <si>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</si>
  <si>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</si>
  <si>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</si>
  <si>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</si>
  <si>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</si>
  <si>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</si>
  <si>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</si>
  <si>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</si>
  <si>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</si>
  <si>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</si>
  <si>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</si>
  <si>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</si>
  <si>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</si>
  <si>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</si>
  <si>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</si>
  <si>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</si>
  <si>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</si>
  <si>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</si>
  <si>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</si>
  <si>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</si>
  <si>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</si>
  <si>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</si>
  <si>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</si>
  <si>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</si>
  <si>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</si>
  <si>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</si>
  <si>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</si>
  <si>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</si>
  <si>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</si>
  <si>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</si>
  <si>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</si>
  <si>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</si>
  <si>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</si>
  <si>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</si>
  <si>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</si>
  <si>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</si>
  <si>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</si>
  <si>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</si>
  <si>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</si>
  <si>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</si>
  <si>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</si>
  <si>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</si>
  <si>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</si>
  <si>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</si>
  <si>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</si>
  <si>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</si>
  <si>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</si>
  <si>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</si>
  <si>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</si>
  <si>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</si>
  <si>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</si>
  <si>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</si>
  <si>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</si>
  <si>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</si>
  <si>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</si>
  <si>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</si>
  <si>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</si>
  <si>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</si>
  <si>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</si>
  <si>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</si>
  <si>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</si>
  <si>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</si>
  <si>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</si>
  <si>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</si>
  <si>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</si>
  <si>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</si>
  <si>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</si>
  <si>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</si>
  <si>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</si>
  <si>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</si>
  <si>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</si>
  <si>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</si>
  <si>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</si>
  <si>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</si>
  <si>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</si>
  <si>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</si>
  <si>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</si>
  <si>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</si>
  <si>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</si>
  <si>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</si>
  <si>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</si>
  <si>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</si>
  <si>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</si>
  <si>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</si>
  <si>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</si>
  <si>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</si>
  <si>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</si>
  <si>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</si>
  <si>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</si>
  <si>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</si>
  <si>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</si>
  <si>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</si>
  <si>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</si>
  <si>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</si>
  <si>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</si>
  <si>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</si>
  <si>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</si>
  <si>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</si>
  <si>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</si>
  <si>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</si>
  <si>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</si>
  <si>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</si>
  <si>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</si>
  <si>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</si>
  <si>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</si>
  <si>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</si>
  <si>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</si>
  <si>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</si>
  <si>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</si>
  <si>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</si>
  <si>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</si>
  <si>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</si>
  <si>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</si>
  <si>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</si>
  <si>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0.91</t>
  </si>
  <si>
    <t>▲ 0.25</t>
  </si>
  <si>
    <t>▲ 0.10</t>
  </si>
  <si>
    <t>▲ 0.67</t>
  </si>
  <si>
    <t>水道事業会計</t>
  </si>
  <si>
    <t>一般会計</t>
  </si>
  <si>
    <t>国民健康保険特別会計</t>
  </si>
  <si>
    <t>介護保険特別会計</t>
  </si>
  <si>
    <t>下水道特別会計</t>
  </si>
  <si>
    <t>病院事業会計</t>
  </si>
  <si>
    <t>▲ 1.35</t>
  </si>
  <si>
    <t>城内診療所特別会計</t>
  </si>
  <si>
    <t>後期高齢者医療特別会計</t>
  </si>
  <si>
    <t>その他会計（赤字）</t>
  </si>
  <si>
    <t>その他会計（黒字）</t>
  </si>
  <si>
    <t>-</t>
    <phoneticPr fontId="2"/>
  </si>
  <si>
    <t>-</t>
    <phoneticPr fontId="2"/>
  </si>
  <si>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</si>
  <si>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</si>
  <si>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</si>
  <si>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</si>
  <si>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</si>
  <si>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新潟県市町村総合事務組合【非常勤職員公務災害補償等事業特別会計】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ジギョウ</t>
    </rPh>
    <rPh sb="27" eb="29">
      <t>トクベツ</t>
    </rPh>
    <rPh sb="29" eb="31">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</si>
  <si>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</si>
  <si>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</si>
  <si>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</si>
  <si>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魚沼地区障害福祉組合【一般会計】</t>
    <rPh sb="0" eb="2">
      <t>ウオヌマ</t>
    </rPh>
    <rPh sb="2" eb="4">
      <t>チク</t>
    </rPh>
    <rPh sb="4" eb="6">
      <t>ショウガイ</t>
    </rPh>
    <rPh sb="6" eb="8">
      <t>フクシ</t>
    </rPh>
    <rPh sb="8" eb="10">
      <t>クミアイ</t>
    </rPh>
    <rPh sb="11" eb="13">
      <t>イッパン</t>
    </rPh>
    <rPh sb="13" eb="15">
      <t>カイケイ</t>
    </rPh>
    <phoneticPr fontId="2"/>
  </si>
  <si>
    <t>魚沼地域特別養護老人ホーム組合【一般会計】</t>
    <rPh sb="0" eb="2">
      <t>ウオヌマ</t>
    </rPh>
    <rPh sb="2" eb="4">
      <t>チイキ</t>
    </rPh>
    <rPh sb="4" eb="6">
      <t>トクベツ</t>
    </rPh>
    <rPh sb="6" eb="8">
      <t>ヨウゴ</t>
    </rPh>
    <rPh sb="8" eb="10">
      <t>ロウジン</t>
    </rPh>
    <rPh sb="13" eb="15">
      <t>クミアイ</t>
    </rPh>
    <rPh sb="16" eb="18">
      <t>イッパン</t>
    </rPh>
    <rPh sb="18" eb="20">
      <t>カイケイ</t>
    </rPh>
    <phoneticPr fontId="2"/>
  </si>
  <si>
    <t>-</t>
    <phoneticPr fontId="2"/>
  </si>
  <si>
    <t>財団法人しゃくなげ湖畔開発公社</t>
    <rPh sb="0" eb="2">
      <t>ザイダン</t>
    </rPh>
    <rPh sb="2" eb="4">
      <t>ホウジン</t>
    </rPh>
    <rPh sb="9" eb="11">
      <t>コハン</t>
    </rPh>
    <rPh sb="11" eb="13">
      <t>カイハツ</t>
    </rPh>
    <rPh sb="13" eb="15">
      <t>コウシャ</t>
    </rPh>
    <phoneticPr fontId="2"/>
  </si>
  <si>
    <t>財団法人南魚沼市文化スポーツ振興公社</t>
    <rPh sb="0" eb="2">
      <t>ザイダン</t>
    </rPh>
    <rPh sb="2" eb="4">
      <t>ホウジン</t>
    </rPh>
    <rPh sb="4" eb="7">
      <t>ミナミウオヌマ</t>
    </rPh>
    <rPh sb="7" eb="8">
      <t>シ</t>
    </rPh>
    <rPh sb="8" eb="10">
      <t>ブンカ</t>
    </rPh>
    <rPh sb="14" eb="16">
      <t>シンコウ</t>
    </rPh>
    <rPh sb="16" eb="18">
      <t>コウシャ</t>
    </rPh>
    <phoneticPr fontId="2"/>
  </si>
  <si>
    <t>六日町街づくり株式会社</t>
    <rPh sb="0" eb="3">
      <t>ムイカマチ</t>
    </rPh>
    <rPh sb="3" eb="4">
      <t>マチ</t>
    </rPh>
    <rPh sb="7" eb="9">
      <t>カブシキ</t>
    </rPh>
    <rPh sb="9" eb="11">
      <t>カイシャ</t>
    </rPh>
    <phoneticPr fontId="2"/>
  </si>
  <si>
    <t>株式会社アグリコア</t>
    <rPh sb="0" eb="2">
      <t>カブシキ</t>
    </rPh>
    <rPh sb="2" eb="4">
      <t>カイシャ</t>
    </rPh>
    <phoneticPr fontId="2"/>
  </si>
  <si>
    <t>南魚沼地域土地開発公社</t>
    <rPh sb="0" eb="3">
      <t>ミナミウオヌマ</t>
    </rPh>
    <rPh sb="3" eb="5">
      <t>チイキ</t>
    </rPh>
    <rPh sb="5" eb="7">
      <t>トチ</t>
    </rPh>
    <rPh sb="7" eb="9">
      <t>カイハツ</t>
    </rPh>
    <rPh sb="9" eb="11">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</si>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</sst>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131677</c:v>
                </c:pt>
                <c:pt idx="1">
                  <c:v>86390</c:v>
                </c:pt>
                <c:pt idx="2">
                  <c:v>77805</c:v>
                </c:pt>
                <c:pt idx="3">
                  <c:v>111211</c:v>
                </c:pt>
                <c:pt idx="4">
                  <c:v>109710</c:v>
                </c:pt>
              </c:numCache>
            </c:numRef>
          </c:val>
          <c:smooth val="0"/>
        </c:ser>
        <c:dLbls>
          <c:showLegendKey val="0"/>
          <c:showVal val="0"/>
          <c:showCatName val="0"/>
          <c:showSerName val="0"/>
          <c:showPercent val="0"/>
          <c:showBubbleSize val="0"/>
        </c:dLbls>
        <c:marker val="1"/>
        <c:smooth val="0"/>
        <c:axId val="30119040"/>
        <c:axId val="30120960"/>
      </c:lineChart>
      <c:catAx>
        <c:axId val="30119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20960"/>
        <c:crosses val="autoZero"/>
        <c:auto val="1"/>
        <c:lblAlgn val="ctr"/>
        <c:lblOffset val="100"/>
        <c:tickLblSkip val="1"/>
        <c:tickMarkSkip val="1"/>
        <c:noMultiLvlLbl val="0"/>
      </c:catAx>
      <c:valAx>
        <c:axId val="301209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1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2.02</c:v>
                </c:pt>
                <c:pt idx="1">
                  <c:v>3.82</c:v>
                </c:pt>
                <c:pt idx="2">
                  <c:v>4.5999999999999996</c:v>
                </c:pt>
                <c:pt idx="3">
                  <c:v>5.0599999999999996</c:v>
                </c:pt>
                <c:pt idx="4">
                  <c:v>3.84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14.24</c:v>
                </c:pt>
                <c:pt idx="1">
                  <c:v>12.41</c:v>
                </c:pt>
                <c:pt idx="2">
                  <c:v>11.64</c:v>
                </c:pt>
                <c:pt idx="3">
                  <c:v>11.44</c:v>
                </c:pt>
                <c:pt idx="4">
                  <c:v>11.91</c:v>
                </c:pt>
              </c:numCache>
            </c:numRef>
          </c:val>
        </c:ser>
        <c:dLbls>
          <c:showLegendKey val="0"/>
          <c:showVal val="0"/>
          <c:showCatName val="0"/>
          <c:showSerName val="0"/>
          <c:showPercent val="0"/>
          <c:showBubbleSize val="0"/>
        </c:dLbls>
        <c:gapWidth val="250"/>
        <c:overlap val="100"/>
        <c:axId val="33543296"/>
        <c:axId val="33545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-0.91</c:v>
                </c:pt>
                <c:pt idx="1">
                  <c:v>-0.25</c:v>
                </c:pt>
                <c:pt idx="2">
                  <c:v>-0.1</c:v>
                </c:pt>
                <c:pt idx="3">
                  <c:v>0.56999999999999995</c:v>
                </c:pt>
                <c:pt idx="4">
                  <c:v>-0.67</c:v>
                </c:pt>
              </c:numCache>
            </c:numRef>
          </c:val>
          <c:smooth val="0"/>
        </c:ser>
        <c:dLbls>
          <c:showLegendKey val="0"/>
          <c:showVal val="0"/>
          <c:showCatName val="0"/>
          <c:showSerName val="0"/>
          <c:showPercent val="0"/>
          <c:showBubbleSize val="0"/>
        </c:dLbls>
        <c:marker val="1"/>
        <c:smooth val="0"/>
        <c:axId val="33543296"/>
        <c:axId val="33545216"/>
      </c:lineChart>
      <c:catAx>
        <c:axId val="3354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545216"/>
        <c:crosses val="autoZero"/>
        <c:auto val="1"/>
        <c:lblAlgn val="ctr"/>
        <c:lblOffset val="100"/>
        <c:tickLblSkip val="1"/>
        <c:tickMarkSkip val="1"/>
        <c:noMultiLvlLbl val="0"/>
      </c:catAx>
      <c:valAx>
        <c:axId val="3354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4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0.03</c:v>
                </c:pt>
                <c:pt idx="8">
                  <c:v>#N/A</c:v>
                </c:pt>
                <c:pt idx="9">
                  <c:v>0.04</c:v>
                </c:pt>
              </c:numCache>
            </c:numRef>
          </c:val>
        </c:ser>
        <c:ser>
          <c:idx val="3"/>
          <c:order val="3"/>
          <c:tx>
            <c:strRef>
              <c:f>データシート!$A$30</c:f>
              <c:strCache>
                <c:ptCount val="1"/>
                <c:pt idx="0">
                  <c:v>城内診療所特別会計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0.1</c:v>
                </c:pt>
                <c:pt idx="4">
                  <c:v>#N/A</c:v>
                </c:pt>
                <c:pt idx="5">
                  <c:v>0.11</c:v>
                </c:pt>
                <c:pt idx="6">
                  <c:v>#N/A</c:v>
                </c:pt>
                <c:pt idx="7">
                  <c:v>0.16</c:v>
                </c:pt>
                <c:pt idx="8">
                  <c:v>#N/A</c:v>
                </c:pt>
                <c:pt idx="9">
                  <c:v>7.0000000000000007E-2</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1.35</c:v>
                </c:pt>
                <c:pt idx="1">
                  <c:v>#N/A</c:v>
                </c:pt>
                <c:pt idx="2">
                  <c:v>#N/A</c:v>
                </c:pt>
                <c:pt idx="3">
                  <c:v>0</c:v>
                </c:pt>
                <c:pt idx="4">
                  <c:v>#N/A</c:v>
                </c:pt>
                <c:pt idx="5">
                  <c:v>0.37</c:v>
                </c:pt>
                <c:pt idx="6">
                  <c:v>#N/A</c:v>
                </c:pt>
                <c:pt idx="7">
                  <c:v>0.56000000000000005</c:v>
                </c:pt>
                <c:pt idx="8">
                  <c:v>#N/A</c:v>
                </c:pt>
                <c:pt idx="9">
                  <c:v>0.09</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0.26</c:v>
                </c:pt>
                <c:pt idx="2">
                  <c:v>#N/A</c:v>
                </c:pt>
                <c:pt idx="3">
                  <c:v>0.41</c:v>
                </c:pt>
                <c:pt idx="4">
                  <c:v>#N/A</c:v>
                </c:pt>
                <c:pt idx="5">
                  <c:v>0.21</c:v>
                </c:pt>
                <c:pt idx="6">
                  <c:v>#N/A</c:v>
                </c:pt>
                <c:pt idx="7">
                  <c:v>0.25</c:v>
                </c:pt>
                <c:pt idx="8">
                  <c:v>#N/A</c:v>
                </c:pt>
                <c:pt idx="9">
                  <c:v>0.37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0.44</c:v>
                </c:pt>
                <c:pt idx="2">
                  <c:v>#N/A</c:v>
                </c:pt>
                <c:pt idx="3">
                  <c:v>0.44</c:v>
                </c:pt>
                <c:pt idx="4">
                  <c:v>#N/A</c:v>
                </c:pt>
                <c:pt idx="5">
                  <c:v>0.71</c:v>
                </c:pt>
                <c:pt idx="6">
                  <c:v>#N/A</c:v>
                </c:pt>
                <c:pt idx="7">
                  <c:v>0.72</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0.51</c:v>
                </c:pt>
                <c:pt idx="2">
                  <c:v>#N/A</c:v>
                </c:pt>
                <c:pt idx="3">
                  <c:v>0.56999999999999995</c:v>
                </c:pt>
                <c:pt idx="4">
                  <c:v>#N/A</c:v>
                </c:pt>
                <c:pt idx="5">
                  <c:v>1.1299999999999999</c:v>
                </c:pt>
                <c:pt idx="6">
                  <c:v>#N/A</c:v>
                </c:pt>
                <c:pt idx="7">
                  <c:v>0.88</c:v>
                </c:pt>
                <c:pt idx="8">
                  <c:v>#N/A</c:v>
                </c:pt>
                <c:pt idx="9">
                  <c:v>0.53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2.12</c:v>
                </c:pt>
                <c:pt idx="2">
                  <c:v>#N/A</c:v>
                </c:pt>
                <c:pt idx="3">
                  <c:v>3.71</c:v>
                </c:pt>
                <c:pt idx="4">
                  <c:v>#N/A</c:v>
                </c:pt>
                <c:pt idx="5">
                  <c:v>4.49</c:v>
                </c:pt>
                <c:pt idx="6">
                  <c:v>#N/A</c:v>
                </c:pt>
                <c:pt idx="7">
                  <c:v>4.8899999999999997</c:v>
                </c:pt>
                <c:pt idx="8">
                  <c:v>#N/A</c:v>
                </c:pt>
                <c:pt idx="9">
                  <c:v>3.75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c:v>
                </c:pt>
                <c:pt idx="2">
                  <c:v>#N/A</c:v>
                </c:pt>
                <c:pt idx="3">
                  <c:v>6.89</c:v>
                </c:pt>
                <c:pt idx="4">
                  <c:v>#N/A</c:v>
                </c:pt>
                <c:pt idx="5">
                  <c:v>6.96</c:v>
                </c:pt>
                <c:pt idx="6">
                  <c:v>#N/A</c:v>
                </c:pt>
                <c:pt idx="7">
                  <c:v>8.44</c:v>
                </c:pt>
                <c:pt idx="8">
                  <c:v>#N/A</c:v>
                </c:pt>
                <c:pt idx="9">
                  <c:v>9.59</c:v>
                </c:pt>
              </c:numCache>
            </c:numRef>
          </c:val>
        </c:ser>
        <c:dLbls>
          <c:showLegendKey val="0"/>
          <c:showVal val="0"/>
          <c:showCatName val="0"/>
          <c:showSerName val="0"/>
          <c:showPercent val="0"/>
          <c:showBubbleSize val="0"/>
        </c:dLbls>
        <c:gapWidth val="150"/>
        <c:overlap val="100"/>
        <c:axId val="46291968"/>
        <c:axId val="46314240"/>
      </c:barChart>
      <c:catAx>
        <c:axId val="462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14240"/>
        <c:crosses val="autoZero"/>
        <c:auto val="1"/>
        <c:lblAlgn val="ctr"/>
        <c:lblOffset val="100"/>
        <c:tickLblSkip val="1"/>
        <c:tickMarkSkip val="1"/>
        <c:noMultiLvlLbl val="0"/>
      </c:catAx>
      <c:valAx>
        <c:axId val="4631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9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3696</c:v>
                </c:pt>
                <c:pt idx="5">
                  <c:v>3709</c:v>
                </c:pt>
                <c:pt idx="8">
                  <c:v>3781</c:v>
                </c:pt>
                <c:pt idx="11">
                  <c:v>3831</c:v>
                </c:pt>
                <c:pt idx="14">
                  <c:v>4126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51</c:v>
                </c:pt>
                <c:pt idx="3">
                  <c:v>51</c:v>
                </c:pt>
                <c:pt idx="6">
                  <c:v>46</c:v>
                </c:pt>
                <c:pt idx="9">
                  <c:v>42</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59</c:v>
                </c:pt>
                <c:pt idx="3">
                  <c:v>58</c:v>
                </c:pt>
                <c:pt idx="6">
                  <c:v>58</c:v>
                </c:pt>
                <c:pt idx="9">
                  <c:v>57</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2477</c:v>
                </c:pt>
                <c:pt idx="3">
                  <c:v>2368</c:v>
                </c:pt>
                <c:pt idx="6">
                  <c:v>2342</c:v>
                </c:pt>
                <c:pt idx="9">
                  <c:v>2471</c:v>
                </c:pt>
                <c:pt idx="12">
                  <c:v>2304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4147</c:v>
                </c:pt>
                <c:pt idx="3">
                  <c:v>4049</c:v>
                </c:pt>
                <c:pt idx="6">
                  <c:v>3929</c:v>
                </c:pt>
                <c:pt idx="9">
                  <c:v>3949</c:v>
                </c:pt>
                <c:pt idx="12">
                  <c:v>4207</c:v>
                </c:pt>
              </c:numCache>
            </c:numRef>
          </c:val>
        </c:ser>
        <c:dLbls>
          <c:showLegendKey val="0"/>
          <c:showVal val="0"/>
          <c:showCatName val="0"/>
          <c:showSerName val="0"/>
          <c:showPercent val="0"/>
          <c:showBubbleSize val="0"/>
        </c:dLbls>
        <c:gapWidth val="100"/>
        <c:overlap val="100"/>
        <c:axId val="46061824"/>
        <c:axId val="4625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3039</c:v>
                </c:pt>
                <c:pt idx="2">
                  <c:v>#N/A</c:v>
                </c:pt>
                <c:pt idx="3">
                  <c:v>#N/A</c:v>
                </c:pt>
                <c:pt idx="4">
                  <c:v>2818</c:v>
                </c:pt>
                <c:pt idx="5">
                  <c:v>#N/A</c:v>
                </c:pt>
                <c:pt idx="6">
                  <c:v>#N/A</c:v>
                </c:pt>
                <c:pt idx="7">
                  <c:v>2595</c:v>
                </c:pt>
                <c:pt idx="8">
                  <c:v>#N/A</c:v>
                </c:pt>
                <c:pt idx="9">
                  <c:v>#N/A</c:v>
                </c:pt>
                <c:pt idx="10">
                  <c:v>2688</c:v>
                </c:pt>
                <c:pt idx="11">
                  <c:v>#N/A</c:v>
                </c:pt>
                <c:pt idx="12">
                  <c:v>#N/A</c:v>
                </c:pt>
                <c:pt idx="13">
                  <c:v>2483</c:v>
                </c:pt>
                <c:pt idx="14">
                  <c:v>#N/A</c:v>
                </c:pt>
              </c:numCache>
            </c:numRef>
          </c:val>
          <c:smooth val="0"/>
        </c:ser>
        <c:dLbls>
          <c:showLegendKey val="0"/>
          <c:showVal val="0"/>
          <c:showCatName val="0"/>
          <c:showSerName val="0"/>
          <c:showPercent val="0"/>
          <c:showBubbleSize val="0"/>
        </c:dLbls>
        <c:marker val="1"/>
        <c:smooth val="0"/>
        <c:axId val="46061824"/>
        <c:axId val="46256512"/>
      </c:lineChart>
      <c:catAx>
        <c:axId val="4606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56512"/>
        <c:crosses val="autoZero"/>
        <c:auto val="1"/>
        <c:lblAlgn val="ctr"/>
        <c:lblOffset val="100"/>
        <c:tickLblSkip val="1"/>
        <c:tickMarkSkip val="1"/>
        <c:noMultiLvlLbl val="0"/>
      </c:catAx>
      <c:valAx>
        <c:axId val="4625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42827</c:v>
                </c:pt>
                <c:pt idx="5">
                  <c:v>43563</c:v>
                </c:pt>
                <c:pt idx="8">
                  <c:v>46211</c:v>
                </c:pt>
                <c:pt idx="11">
                  <c:v>47388</c:v>
                </c:pt>
                <c:pt idx="14">
                  <c:v>48666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1476</c:v>
                </c:pt>
                <c:pt idx="5">
                  <c:v>1327</c:v>
                </c:pt>
                <c:pt idx="8">
                  <c:v>1825</c:v>
                </c:pt>
                <c:pt idx="11">
                  <c:v>2134</c:v>
                </c:pt>
                <c:pt idx="14">
                  <c:v>1631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4310</c:v>
                </c:pt>
                <c:pt idx="5">
                  <c:v>4638</c:v>
                </c:pt>
                <c:pt idx="8">
                  <c:v>3239</c:v>
                </c:pt>
                <c:pt idx="11">
                  <c:v>3049</c:v>
                </c:pt>
                <c:pt idx="14">
                  <c:v>3323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668</c:v>
                </c:pt>
                <c:pt idx="3">
                  <c:v>634</c:v>
                </c:pt>
                <c:pt idx="6">
                  <c:v>549</c:v>
                </c:pt>
                <c:pt idx="9">
                  <c:v>548</c:v>
                </c:pt>
                <c:pt idx="12">
                  <c:v>408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1341</c:v>
                </c:pt>
                <c:pt idx="3">
                  <c:v>1294</c:v>
                </c:pt>
                <c:pt idx="6">
                  <c:v>1131</c:v>
                </c:pt>
                <c:pt idx="9">
                  <c:v>789</c:v>
                </c:pt>
                <c:pt idx="12">
                  <c:v>1106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586</c:v>
                </c:pt>
                <c:pt idx="3">
                  <c:v>542</c:v>
                </c:pt>
                <c:pt idx="6">
                  <c:v>492</c:v>
                </c:pt>
                <c:pt idx="9">
                  <c:v>441</c:v>
                </c:pt>
                <c:pt idx="12">
                  <c:v>456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34547</c:v>
                </c:pt>
                <c:pt idx="3">
                  <c:v>34013</c:v>
                </c:pt>
                <c:pt idx="6">
                  <c:v>33169</c:v>
                </c:pt>
                <c:pt idx="9">
                  <c:v>32800</c:v>
                </c:pt>
                <c:pt idx="12">
                  <c:v>34356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319</c:v>
                </c:pt>
                <c:pt idx="3">
                  <c:v>261</c:v>
                </c:pt>
                <c:pt idx="6">
                  <c:v>216</c:v>
                </c:pt>
                <c:pt idx="9">
                  <c:v>165</c:v>
                </c:pt>
                <c:pt idx="12">
                  <c:v>127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36642</c:v>
                </c:pt>
                <c:pt idx="3">
                  <c:v>38129</c:v>
                </c:pt>
                <c:pt idx="6">
                  <c:v>40928</c:v>
                </c:pt>
                <c:pt idx="9">
                  <c:v>42444</c:v>
                </c:pt>
                <c:pt idx="12">
                  <c:v>41615</c:v>
                </c:pt>
              </c:numCache>
            </c:numRef>
          </c:val>
        </c:ser>
        <c:dLbls>
          <c:showLegendKey val="0"/>
          <c:showVal val="0"/>
          <c:showCatName val="0"/>
          <c:showSerName val="0"/>
          <c:showPercent val="0"/>
          <c:showBubbleSize val="0"/>
        </c:dLbls>
        <c:gapWidth val="100"/>
        <c:overlap val="100"/>
        <c:axId val="46158208"/>
        <c:axId val="4616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25489</c:v>
                </c:pt>
                <c:pt idx="2">
                  <c:v>#N/A</c:v>
                </c:pt>
                <c:pt idx="3">
                  <c:v>#N/A</c:v>
                </c:pt>
                <c:pt idx="4">
                  <c:v>25345</c:v>
                </c:pt>
                <c:pt idx="5">
                  <c:v>#N/A</c:v>
                </c:pt>
                <c:pt idx="6">
                  <c:v>#N/A</c:v>
                </c:pt>
                <c:pt idx="7">
                  <c:v>25210</c:v>
                </c:pt>
                <c:pt idx="8">
                  <c:v>#N/A</c:v>
                </c:pt>
                <c:pt idx="9">
                  <c:v>#N/A</c:v>
                </c:pt>
                <c:pt idx="10">
                  <c:v>24617</c:v>
                </c:pt>
                <c:pt idx="11">
                  <c:v>#N/A</c:v>
                </c:pt>
                <c:pt idx="12">
                  <c:v>#N/A</c:v>
                </c:pt>
                <c:pt idx="13">
                  <c:v>24448</c:v>
                </c:pt>
                <c:pt idx="14">
                  <c:v>#N/A</c:v>
                </c:pt>
              </c:numCache>
            </c:numRef>
          </c:val>
          <c:smooth val="0"/>
        </c:ser>
        <c:dLbls>
          <c:showLegendKey val="0"/>
          <c:showVal val="0"/>
          <c:showCatName val="0"/>
          <c:showSerName val="0"/>
          <c:showPercent val="0"/>
          <c:showBubbleSize val="0"/>
        </c:dLbls>
        <c:marker val="1"/>
        <c:smooth val="0"/>
        <c:axId val="46158208"/>
        <c:axId val="46160128"/>
      </c:lineChart>
      <c:catAx>
        <c:axId val="461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160128"/>
        <c:crosses val="autoZero"/>
        <c:auto val="1"/>
        <c:lblAlgn val="ctr"/>
        <c:lblOffset val="100"/>
        <c:tickLblSkip val="1"/>
        <c:tickMarkSkip val="1"/>
        <c:noMultiLvlLbl val="0"/>
      </c:catAx>
      <c:valAx>
        <c:axId val="4616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5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新潟県南魚沼市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59,636
58,883
584.55
34,655,739
33,518,520
757,374
19,739,050
41,614,908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155.0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平成</a:t>
          </a:r>
          <a:r>
            <a:rPr kumimoji="1" lang="en-US" altLang="ja-JP" sz="1000">
              <a:latin typeface="ＭＳ Ｐゴシック"/>
            </a:rPr>
            <a:t>20</a:t>
          </a:r>
          <a:r>
            <a:rPr kumimoji="1" lang="ja-JP" altLang="en-US" sz="1000">
              <a:latin typeface="ＭＳ Ｐゴシック"/>
            </a:rPr>
            <a:t>年度をピークに減少傾向が続いていたが、平成</a:t>
          </a:r>
          <a:r>
            <a:rPr kumimoji="1" lang="en-US" altLang="ja-JP" sz="1000">
              <a:latin typeface="ＭＳ Ｐゴシック"/>
            </a:rPr>
            <a:t>24</a:t>
          </a:r>
          <a:r>
            <a:rPr kumimoji="1" lang="ja-JP" altLang="en-US" sz="1000">
              <a:latin typeface="ＭＳ Ｐゴシック"/>
            </a:rPr>
            <a:t>年度からは横ばいで推移している。</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26</a:t>
          </a:r>
          <a:r>
            <a:rPr kumimoji="1" lang="ja-JP" altLang="en-US" sz="1000">
              <a:latin typeface="ＭＳ Ｐゴシック"/>
            </a:rPr>
            <a:t>年度は、法人市民税の減収があったが、消費税率引き上げによる地方消費税の市町村交付分の増収により基準財政収入額が前年度よりも増加した。</a:t>
          </a:r>
          <a:endParaRPr kumimoji="1" lang="en-US" altLang="ja-JP" sz="1000">
            <a:latin typeface="ＭＳ Ｐゴシック"/>
          </a:endParaRPr>
        </a:p>
        <a:p>
          <a:r>
            <a:rPr kumimoji="1" lang="ja-JP" altLang="en-US" sz="1000">
              <a:latin typeface="ＭＳ Ｐゴシック"/>
            </a:rPr>
            <a:t>　一方、新市建設計画に沿って合併に伴い必要となる投資的事業を合併特例債を活用して優先的に実施していることから、合併特例債の償還に伴い基準財政需要額も増加した。そのため、財政力指数は、前年度同値となった。</a:t>
          </a:r>
          <a:endParaRPr kumimoji="1" lang="en-US" altLang="ja-JP" sz="1000">
            <a:latin typeface="ＭＳ Ｐゴシック"/>
          </a:endParaRPr>
        </a:p>
        <a:p>
          <a:r>
            <a:rPr kumimoji="1" lang="ja-JP" altLang="en-US" sz="1000">
              <a:latin typeface="ＭＳ Ｐゴシック"/>
            </a:rPr>
            <a:t>　引き続き、事業内容の精査等による内部経費の削減に努めるとともに、市税徴収強化の取組等により、財政基盤の強化に努めていく。</a:t>
          </a:r>
          <a:endParaRPr kumimoji="1" lang="en-US" altLang="ja-JP" sz="10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5" name="直線コネクタ 74"/>
        <xdr:cNvCxnSpPr/>
      </xdr:nvCxnSpPr>
      <xdr:spPr>
        <a:xfrm>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43543</xdr:rowOff>
    </xdr:to>
    <xdr:cxnSp macro="">
      <xdr:nvCxnSpPr>
        <xdr:cNvPr id="78" name="直線コネクタ 77"/>
        <xdr:cNvCxnSpPr/>
      </xdr:nvCxnSpPr>
      <xdr:spPr>
        <a:xfrm>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5" name="テキスト ボックス 94"/>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7" name="テキスト ボックス 96"/>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平成</a:t>
          </a:r>
          <a:r>
            <a:rPr kumimoji="1" lang="en-US" altLang="ja-JP" sz="1000">
              <a:latin typeface="ＭＳ Ｐゴシック"/>
            </a:rPr>
            <a:t>25</a:t>
          </a:r>
          <a:r>
            <a:rPr kumimoji="1" lang="ja-JP" altLang="en-US" sz="1000">
              <a:latin typeface="ＭＳ Ｐゴシック"/>
            </a:rPr>
            <a:t>年度までは概ね類似団体平均と同程度で推移していたが、平成</a:t>
          </a:r>
          <a:r>
            <a:rPr kumimoji="1" lang="en-US" altLang="ja-JP" sz="1000">
              <a:latin typeface="ＭＳ Ｐゴシック"/>
            </a:rPr>
            <a:t>26</a:t>
          </a:r>
          <a:r>
            <a:rPr kumimoji="1" lang="ja-JP" altLang="en-US" sz="1000">
              <a:latin typeface="ＭＳ Ｐゴシック"/>
            </a:rPr>
            <a:t>年度は差が広がった。主な要因は、豪雪による除雪経費の伸びによる維持補修費の増加と、公債費の増加によるものである。</a:t>
          </a:r>
          <a:endParaRPr kumimoji="1" lang="en-US" altLang="ja-JP" sz="1000">
            <a:latin typeface="ＭＳ Ｐゴシック"/>
          </a:endParaRPr>
        </a:p>
        <a:p>
          <a:r>
            <a:rPr kumimoji="1" lang="ja-JP" altLang="en-US" sz="1000">
              <a:latin typeface="ＭＳ Ｐゴシック"/>
            </a:rPr>
            <a:t>　合併に伴い必要となる投資的事業の実施に伴い、公債費は引き続き高い比率を占める見込みであり、物件費や扶助費も増加傾向にある。これ以上の改善は容易ではないが、定員管理適正化計画による職員数の削減など、経常経費の圧縮に努めたい。</a:t>
          </a:r>
          <a:endParaRPr kumimoji="1" lang="en-US" altLang="ja-JP" sz="10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148336</xdr:rowOff>
    </xdr:from>
    <xdr:to>
      <xdr:col>7</xdr:col>
      <xdr:colOff>152400</xdr:colOff>
      <xdr:row>62</xdr:row>
      <xdr:rowOff>87884</xdr:rowOff>
    </xdr:to>
    <xdr:cxnSp macro="">
      <xdr:nvCxnSpPr>
        <xdr:cNvPr id="130" name="直線コネクタ 129"/>
        <xdr:cNvCxnSpPr/>
      </xdr:nvCxnSpPr>
      <xdr:spPr>
        <a:xfrm>
          <a:off x="4114800" y="1060678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133858</xdr:rowOff>
    </xdr:from>
    <xdr:to>
      <xdr:col>6</xdr:col>
      <xdr:colOff>0</xdr:colOff>
      <xdr:row>61</xdr:row>
      <xdr:rowOff>148336</xdr:rowOff>
    </xdr:to>
    <xdr:cxnSp macro="">
      <xdr:nvCxnSpPr>
        <xdr:cNvPr id="133" name="直線コネクタ 132"/>
        <xdr:cNvCxnSpPr/>
      </xdr:nvCxnSpPr>
      <xdr:spPr>
        <a:xfrm>
          <a:off x="3225800" y="105923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129032</xdr:rowOff>
    </xdr:from>
    <xdr:to>
      <xdr:col>4</xdr:col>
      <xdr:colOff>482600</xdr:colOff>
      <xdr:row>61</xdr:row>
      <xdr:rowOff>133858</xdr:rowOff>
    </xdr:to>
    <xdr:cxnSp macro="">
      <xdr:nvCxnSpPr>
        <xdr:cNvPr id="136" name="直線コネクタ 135"/>
        <xdr:cNvCxnSpPr/>
      </xdr:nvCxnSpPr>
      <xdr:spPr>
        <a:xfrm>
          <a:off x="2336800" y="105874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129032</xdr:rowOff>
    </xdr:to>
    <xdr:cxnSp macro="">
      <xdr:nvCxnSpPr>
        <xdr:cNvPr id="139" name="直線コネクタ 138"/>
        <xdr:cNvCxnSpPr/>
      </xdr:nvCxnSpPr>
      <xdr:spPr>
        <a:xfrm>
          <a:off x="1447800" y="1048613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49" name="円/楕円 148"/>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9161</xdr:rowOff>
    </xdr:from>
    <xdr:ext cx="762000" cy="259045"/>
    <xdr:sp macro="" textlink="">
      <xdr:nvSpPr>
        <xdr:cNvPr id="150" name="財政構造の弾力性該当値テキスト"/>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97536</xdr:rowOff>
    </xdr:from>
    <xdr:to>
      <xdr:col>6</xdr:col>
      <xdr:colOff>50800</xdr:colOff>
      <xdr:row>62</xdr:row>
      <xdr:rowOff>27686</xdr:rowOff>
    </xdr:to>
    <xdr:sp macro="" textlink="">
      <xdr:nvSpPr>
        <xdr:cNvPr id="151" name="円/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12463</xdr:rowOff>
    </xdr:from>
    <xdr:ext cx="736600" cy="259045"/>
    <xdr:sp macro="" textlink="">
      <xdr:nvSpPr>
        <xdr:cNvPr id="152" name="テキスト ボックス 151"/>
        <xdr:cNvSpPr txBox="1"/>
      </xdr:nvSpPr>
      <xdr:spPr>
        <a:xfrm>
          <a:off x="3733800" y="1064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83058</xdr:rowOff>
    </xdr:from>
    <xdr:to>
      <xdr:col>4</xdr:col>
      <xdr:colOff>533400</xdr:colOff>
      <xdr:row>62</xdr:row>
      <xdr:rowOff>13208</xdr:rowOff>
    </xdr:to>
    <xdr:sp macro="" textlink="">
      <xdr:nvSpPr>
        <xdr:cNvPr id="153" name="円/楕円 152"/>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54" name="テキスト ボックス 153"/>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78232</xdr:rowOff>
    </xdr:from>
    <xdr:to>
      <xdr:col>3</xdr:col>
      <xdr:colOff>330200</xdr:colOff>
      <xdr:row>62</xdr:row>
      <xdr:rowOff>8382</xdr:rowOff>
    </xdr:to>
    <xdr:sp macro="" textlink="">
      <xdr:nvSpPr>
        <xdr:cNvPr id="155" name="円/楕円 154"/>
        <xdr:cNvSpPr/>
      </xdr:nvSpPr>
      <xdr:spPr>
        <a:xfrm>
          <a:off x="2286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164609</xdr:rowOff>
    </xdr:from>
    <xdr:ext cx="762000" cy="259045"/>
    <xdr:sp macro="" textlink="">
      <xdr:nvSpPr>
        <xdr:cNvPr id="156" name="テキスト ボックス 155"/>
        <xdr:cNvSpPr txBox="1"/>
      </xdr:nvSpPr>
      <xdr:spPr>
        <a:xfrm>
          <a:off x="1955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63263</xdr:rowOff>
    </xdr:from>
    <xdr:ext cx="762000" cy="259045"/>
    <xdr:sp macro="" textlink="">
      <xdr:nvSpPr>
        <xdr:cNvPr id="158" name="テキスト ボックス 157"/>
        <xdr:cNvSpPr txBox="1"/>
      </xdr:nvSpPr>
      <xdr:spPr>
        <a:xfrm>
          <a:off x="1066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[178,094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類似団体平均値及び新潟県平均値と比べて高い水準となっている理由は、市外の区域も担当している廃棄物処理業務や消防業務等があることに加え、公立保育園</a:t>
          </a:r>
          <a:r>
            <a:rPr kumimoji="1" lang="en-US" altLang="ja-JP" sz="1000">
              <a:latin typeface="ＭＳ Ｐゴシック"/>
            </a:rPr>
            <a:t>19</a:t>
          </a:r>
          <a:r>
            <a:rPr kumimoji="1" lang="ja-JP" altLang="en-US" sz="1000">
              <a:latin typeface="ＭＳ Ｐゴシック"/>
            </a:rPr>
            <a:t>園の運営、公設民営保育園</a:t>
          </a:r>
          <a:r>
            <a:rPr kumimoji="1" lang="en-US" altLang="ja-JP" sz="1000">
              <a:latin typeface="ＭＳ Ｐゴシック"/>
            </a:rPr>
            <a:t>3</a:t>
          </a:r>
          <a:r>
            <a:rPr kumimoji="1" lang="ja-JP" altLang="en-US" sz="1000">
              <a:latin typeface="ＭＳ Ｐゴシック"/>
            </a:rPr>
            <a:t>園の運営委託をしていることにより、人件費・物件費・維持補修費が多くなっていることにある。</a:t>
          </a:r>
          <a:endParaRPr kumimoji="1" lang="en-US" altLang="ja-JP" sz="1000">
            <a:latin typeface="ＭＳ Ｐゴシック"/>
          </a:endParaRPr>
        </a:p>
        <a:p>
          <a:r>
            <a:rPr kumimoji="1" lang="ja-JP" altLang="en-US" sz="1000">
              <a:latin typeface="ＭＳ Ｐゴシック"/>
            </a:rPr>
            <a:t>　また、地域特有の事情として、日本有数の豪雪地帯であることから、冬期間の道路交通を確保するため、機械除雪で</a:t>
          </a:r>
          <a:r>
            <a:rPr kumimoji="1" lang="en-US" altLang="ja-JP" sz="1000">
              <a:latin typeface="ＭＳ Ｐゴシック"/>
            </a:rPr>
            <a:t>1,156</a:t>
          </a:r>
          <a:r>
            <a:rPr kumimoji="1" lang="ja-JP" altLang="en-US" sz="1000">
              <a:latin typeface="ＭＳ Ｐゴシック"/>
            </a:rPr>
            <a:t>百万円、消雪パイプの電気料等で</a:t>
          </a:r>
          <a:r>
            <a:rPr kumimoji="1" lang="en-US" altLang="ja-JP" sz="1000">
              <a:latin typeface="ＭＳ Ｐゴシック"/>
            </a:rPr>
            <a:t>173</a:t>
          </a:r>
          <a:r>
            <a:rPr kumimoji="1" lang="ja-JP" altLang="en-US" sz="1000">
              <a:latin typeface="ＭＳ Ｐゴシック"/>
            </a:rPr>
            <a:t>百万円と、雪対応に要する経費が必要となっていることがある。雪対策については、降雪量により増減があるが、少しでも削減できるように随時見直しを進めていく。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88753</xdr:rowOff>
    </xdr:from>
    <xdr:to>
      <xdr:col>7</xdr:col>
      <xdr:colOff>152400</xdr:colOff>
      <xdr:row>82</xdr:row>
      <xdr:rowOff>99884</xdr:rowOff>
    </xdr:to>
    <xdr:cxnSp macro="">
      <xdr:nvCxnSpPr>
        <xdr:cNvPr id="192" name="直線コネクタ 191"/>
        <xdr:cNvCxnSpPr/>
      </xdr:nvCxnSpPr>
      <xdr:spPr>
        <a:xfrm>
          <a:off x="4114800" y="14147653"/>
          <a:ext cx="838200" cy="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88753</xdr:rowOff>
    </xdr:from>
    <xdr:to>
      <xdr:col>6</xdr:col>
      <xdr:colOff>0</xdr:colOff>
      <xdr:row>82</xdr:row>
      <xdr:rowOff>101777</xdr:rowOff>
    </xdr:to>
    <xdr:cxnSp macro="">
      <xdr:nvCxnSpPr>
        <xdr:cNvPr id="195" name="直線コネクタ 194"/>
        <xdr:cNvCxnSpPr/>
      </xdr:nvCxnSpPr>
      <xdr:spPr>
        <a:xfrm flipV="1">
          <a:off x="3225800" y="14147653"/>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101777</xdr:rowOff>
    </xdr:from>
    <xdr:to>
      <xdr:col>4</xdr:col>
      <xdr:colOff>482600</xdr:colOff>
      <xdr:row>82</xdr:row>
      <xdr:rowOff>110215</xdr:rowOff>
    </xdr:to>
    <xdr:cxnSp macro="">
      <xdr:nvCxnSpPr>
        <xdr:cNvPr id="198" name="直線コネクタ 197"/>
        <xdr:cNvCxnSpPr/>
      </xdr:nvCxnSpPr>
      <xdr:spPr>
        <a:xfrm flipV="1">
          <a:off x="2336800" y="14160677"/>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84734</xdr:rowOff>
    </xdr:from>
    <xdr:to>
      <xdr:col>3</xdr:col>
      <xdr:colOff>279400</xdr:colOff>
      <xdr:row>82</xdr:row>
      <xdr:rowOff>110215</xdr:rowOff>
    </xdr:to>
    <xdr:cxnSp macro="">
      <xdr:nvCxnSpPr>
        <xdr:cNvPr id="201" name="直線コネクタ 200"/>
        <xdr:cNvCxnSpPr/>
      </xdr:nvCxnSpPr>
      <xdr:spPr>
        <a:xfrm>
          <a:off x="1447800" y="14143634"/>
          <a:ext cx="8890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49084</xdr:rowOff>
    </xdr:from>
    <xdr:to>
      <xdr:col>7</xdr:col>
      <xdr:colOff>203200</xdr:colOff>
      <xdr:row>82</xdr:row>
      <xdr:rowOff>150684</xdr:rowOff>
    </xdr:to>
    <xdr:sp macro="" textlink="">
      <xdr:nvSpPr>
        <xdr:cNvPr id="211" name="円/楕円 210"/>
        <xdr:cNvSpPr/>
      </xdr:nvSpPr>
      <xdr:spPr>
        <a:xfrm>
          <a:off x="4902200" y="141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21161</xdr:rowOff>
    </xdr:from>
    <xdr:ext cx="762000" cy="259045"/>
    <xdr:sp macro="" textlink="">
      <xdr:nvSpPr>
        <xdr:cNvPr id="212" name="人件費・物件費等の状況該当値テキスト"/>
        <xdr:cNvSpPr txBox="1"/>
      </xdr:nvSpPr>
      <xdr:spPr>
        <a:xfrm>
          <a:off x="5041900" y="1408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178,094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37953</xdr:rowOff>
    </xdr:from>
    <xdr:to>
      <xdr:col>6</xdr:col>
      <xdr:colOff>50800</xdr:colOff>
      <xdr:row>82</xdr:row>
      <xdr:rowOff>139553</xdr:rowOff>
    </xdr:to>
    <xdr:sp macro="" textlink="">
      <xdr:nvSpPr>
        <xdr:cNvPr id="213" name="円/楕円 212"/>
        <xdr:cNvSpPr/>
      </xdr:nvSpPr>
      <xdr:spPr>
        <a:xfrm>
          <a:off x="4064000" y="140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124330</xdr:rowOff>
    </xdr:from>
    <xdr:ext cx="736600" cy="259045"/>
    <xdr:sp macro="" textlink="">
      <xdr:nvSpPr>
        <xdr:cNvPr id="214" name="テキスト ボックス 213"/>
        <xdr:cNvSpPr txBox="1"/>
      </xdr:nvSpPr>
      <xdr:spPr>
        <a:xfrm>
          <a:off x="3733800" y="14183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50977</xdr:rowOff>
    </xdr:from>
    <xdr:to>
      <xdr:col>4</xdr:col>
      <xdr:colOff>533400</xdr:colOff>
      <xdr:row>82</xdr:row>
      <xdr:rowOff>152577</xdr:rowOff>
    </xdr:to>
    <xdr:sp macro="" textlink="">
      <xdr:nvSpPr>
        <xdr:cNvPr id="215" name="円/楕円 214"/>
        <xdr:cNvSpPr/>
      </xdr:nvSpPr>
      <xdr:spPr>
        <a:xfrm>
          <a:off x="3175000" y="141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137354</xdr:rowOff>
    </xdr:from>
    <xdr:ext cx="762000" cy="259045"/>
    <xdr:sp macro="" textlink="">
      <xdr:nvSpPr>
        <xdr:cNvPr id="216" name="テキスト ボックス 215"/>
        <xdr:cNvSpPr txBox="1"/>
      </xdr:nvSpPr>
      <xdr:spPr>
        <a:xfrm>
          <a:off x="2844800" y="1419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59415</xdr:rowOff>
    </xdr:from>
    <xdr:to>
      <xdr:col>3</xdr:col>
      <xdr:colOff>330200</xdr:colOff>
      <xdr:row>82</xdr:row>
      <xdr:rowOff>161015</xdr:rowOff>
    </xdr:to>
    <xdr:sp macro="" textlink="">
      <xdr:nvSpPr>
        <xdr:cNvPr id="217" name="円/楕円 216"/>
        <xdr:cNvSpPr/>
      </xdr:nvSpPr>
      <xdr:spPr>
        <a:xfrm>
          <a:off x="2286000" y="1411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145792</xdr:rowOff>
    </xdr:from>
    <xdr:ext cx="762000" cy="259045"/>
    <xdr:sp macro="" textlink="">
      <xdr:nvSpPr>
        <xdr:cNvPr id="218" name="テキスト ボックス 217"/>
        <xdr:cNvSpPr txBox="1"/>
      </xdr:nvSpPr>
      <xdr:spPr>
        <a:xfrm>
          <a:off x="1955800" y="1420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33934</xdr:rowOff>
    </xdr:from>
    <xdr:to>
      <xdr:col>2</xdr:col>
      <xdr:colOff>127000</xdr:colOff>
      <xdr:row>82</xdr:row>
      <xdr:rowOff>135534</xdr:rowOff>
    </xdr:to>
    <xdr:sp macro="" textlink="">
      <xdr:nvSpPr>
        <xdr:cNvPr id="219" name="円/楕円 218"/>
        <xdr:cNvSpPr/>
      </xdr:nvSpPr>
      <xdr:spPr>
        <a:xfrm>
          <a:off x="1397000" y="140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120311</xdr:rowOff>
    </xdr:from>
    <xdr:ext cx="762000" cy="259045"/>
    <xdr:sp macro="" textlink="">
      <xdr:nvSpPr>
        <xdr:cNvPr id="220" name="テキスト ボックス 219"/>
        <xdr:cNvSpPr txBox="1"/>
      </xdr:nvSpPr>
      <xdr:spPr>
        <a:xfrm>
          <a:off x="1066800" y="141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人口当たり職員数が多いことから、総額人件費を抑制するため、昇格・昇給基準や各種手当の見直しに加え、平成</a:t>
          </a:r>
          <a:r>
            <a:rPr kumimoji="1" lang="en-US" altLang="ja-JP" sz="1000">
              <a:latin typeface="ＭＳ Ｐゴシック"/>
            </a:rPr>
            <a:t>18</a:t>
          </a:r>
          <a:r>
            <a:rPr kumimoji="1" lang="ja-JP" altLang="en-US" sz="1000">
              <a:latin typeface="ＭＳ Ｐゴシック"/>
            </a:rPr>
            <a:t>～</a:t>
          </a:r>
          <a:r>
            <a:rPr kumimoji="1" lang="en-US" altLang="ja-JP" sz="1000">
              <a:latin typeface="ＭＳ Ｐゴシック"/>
            </a:rPr>
            <a:t>20</a:t>
          </a:r>
          <a:r>
            <a:rPr kumimoji="1" lang="ja-JP" altLang="en-US" sz="1000">
              <a:latin typeface="ＭＳ Ｐゴシック"/>
            </a:rPr>
            <a:t>年度の</a:t>
          </a:r>
          <a:r>
            <a:rPr kumimoji="1" lang="en-US" altLang="ja-JP" sz="1000">
              <a:latin typeface="ＭＳ Ｐゴシック"/>
            </a:rPr>
            <a:t>3</a:t>
          </a:r>
          <a:r>
            <a:rPr kumimoji="1" lang="ja-JP" altLang="en-US" sz="1000">
              <a:latin typeface="ＭＳ Ｐゴシック"/>
            </a:rPr>
            <a:t>年間給与の減額措置を行うなど、人件費の抑制に努めてきた。また、大量退職の時期を迎え、年齢構成の変更による指数の低下も進んでおり、類似団体や全国平均から見てもラスパイレス指数は低い水準となっている。</a:t>
          </a:r>
          <a:endParaRPr kumimoji="1" lang="en-US" altLang="ja-JP" sz="1000">
            <a:latin typeface="ＭＳ Ｐゴシック"/>
          </a:endParaRPr>
        </a:p>
        <a:p>
          <a:r>
            <a:rPr kumimoji="1" lang="ja-JP" altLang="en-US" sz="1000">
              <a:latin typeface="ＭＳ Ｐゴシック"/>
            </a:rPr>
            <a:t>　なお、平成</a:t>
          </a:r>
          <a:r>
            <a:rPr kumimoji="1" lang="en-US" altLang="ja-JP" sz="1000">
              <a:latin typeface="ＭＳ Ｐゴシック"/>
            </a:rPr>
            <a:t>23</a:t>
          </a:r>
          <a:r>
            <a:rPr kumimoji="1" lang="ja-JP" altLang="en-US" sz="1000">
              <a:latin typeface="ＭＳ Ｐゴシック"/>
            </a:rPr>
            <a:t>、</a:t>
          </a:r>
          <a:r>
            <a:rPr kumimoji="1" lang="en-US" altLang="ja-JP" sz="1000">
              <a:latin typeface="ＭＳ Ｐゴシック"/>
            </a:rPr>
            <a:t>24</a:t>
          </a:r>
          <a:r>
            <a:rPr kumimoji="1" lang="ja-JP" altLang="en-US" sz="1000">
              <a:latin typeface="ＭＳ Ｐゴシック"/>
            </a:rPr>
            <a:t>年度は国家公務員の時限的な給与削減措置が実施されており、指数が急激に上昇したが、国家公務員の給与削減措置がなかったとした場合は、平成</a:t>
          </a:r>
          <a:r>
            <a:rPr kumimoji="1" lang="en-US" altLang="ja-JP" sz="1000">
              <a:latin typeface="ＭＳ Ｐゴシック"/>
            </a:rPr>
            <a:t>23</a:t>
          </a:r>
          <a:r>
            <a:rPr kumimoji="1" lang="ja-JP" altLang="en-US" sz="1000">
              <a:latin typeface="ＭＳ Ｐゴシック"/>
            </a:rPr>
            <a:t>年度は</a:t>
          </a:r>
          <a:r>
            <a:rPr kumimoji="1" lang="en-US" altLang="ja-JP" sz="1000">
              <a:latin typeface="ＭＳ Ｐゴシック"/>
            </a:rPr>
            <a:t>93.2</a:t>
          </a:r>
          <a:r>
            <a:rPr kumimoji="1" lang="ja-JP" altLang="en-US" sz="1000">
              <a:latin typeface="ＭＳ Ｐゴシック"/>
            </a:rPr>
            <a:t>、</a:t>
          </a:r>
          <a:r>
            <a:rPr kumimoji="1" lang="en-US" altLang="ja-JP" sz="1000">
              <a:latin typeface="ＭＳ Ｐゴシック"/>
            </a:rPr>
            <a:t>24</a:t>
          </a:r>
          <a:r>
            <a:rPr kumimoji="1" lang="ja-JP" altLang="en-US" sz="1000">
              <a:latin typeface="ＭＳ Ｐゴシック"/>
            </a:rPr>
            <a:t>年度は</a:t>
          </a:r>
          <a:r>
            <a:rPr kumimoji="1" lang="en-US" altLang="ja-JP" sz="1000">
              <a:latin typeface="ＭＳ Ｐゴシック"/>
            </a:rPr>
            <a:t>92.5</a:t>
          </a:r>
          <a:r>
            <a:rPr kumimoji="1" lang="ja-JP" altLang="en-US" sz="1000">
              <a:latin typeface="ＭＳ Ｐゴシック"/>
            </a:rPr>
            <a:t>となる。</a:t>
          </a:r>
          <a:endParaRPr kumimoji="1" lang="en-US" altLang="ja-JP" sz="10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50377</xdr:rowOff>
    </xdr:to>
    <xdr:cxnSp macro="">
      <xdr:nvCxnSpPr>
        <xdr:cNvPr id="254" name="直線コネクタ 253"/>
        <xdr:cNvCxnSpPr/>
      </xdr:nvCxnSpPr>
      <xdr:spPr>
        <a:xfrm>
          <a:off x="16179800" y="1441196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87</xdr:row>
      <xdr:rowOff>99061</xdr:rowOff>
    </xdr:to>
    <xdr:cxnSp macro="">
      <xdr:nvCxnSpPr>
        <xdr:cNvPr id="257" name="直線コネクタ 256"/>
        <xdr:cNvCxnSpPr/>
      </xdr:nvCxnSpPr>
      <xdr:spPr>
        <a:xfrm flipV="1">
          <a:off x="15290800" y="1441196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87</xdr:row>
      <xdr:rowOff>155363</xdr:rowOff>
    </xdr:to>
    <xdr:cxnSp macro="">
      <xdr:nvCxnSpPr>
        <xdr:cNvPr id="260" name="直線コネクタ 259"/>
        <xdr:cNvCxnSpPr/>
      </xdr:nvCxnSpPr>
      <xdr:spPr>
        <a:xfrm flipV="1">
          <a:off x="14401800" y="1501521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87</xdr:row>
      <xdr:rowOff>155363</xdr:rowOff>
    </xdr:to>
    <xdr:cxnSp macro="">
      <xdr:nvCxnSpPr>
        <xdr:cNvPr id="263" name="直線コネクタ 262"/>
        <xdr:cNvCxnSpPr/>
      </xdr:nvCxnSpPr>
      <xdr:spPr>
        <a:xfrm>
          <a:off x="13512800" y="14500437"/>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3" name="円/楕円 272"/>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4"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5" name="円/楕円 274"/>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76" name="テキスト ボックス 275"/>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77" name="円/楕円 276"/>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78" name="テキスト ボックス 277"/>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79" name="円/楕円 278"/>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44890</xdr:rowOff>
    </xdr:from>
    <xdr:ext cx="762000" cy="259045"/>
    <xdr:sp macro="" textlink="">
      <xdr:nvSpPr>
        <xdr:cNvPr id="280" name="テキスト ボックス 279"/>
        <xdr:cNvSpPr txBox="1"/>
      </xdr:nvSpPr>
      <xdr:spPr>
        <a:xfrm>
          <a:off x="14020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1" name="円/楕円 280"/>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2" name="テキスト ボックス 281"/>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定員管理適正化計画に基づき、退職者不補充等により職員数削減を進めてきた。しかし、直営保育施設の割合が高いことや、合併の際に広域事務組合等を吸収し、隣接他団体の廃棄物処理、消防救急事務等を受託していることから、類似団体平均や県平均に比べ大きく開きがある状況が続いている。今後数年間は大量退職の年が続くが、住民サービスを低下させることなく、民間委託が可能な事業は民間委託を進めたり、人口減少を見越して施設の統廃合を進めるなどの事務事業の見直しや事務の効率化等を進めることで、市の事務事業にふさわしい適正規模に近づけていけるよう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544</xdr:rowOff>
    </xdr:from>
    <xdr:to>
      <xdr:col>24</xdr:col>
      <xdr:colOff>558800</xdr:colOff>
      <xdr:row>63</xdr:row>
      <xdr:rowOff>20078</xdr:rowOff>
    </xdr:to>
    <xdr:cxnSp macro="">
      <xdr:nvCxnSpPr>
        <xdr:cNvPr id="319" name="直線コネクタ 318"/>
        <xdr:cNvCxnSpPr/>
      </xdr:nvCxnSpPr>
      <xdr:spPr>
        <a:xfrm flipV="1">
          <a:off x="16179800" y="10801894"/>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20078</xdr:rowOff>
    </xdr:from>
    <xdr:to>
      <xdr:col>23</xdr:col>
      <xdr:colOff>406400</xdr:colOff>
      <xdr:row>63</xdr:row>
      <xdr:rowOff>40761</xdr:rowOff>
    </xdr:to>
    <xdr:cxnSp macro="">
      <xdr:nvCxnSpPr>
        <xdr:cNvPr id="322" name="直線コネクタ 321"/>
        <xdr:cNvCxnSpPr/>
      </xdr:nvCxnSpPr>
      <xdr:spPr>
        <a:xfrm flipV="1">
          <a:off x="15290800" y="1082142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40761</xdr:rowOff>
    </xdr:from>
    <xdr:to>
      <xdr:col>22</xdr:col>
      <xdr:colOff>203200</xdr:colOff>
      <xdr:row>63</xdr:row>
      <xdr:rowOff>84425</xdr:rowOff>
    </xdr:to>
    <xdr:cxnSp macro="">
      <xdr:nvCxnSpPr>
        <xdr:cNvPr id="325" name="直線コネクタ 324"/>
        <xdr:cNvCxnSpPr/>
      </xdr:nvCxnSpPr>
      <xdr:spPr>
        <a:xfrm flipV="1">
          <a:off x="14401800" y="10842111"/>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44208</xdr:rowOff>
    </xdr:from>
    <xdr:to>
      <xdr:col>21</xdr:col>
      <xdr:colOff>0</xdr:colOff>
      <xdr:row>63</xdr:row>
      <xdr:rowOff>84425</xdr:rowOff>
    </xdr:to>
    <xdr:cxnSp macro="">
      <xdr:nvCxnSpPr>
        <xdr:cNvPr id="328" name="直線コネクタ 327"/>
        <xdr:cNvCxnSpPr/>
      </xdr:nvCxnSpPr>
      <xdr:spPr>
        <a:xfrm>
          <a:off x="13512800" y="108455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121194</xdr:rowOff>
    </xdr:from>
    <xdr:to>
      <xdr:col>24</xdr:col>
      <xdr:colOff>609600</xdr:colOff>
      <xdr:row>63</xdr:row>
      <xdr:rowOff>51344</xdr:rowOff>
    </xdr:to>
    <xdr:sp macro="" textlink="">
      <xdr:nvSpPr>
        <xdr:cNvPr id="338" name="円/楕円 337"/>
        <xdr:cNvSpPr/>
      </xdr:nvSpPr>
      <xdr:spPr>
        <a:xfrm>
          <a:off x="169672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93271</xdr:rowOff>
    </xdr:from>
    <xdr:ext cx="762000" cy="259045"/>
    <xdr:sp macro="" textlink="">
      <xdr:nvSpPr>
        <xdr:cNvPr id="339" name="定員管理の状況該当値テキスト"/>
        <xdr:cNvSpPr txBox="1"/>
      </xdr:nvSpPr>
      <xdr:spPr>
        <a:xfrm>
          <a:off x="17106900" y="107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140728</xdr:rowOff>
    </xdr:from>
    <xdr:to>
      <xdr:col>23</xdr:col>
      <xdr:colOff>457200</xdr:colOff>
      <xdr:row>63</xdr:row>
      <xdr:rowOff>70878</xdr:rowOff>
    </xdr:to>
    <xdr:sp macro="" textlink="">
      <xdr:nvSpPr>
        <xdr:cNvPr id="340" name="円/楕円 339"/>
        <xdr:cNvSpPr/>
      </xdr:nvSpPr>
      <xdr:spPr>
        <a:xfrm>
          <a:off x="16129000" y="107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55655</xdr:rowOff>
    </xdr:from>
    <xdr:ext cx="736600" cy="259045"/>
    <xdr:sp macro="" textlink="">
      <xdr:nvSpPr>
        <xdr:cNvPr id="341" name="テキスト ボックス 340"/>
        <xdr:cNvSpPr txBox="1"/>
      </xdr:nvSpPr>
      <xdr:spPr>
        <a:xfrm>
          <a:off x="15798800" y="1085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161411</xdr:rowOff>
    </xdr:from>
    <xdr:to>
      <xdr:col>22</xdr:col>
      <xdr:colOff>254000</xdr:colOff>
      <xdr:row>63</xdr:row>
      <xdr:rowOff>91561</xdr:rowOff>
    </xdr:to>
    <xdr:sp macro="" textlink="">
      <xdr:nvSpPr>
        <xdr:cNvPr id="342" name="円/楕円 341"/>
        <xdr:cNvSpPr/>
      </xdr:nvSpPr>
      <xdr:spPr>
        <a:xfrm>
          <a:off x="15240000" y="107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76338</xdr:rowOff>
    </xdr:from>
    <xdr:ext cx="762000" cy="259045"/>
    <xdr:sp macro="" textlink="">
      <xdr:nvSpPr>
        <xdr:cNvPr id="343" name="テキスト ボックス 342"/>
        <xdr:cNvSpPr txBox="1"/>
      </xdr:nvSpPr>
      <xdr:spPr>
        <a:xfrm>
          <a:off x="14909800" y="1087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33625</xdr:rowOff>
    </xdr:from>
    <xdr:to>
      <xdr:col>21</xdr:col>
      <xdr:colOff>50800</xdr:colOff>
      <xdr:row>63</xdr:row>
      <xdr:rowOff>135225</xdr:rowOff>
    </xdr:to>
    <xdr:sp macro="" textlink="">
      <xdr:nvSpPr>
        <xdr:cNvPr id="344" name="円/楕円 343"/>
        <xdr:cNvSpPr/>
      </xdr:nvSpPr>
      <xdr:spPr>
        <a:xfrm>
          <a:off x="14351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120002</xdr:rowOff>
    </xdr:from>
    <xdr:ext cx="762000" cy="259045"/>
    <xdr:sp macro="" textlink="">
      <xdr:nvSpPr>
        <xdr:cNvPr id="345" name="テキスト ボックス 344"/>
        <xdr:cNvSpPr txBox="1"/>
      </xdr:nvSpPr>
      <xdr:spPr>
        <a:xfrm>
          <a:off x="14020800" y="109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164858</xdr:rowOff>
    </xdr:from>
    <xdr:to>
      <xdr:col>19</xdr:col>
      <xdr:colOff>533400</xdr:colOff>
      <xdr:row>63</xdr:row>
      <xdr:rowOff>95008</xdr:rowOff>
    </xdr:to>
    <xdr:sp macro="" textlink="">
      <xdr:nvSpPr>
        <xdr:cNvPr id="346" name="円/楕円 345"/>
        <xdr:cNvSpPr/>
      </xdr:nvSpPr>
      <xdr:spPr>
        <a:xfrm>
          <a:off x="13462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79785</xdr:rowOff>
    </xdr:from>
    <xdr:ext cx="762000" cy="259045"/>
    <xdr:sp macro="" textlink="">
      <xdr:nvSpPr>
        <xdr:cNvPr id="347" name="テキスト ボックス 346"/>
        <xdr:cNvSpPr txBox="1"/>
      </xdr:nvSpPr>
      <xdr:spPr>
        <a:xfrm>
          <a:off x="13131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比率低下の要因となっていた公営企業債償還のための繰入金については、下水道事業の面的整備が一段落したこと、水道事業の起債償還が進行したことにより、</a:t>
          </a:r>
          <a:r>
            <a:rPr kumimoji="1" lang="en-US" altLang="ja-JP" sz="1000">
              <a:latin typeface="ＭＳ Ｐゴシック"/>
            </a:rPr>
            <a:t>168</a:t>
          </a:r>
          <a:r>
            <a:rPr kumimoji="1" lang="ja-JP" altLang="en-US" sz="1000">
              <a:latin typeface="ＭＳ Ｐゴシック"/>
            </a:rPr>
            <a:t>百万円の微減となった。一般会計の起債償還額は</a:t>
          </a:r>
          <a:r>
            <a:rPr kumimoji="1" lang="en-US" altLang="ja-JP" sz="1000">
              <a:latin typeface="ＭＳ Ｐゴシック"/>
            </a:rPr>
            <a:t>257</a:t>
          </a:r>
          <a:r>
            <a:rPr kumimoji="1" lang="ja-JP" altLang="en-US" sz="1000">
              <a:latin typeface="ＭＳ Ｐゴシック"/>
            </a:rPr>
            <a:t>百万円の増加となったが、交付税算入割合の多い合併特例債、災害復旧事業債、臨時財政対策債の割合が多く、比率としては</a:t>
          </a:r>
          <a:r>
            <a:rPr kumimoji="1" lang="en-US" altLang="ja-JP" sz="1000">
              <a:latin typeface="ＭＳ Ｐゴシック"/>
            </a:rPr>
            <a:t>0.6</a:t>
          </a:r>
          <a:r>
            <a:rPr kumimoji="1" lang="ja-JP" altLang="en-US" sz="1000">
              <a:latin typeface="ＭＳ Ｐゴシック"/>
            </a:rPr>
            <a:t>ポイント改善した。</a:t>
          </a:r>
          <a:endParaRPr kumimoji="1" lang="en-US" altLang="ja-JP" sz="1000">
            <a:latin typeface="ＭＳ Ｐゴシック"/>
          </a:endParaRPr>
        </a:p>
        <a:p>
          <a:r>
            <a:rPr kumimoji="1" lang="ja-JP" altLang="en-US" sz="1000">
              <a:latin typeface="ＭＳ Ｐゴシック"/>
            </a:rPr>
            <a:t>　引き続き事業内容を検討し、新規債発行の抑制や優良債を活用することで</a:t>
          </a:r>
          <a:r>
            <a:rPr kumimoji="1" lang="en-US" altLang="ja-JP" sz="1000">
              <a:latin typeface="ＭＳ Ｐゴシック"/>
            </a:rPr>
            <a:t>18</a:t>
          </a:r>
          <a:r>
            <a:rPr kumimoji="1" lang="ja-JP" altLang="en-US" sz="1000">
              <a:latin typeface="ＭＳ Ｐゴシック"/>
            </a:rPr>
            <a:t>％以下となるよう努めていく。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164147</xdr:rowOff>
    </xdr:from>
    <xdr:to>
      <xdr:col>24</xdr:col>
      <xdr:colOff>558800</xdr:colOff>
      <xdr:row>43</xdr:row>
      <xdr:rowOff>28893</xdr:rowOff>
    </xdr:to>
    <xdr:cxnSp macro="">
      <xdr:nvCxnSpPr>
        <xdr:cNvPr id="377" name="直線コネクタ 376"/>
        <xdr:cNvCxnSpPr/>
      </xdr:nvCxnSpPr>
      <xdr:spPr>
        <a:xfrm flipV="1">
          <a:off x="16179800" y="736504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28893</xdr:rowOff>
    </xdr:from>
    <xdr:to>
      <xdr:col>23</xdr:col>
      <xdr:colOff>406400</xdr:colOff>
      <xdr:row>43</xdr:row>
      <xdr:rowOff>65088</xdr:rowOff>
    </xdr:to>
    <xdr:cxnSp macro="">
      <xdr:nvCxnSpPr>
        <xdr:cNvPr id="380" name="直線コネクタ 379"/>
        <xdr:cNvCxnSpPr/>
      </xdr:nvCxnSpPr>
      <xdr:spPr>
        <a:xfrm flipV="1">
          <a:off x="15290800" y="74012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65088</xdr:rowOff>
    </xdr:from>
    <xdr:to>
      <xdr:col>22</xdr:col>
      <xdr:colOff>203200</xdr:colOff>
      <xdr:row>43</xdr:row>
      <xdr:rowOff>161607</xdr:rowOff>
    </xdr:to>
    <xdr:cxnSp macro="">
      <xdr:nvCxnSpPr>
        <xdr:cNvPr id="383" name="直線コネクタ 382"/>
        <xdr:cNvCxnSpPr/>
      </xdr:nvCxnSpPr>
      <xdr:spPr>
        <a:xfrm flipV="1">
          <a:off x="14401800" y="74374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161607</xdr:rowOff>
    </xdr:from>
    <xdr:to>
      <xdr:col>21</xdr:col>
      <xdr:colOff>0</xdr:colOff>
      <xdr:row>44</xdr:row>
      <xdr:rowOff>86678</xdr:rowOff>
    </xdr:to>
    <xdr:cxnSp macro="">
      <xdr:nvCxnSpPr>
        <xdr:cNvPr id="386" name="直線コネクタ 385"/>
        <xdr:cNvCxnSpPr/>
      </xdr:nvCxnSpPr>
      <xdr:spPr>
        <a:xfrm flipV="1">
          <a:off x="13512800" y="753395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113347</xdr:rowOff>
    </xdr:from>
    <xdr:to>
      <xdr:col>24</xdr:col>
      <xdr:colOff>609600</xdr:colOff>
      <xdr:row>43</xdr:row>
      <xdr:rowOff>43497</xdr:rowOff>
    </xdr:to>
    <xdr:sp macro="" textlink="">
      <xdr:nvSpPr>
        <xdr:cNvPr id="396" name="円/楕円 395"/>
        <xdr:cNvSpPr/>
      </xdr:nvSpPr>
      <xdr:spPr>
        <a:xfrm>
          <a:off x="169672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85424</xdr:rowOff>
    </xdr:from>
    <xdr:ext cx="762000" cy="259045"/>
    <xdr:sp macro="" textlink="">
      <xdr:nvSpPr>
        <xdr:cNvPr id="397" name="公債費負担の状況該当値テキスト"/>
        <xdr:cNvSpPr txBox="1"/>
      </xdr:nvSpPr>
      <xdr:spPr>
        <a:xfrm>
          <a:off x="17106900" y="728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149543</xdr:rowOff>
    </xdr:from>
    <xdr:to>
      <xdr:col>23</xdr:col>
      <xdr:colOff>457200</xdr:colOff>
      <xdr:row>43</xdr:row>
      <xdr:rowOff>79693</xdr:rowOff>
    </xdr:to>
    <xdr:sp macro="" textlink="">
      <xdr:nvSpPr>
        <xdr:cNvPr id="398" name="円/楕円 397"/>
        <xdr:cNvSpPr/>
      </xdr:nvSpPr>
      <xdr:spPr>
        <a:xfrm>
          <a:off x="16129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64470</xdr:rowOff>
    </xdr:from>
    <xdr:ext cx="736600" cy="259045"/>
    <xdr:sp macro="" textlink="">
      <xdr:nvSpPr>
        <xdr:cNvPr id="399" name="テキスト ボックス 398"/>
        <xdr:cNvSpPr txBox="1"/>
      </xdr:nvSpPr>
      <xdr:spPr>
        <a:xfrm>
          <a:off x="15798800" y="743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14288</xdr:rowOff>
    </xdr:from>
    <xdr:to>
      <xdr:col>22</xdr:col>
      <xdr:colOff>254000</xdr:colOff>
      <xdr:row>43</xdr:row>
      <xdr:rowOff>115888</xdr:rowOff>
    </xdr:to>
    <xdr:sp macro="" textlink="">
      <xdr:nvSpPr>
        <xdr:cNvPr id="400" name="円/楕円 399"/>
        <xdr:cNvSpPr/>
      </xdr:nvSpPr>
      <xdr:spPr>
        <a:xfrm>
          <a:off x="15240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100665</xdr:rowOff>
    </xdr:from>
    <xdr:ext cx="762000" cy="259045"/>
    <xdr:sp macro="" textlink="">
      <xdr:nvSpPr>
        <xdr:cNvPr id="401" name="テキスト ボックス 400"/>
        <xdr:cNvSpPr txBox="1"/>
      </xdr:nvSpPr>
      <xdr:spPr>
        <a:xfrm>
          <a:off x="14909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110807</xdr:rowOff>
    </xdr:from>
    <xdr:to>
      <xdr:col>21</xdr:col>
      <xdr:colOff>50800</xdr:colOff>
      <xdr:row>44</xdr:row>
      <xdr:rowOff>40957</xdr:rowOff>
    </xdr:to>
    <xdr:sp macro="" textlink="">
      <xdr:nvSpPr>
        <xdr:cNvPr id="402" name="円/楕円 401"/>
        <xdr:cNvSpPr/>
      </xdr:nvSpPr>
      <xdr:spPr>
        <a:xfrm>
          <a:off x="14351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25734</xdr:rowOff>
    </xdr:from>
    <xdr:ext cx="762000" cy="259045"/>
    <xdr:sp macro="" textlink="">
      <xdr:nvSpPr>
        <xdr:cNvPr id="403" name="テキスト ボックス 402"/>
        <xdr:cNvSpPr txBox="1"/>
      </xdr:nvSpPr>
      <xdr:spPr>
        <a:xfrm>
          <a:off x="14020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35878</xdr:rowOff>
    </xdr:from>
    <xdr:to>
      <xdr:col>19</xdr:col>
      <xdr:colOff>533400</xdr:colOff>
      <xdr:row>44</xdr:row>
      <xdr:rowOff>137478</xdr:rowOff>
    </xdr:to>
    <xdr:sp macro="" textlink="">
      <xdr:nvSpPr>
        <xdr:cNvPr id="404" name="円/楕円 403"/>
        <xdr:cNvSpPr/>
      </xdr:nvSpPr>
      <xdr:spPr>
        <a:xfrm>
          <a:off x="13462000" y="75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122255</xdr:rowOff>
    </xdr:from>
    <xdr:ext cx="762000" cy="259045"/>
    <xdr:sp macro="" textlink="">
      <xdr:nvSpPr>
        <xdr:cNvPr id="405" name="テキスト ボックス 404"/>
        <xdr:cNvSpPr txBox="1"/>
      </xdr:nvSpPr>
      <xdr:spPr>
        <a:xfrm>
          <a:off x="13131800" y="766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000" baseline="0">
              <a:latin typeface="ＭＳ Ｐゴシック"/>
            </a:rPr>
            <a:t>平成</a:t>
          </a:r>
          <a:r>
            <a:rPr kumimoji="1" lang="en-US" altLang="ja-JP" sz="1000" baseline="0">
              <a:latin typeface="ＭＳ Ｐゴシック"/>
            </a:rPr>
            <a:t>26</a:t>
          </a:r>
          <a:r>
            <a:rPr kumimoji="1" lang="ja-JP" altLang="en-US" sz="1000" baseline="0">
              <a:latin typeface="ＭＳ Ｐゴシック"/>
            </a:rPr>
            <a:t>年度は、建設事業の平準化により地方債現在高が</a:t>
          </a:r>
          <a:r>
            <a:rPr kumimoji="1" lang="en-US" altLang="ja-JP" sz="1000" baseline="0">
              <a:latin typeface="ＭＳ Ｐゴシック"/>
            </a:rPr>
            <a:t>829</a:t>
          </a:r>
          <a:r>
            <a:rPr kumimoji="1" lang="ja-JP" altLang="en-US" sz="1000" baseline="0">
              <a:latin typeface="ＭＳ Ｐゴシック"/>
            </a:rPr>
            <a:t>百万円減少したが、南魚沼市民病院整備事業にかかる公営企業債等繰入見込額が</a:t>
          </a:r>
          <a:r>
            <a:rPr kumimoji="1" lang="en-US" altLang="ja-JP" sz="1000" baseline="0">
              <a:latin typeface="ＭＳ Ｐゴシック"/>
            </a:rPr>
            <a:t>1,556</a:t>
          </a:r>
          <a:r>
            <a:rPr kumimoji="1" lang="ja-JP" altLang="en-US" sz="1000" baseline="0">
              <a:latin typeface="ＭＳ Ｐゴシック"/>
            </a:rPr>
            <a:t>百万円増加したため、将来負担額は</a:t>
          </a:r>
          <a:r>
            <a:rPr kumimoji="1" lang="en-US" altLang="ja-JP" sz="1000" baseline="0">
              <a:latin typeface="ＭＳ Ｐゴシック"/>
            </a:rPr>
            <a:t>880</a:t>
          </a:r>
          <a:r>
            <a:rPr kumimoji="1" lang="ja-JP" altLang="en-US" sz="1000" baseline="0">
              <a:latin typeface="ＭＳ Ｐゴシック"/>
            </a:rPr>
            <a:t>百万円増加した。</a:t>
          </a:r>
          <a:endParaRPr kumimoji="1" lang="en-US" altLang="ja-JP" sz="1000" baseline="0">
            <a:latin typeface="ＭＳ Ｐゴシック"/>
          </a:endParaRPr>
        </a:p>
        <a:p>
          <a:r>
            <a:rPr kumimoji="1" lang="ja-JP" altLang="en-US" sz="1000" baseline="0">
              <a:latin typeface="ＭＳ Ｐゴシック"/>
            </a:rPr>
            <a:t>　合併に伴い必要となる建設事業を引き続き実施していくことや、普通交付税の臨時財政対策債への振替が大きな額で推移していること、事業の財源を確保するために基金を取り崩すことも想定されることから比率は上昇していくことが予想される。引き続き事業内容を検討し、比率上昇を抑えられるよう努めていく。</a:t>
          </a:r>
          <a:endParaRPr kumimoji="1" lang="en-US" altLang="ja-JP" sz="10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71152</xdr:rowOff>
    </xdr:from>
    <xdr:to>
      <xdr:col>24</xdr:col>
      <xdr:colOff>558800</xdr:colOff>
      <xdr:row>20</xdr:row>
      <xdr:rowOff>77788</xdr:rowOff>
    </xdr:to>
    <xdr:cxnSp macro="">
      <xdr:nvCxnSpPr>
        <xdr:cNvPr id="435" name="直線コネクタ 434"/>
        <xdr:cNvCxnSpPr/>
      </xdr:nvCxnSpPr>
      <xdr:spPr>
        <a:xfrm>
          <a:off x="16179800" y="3500152"/>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71152</xdr:rowOff>
    </xdr:from>
    <xdr:to>
      <xdr:col>23</xdr:col>
      <xdr:colOff>406400</xdr:colOff>
      <xdr:row>20</xdr:row>
      <xdr:rowOff>107347</xdr:rowOff>
    </xdr:to>
    <xdr:cxnSp macro="">
      <xdr:nvCxnSpPr>
        <xdr:cNvPr id="438" name="直線コネクタ 437"/>
        <xdr:cNvCxnSpPr/>
      </xdr:nvCxnSpPr>
      <xdr:spPr>
        <a:xfrm flipV="1">
          <a:off x="15290800" y="350015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96488</xdr:rowOff>
    </xdr:from>
    <xdr:to>
      <xdr:col>22</xdr:col>
      <xdr:colOff>203200</xdr:colOff>
      <xdr:row>20</xdr:row>
      <xdr:rowOff>107347</xdr:rowOff>
    </xdr:to>
    <xdr:cxnSp macro="">
      <xdr:nvCxnSpPr>
        <xdr:cNvPr id="441" name="直線コネクタ 440"/>
        <xdr:cNvCxnSpPr/>
      </xdr:nvCxnSpPr>
      <xdr:spPr>
        <a:xfrm>
          <a:off x="14401800" y="3525488"/>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83217</xdr:rowOff>
    </xdr:from>
    <xdr:to>
      <xdr:col>21</xdr:col>
      <xdr:colOff>0</xdr:colOff>
      <xdr:row>20</xdr:row>
      <xdr:rowOff>96488</xdr:rowOff>
    </xdr:to>
    <xdr:cxnSp macro="">
      <xdr:nvCxnSpPr>
        <xdr:cNvPr id="444" name="直線コネクタ 443"/>
        <xdr:cNvCxnSpPr/>
      </xdr:nvCxnSpPr>
      <xdr:spPr>
        <a:xfrm>
          <a:off x="13512800" y="3512217"/>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26988</xdr:rowOff>
    </xdr:from>
    <xdr:to>
      <xdr:col>24</xdr:col>
      <xdr:colOff>609600</xdr:colOff>
      <xdr:row>20</xdr:row>
      <xdr:rowOff>128588</xdr:rowOff>
    </xdr:to>
    <xdr:sp macro="" textlink="">
      <xdr:nvSpPr>
        <xdr:cNvPr id="454" name="円/楕円 453"/>
        <xdr:cNvSpPr/>
      </xdr:nvSpPr>
      <xdr:spPr>
        <a:xfrm>
          <a:off x="16967200" y="34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170515</xdr:rowOff>
    </xdr:from>
    <xdr:ext cx="762000" cy="259045"/>
    <xdr:sp macro="" textlink="">
      <xdr:nvSpPr>
        <xdr:cNvPr id="455" name="将来負担の状況該当値テキスト"/>
        <xdr:cNvSpPr txBox="1"/>
      </xdr:nvSpPr>
      <xdr:spPr>
        <a:xfrm>
          <a:off x="17106900" y="342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20352</xdr:rowOff>
    </xdr:from>
    <xdr:to>
      <xdr:col>23</xdr:col>
      <xdr:colOff>457200</xdr:colOff>
      <xdr:row>20</xdr:row>
      <xdr:rowOff>121952</xdr:rowOff>
    </xdr:to>
    <xdr:sp macro="" textlink="">
      <xdr:nvSpPr>
        <xdr:cNvPr id="456" name="円/楕円 455"/>
        <xdr:cNvSpPr/>
      </xdr:nvSpPr>
      <xdr:spPr>
        <a:xfrm>
          <a:off x="16129000" y="34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106729</xdr:rowOff>
    </xdr:from>
    <xdr:ext cx="736600" cy="259045"/>
    <xdr:sp macro="" textlink="">
      <xdr:nvSpPr>
        <xdr:cNvPr id="457" name="テキスト ボックス 456"/>
        <xdr:cNvSpPr txBox="1"/>
      </xdr:nvSpPr>
      <xdr:spPr>
        <a:xfrm>
          <a:off x="15798800" y="353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56547</xdr:rowOff>
    </xdr:from>
    <xdr:to>
      <xdr:col>22</xdr:col>
      <xdr:colOff>254000</xdr:colOff>
      <xdr:row>20</xdr:row>
      <xdr:rowOff>158147</xdr:rowOff>
    </xdr:to>
    <xdr:sp macro="" textlink="">
      <xdr:nvSpPr>
        <xdr:cNvPr id="458" name="円/楕円 457"/>
        <xdr:cNvSpPr/>
      </xdr:nvSpPr>
      <xdr:spPr>
        <a:xfrm>
          <a:off x="15240000" y="34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142924</xdr:rowOff>
    </xdr:from>
    <xdr:ext cx="762000" cy="259045"/>
    <xdr:sp macro="" textlink="">
      <xdr:nvSpPr>
        <xdr:cNvPr id="459" name="テキスト ボックス 458"/>
        <xdr:cNvSpPr txBox="1"/>
      </xdr:nvSpPr>
      <xdr:spPr>
        <a:xfrm>
          <a:off x="14909800" y="357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45688</xdr:rowOff>
    </xdr:from>
    <xdr:to>
      <xdr:col>21</xdr:col>
      <xdr:colOff>50800</xdr:colOff>
      <xdr:row>20</xdr:row>
      <xdr:rowOff>147288</xdr:rowOff>
    </xdr:to>
    <xdr:sp macro="" textlink="">
      <xdr:nvSpPr>
        <xdr:cNvPr id="460" name="円/楕円 459"/>
        <xdr:cNvSpPr/>
      </xdr:nvSpPr>
      <xdr:spPr>
        <a:xfrm>
          <a:off x="14351000" y="34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132065</xdr:rowOff>
    </xdr:from>
    <xdr:ext cx="762000" cy="259045"/>
    <xdr:sp macro="" textlink="">
      <xdr:nvSpPr>
        <xdr:cNvPr id="461" name="テキスト ボックス 460"/>
        <xdr:cNvSpPr txBox="1"/>
      </xdr:nvSpPr>
      <xdr:spPr>
        <a:xfrm>
          <a:off x="14020800" y="35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32417</xdr:rowOff>
    </xdr:from>
    <xdr:to>
      <xdr:col>19</xdr:col>
      <xdr:colOff>533400</xdr:colOff>
      <xdr:row>20</xdr:row>
      <xdr:rowOff>134017</xdr:rowOff>
    </xdr:to>
    <xdr:sp macro="" textlink="">
      <xdr:nvSpPr>
        <xdr:cNvPr id="462" name="円/楕円 461"/>
        <xdr:cNvSpPr/>
      </xdr:nvSpPr>
      <xdr:spPr>
        <a:xfrm>
          <a:off x="13462000" y="34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118794</xdr:rowOff>
    </xdr:from>
    <xdr:ext cx="762000" cy="259045"/>
    <xdr:sp macro="" textlink="">
      <xdr:nvSpPr>
        <xdr:cNvPr id="463" name="テキスト ボックス 462"/>
        <xdr:cNvSpPr txBox="1"/>
      </xdr:nvSpPr>
      <xdr:spPr>
        <a:xfrm>
          <a:off x="13131800" y="354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新潟県南魚沼市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59,636
58,883
584.55
34,655,739
33,518,520
757,374
19,739,050
41,614,908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155.0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二度にわたる合併と広域水道企業団及び広域連合の承継により、職員数は類似団体平均値よりも多くなっているが、定員管理適正化計画の実行及び昇給・昇格基準や各種手当の見直し、給与削減措置などにより人件費の抑制に努めてきた。</a:t>
          </a:r>
          <a:endParaRPr kumimoji="1" lang="en-US" altLang="ja-JP" sz="1000">
            <a:latin typeface="ＭＳ Ｐゴシック"/>
          </a:endParaRPr>
        </a:p>
        <a:p>
          <a:r>
            <a:rPr kumimoji="1" lang="ja-JP" altLang="en-US" sz="1000">
              <a:latin typeface="ＭＳ Ｐゴシック"/>
            </a:rPr>
            <a:t>　このため、人件費率は類似団体や全国平均と比べても改善されてきている。今後も職員数の適正化と、行政改革の取組を通じてさらなる改善に努める。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123190</xdr:rowOff>
    </xdr:to>
    <xdr:cxnSp macro="">
      <xdr:nvCxnSpPr>
        <xdr:cNvPr id="64" name="直線コネクタ 63"/>
        <xdr:cNvCxnSpPr/>
      </xdr:nvCxnSpPr>
      <xdr:spPr>
        <a:xfrm flipV="1">
          <a:off x="3987800" y="608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58420</xdr:rowOff>
    </xdr:to>
    <xdr:cxnSp macro="">
      <xdr:nvCxnSpPr>
        <xdr:cNvPr id="67" name="直線コネクタ 66"/>
        <xdr:cNvCxnSpPr/>
      </xdr:nvCxnSpPr>
      <xdr:spPr>
        <a:xfrm flipV="1">
          <a:off x="3098800" y="6123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111760</xdr:rowOff>
    </xdr:to>
    <xdr:cxnSp macro="">
      <xdr:nvCxnSpPr>
        <xdr:cNvPr id="70" name="直線コネクタ 69"/>
        <xdr:cNvCxnSpPr/>
      </xdr:nvCxnSpPr>
      <xdr:spPr>
        <a:xfrm flipV="1">
          <a:off x="2209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111760</xdr:rowOff>
    </xdr:to>
    <xdr:cxnSp macro="">
      <xdr:nvCxnSpPr>
        <xdr:cNvPr id="73" name="直線コネクタ 72"/>
        <xdr:cNvCxnSpPr/>
      </xdr:nvCxnSpPr>
      <xdr:spPr>
        <a:xfrm>
          <a:off x="1320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3" name="円/楕円 82"/>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4"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5" name="円/楕円 84"/>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6" name="テキスト ボックス 85"/>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7" name="円/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89" name="円/楕円 88"/>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0" name="テキスト ボックス 89"/>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1" name="円/楕円 90"/>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2" name="テキスト ボックス 91"/>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物件費総額としては、前年度比</a:t>
          </a:r>
          <a:r>
            <a:rPr kumimoji="1" lang="en-US" altLang="ja-JP" sz="1000">
              <a:latin typeface="ＭＳ Ｐゴシック"/>
            </a:rPr>
            <a:t>1.8</a:t>
          </a:r>
          <a:r>
            <a:rPr kumimoji="1" lang="ja-JP" altLang="en-US" sz="1000">
              <a:latin typeface="ＭＳ Ｐゴシック"/>
            </a:rPr>
            <a:t>％の減少となったが、経常収支比率では上昇傾向にある。保育園の公設民営化、施設の直営から指定管理者制度への移行などが理由である。委託等が可能な事業については、直営からの転換を基本方針としていることから、今後も物件費の占める割合は上昇することが考えられる。ただし、その場合においても、人件費等との相殺となることから、全体の経常収支としては大きく変わらない見込み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153670</xdr:rowOff>
    </xdr:to>
    <xdr:cxnSp macro="">
      <xdr:nvCxnSpPr>
        <xdr:cNvPr id="125" name="直線コネクタ 124"/>
        <xdr:cNvCxnSpPr/>
      </xdr:nvCxnSpPr>
      <xdr:spPr>
        <a:xfrm>
          <a:off x="15671800" y="270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130810</xdr:rowOff>
    </xdr:to>
    <xdr:cxnSp macro="">
      <xdr:nvCxnSpPr>
        <xdr:cNvPr id="128" name="直線コネクタ 127"/>
        <xdr:cNvCxnSpPr/>
      </xdr:nvCxnSpPr>
      <xdr:spPr>
        <a:xfrm>
          <a:off x="14782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77470</xdr:rowOff>
    </xdr:to>
    <xdr:cxnSp macro="">
      <xdr:nvCxnSpPr>
        <xdr:cNvPr id="131" name="直線コネクタ 130"/>
        <xdr:cNvCxnSpPr/>
      </xdr:nvCxnSpPr>
      <xdr:spPr>
        <a:xfrm>
          <a:off x="13893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62230</xdr:rowOff>
    </xdr:to>
    <xdr:cxnSp macro="">
      <xdr:nvCxnSpPr>
        <xdr:cNvPr id="134" name="直線コネクタ 133"/>
        <xdr:cNvCxnSpPr/>
      </xdr:nvCxnSpPr>
      <xdr:spPr>
        <a:xfrm>
          <a:off x="13004800" y="2527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4" name="円/楕円 143"/>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5"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0" name="円/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介護給付費の増、保育園保育委託料の増など、扶助費の総額が年々増加しているが、類似団体平均、全国平均よりは低い状況にある。しかし、今後も介護給付費は伸びていくことが予想されており、保育ニーズの多様化への対応など扶助費の増加要素は大きいことから、引き続き事業内容を精査して取り組んで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142240</xdr:rowOff>
    </xdr:to>
    <xdr:cxnSp macro="">
      <xdr:nvCxnSpPr>
        <xdr:cNvPr id="186" name="直線コネクタ 185"/>
        <xdr:cNvCxnSpPr/>
      </xdr:nvCxnSpPr>
      <xdr:spPr>
        <a:xfrm>
          <a:off x="3987800" y="9309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35560</xdr:rowOff>
    </xdr:from>
    <xdr:to>
      <xdr:col>5</xdr:col>
      <xdr:colOff>549275</xdr:colOff>
      <xdr:row>54</xdr:row>
      <xdr:rowOff>50800</xdr:rowOff>
    </xdr:to>
    <xdr:cxnSp macro="">
      <xdr:nvCxnSpPr>
        <xdr:cNvPr id="189" name="直線コネクタ 188"/>
        <xdr:cNvCxnSpPr/>
      </xdr:nvCxnSpPr>
      <xdr:spPr>
        <a:xfrm>
          <a:off x="3098800" y="9293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153670</xdr:rowOff>
    </xdr:from>
    <xdr:to>
      <xdr:col>4</xdr:col>
      <xdr:colOff>346075</xdr:colOff>
      <xdr:row>54</xdr:row>
      <xdr:rowOff>35560</xdr:rowOff>
    </xdr:to>
    <xdr:cxnSp macro="">
      <xdr:nvCxnSpPr>
        <xdr:cNvPr id="192" name="直線コネクタ 191"/>
        <xdr:cNvCxnSpPr/>
      </xdr:nvCxnSpPr>
      <xdr:spPr>
        <a:xfrm>
          <a:off x="2209800" y="9240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92710</xdr:rowOff>
    </xdr:from>
    <xdr:to>
      <xdr:col>3</xdr:col>
      <xdr:colOff>142875</xdr:colOff>
      <xdr:row>53</xdr:row>
      <xdr:rowOff>153670</xdr:rowOff>
    </xdr:to>
    <xdr:cxnSp macro="">
      <xdr:nvCxnSpPr>
        <xdr:cNvPr id="195" name="直線コネクタ 194"/>
        <xdr:cNvCxnSpPr/>
      </xdr:nvCxnSpPr>
      <xdr:spPr>
        <a:xfrm>
          <a:off x="1320800" y="9179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91440</xdr:rowOff>
    </xdr:from>
    <xdr:to>
      <xdr:col>7</xdr:col>
      <xdr:colOff>66675</xdr:colOff>
      <xdr:row>55</xdr:row>
      <xdr:rowOff>21590</xdr:rowOff>
    </xdr:to>
    <xdr:sp macro="" textlink="">
      <xdr:nvSpPr>
        <xdr:cNvPr id="205" name="円/楕円 204"/>
        <xdr:cNvSpPr/>
      </xdr:nvSpPr>
      <xdr:spPr>
        <a:xfrm>
          <a:off x="4775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107967</xdr:rowOff>
    </xdr:from>
    <xdr:ext cx="762000" cy="259045"/>
    <xdr:sp macro="" textlink="">
      <xdr:nvSpPr>
        <xdr:cNvPr id="206" name="扶助費該当値テキスト"/>
        <xdr:cNvSpPr txBox="1"/>
      </xdr:nvSpPr>
      <xdr:spPr>
        <a:xfrm>
          <a:off x="4914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09" name="円/楕円 208"/>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10" name="テキスト ボックス 209"/>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102870</xdr:rowOff>
    </xdr:from>
    <xdr:to>
      <xdr:col>3</xdr:col>
      <xdr:colOff>193675</xdr:colOff>
      <xdr:row>54</xdr:row>
      <xdr:rowOff>33020</xdr:rowOff>
    </xdr:to>
    <xdr:sp macro="" textlink="">
      <xdr:nvSpPr>
        <xdr:cNvPr id="211" name="円/楕円 210"/>
        <xdr:cNvSpPr/>
      </xdr:nvSpPr>
      <xdr:spPr>
        <a:xfrm>
          <a:off x="2159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43197</xdr:rowOff>
    </xdr:from>
    <xdr:ext cx="762000" cy="259045"/>
    <xdr:sp macro="" textlink="">
      <xdr:nvSpPr>
        <xdr:cNvPr id="212" name="テキスト ボックス 211"/>
        <xdr:cNvSpPr txBox="1"/>
      </xdr:nvSpPr>
      <xdr:spPr>
        <a:xfrm>
          <a:off x="1828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41910</xdr:rowOff>
    </xdr:from>
    <xdr:to>
      <xdr:col>1</xdr:col>
      <xdr:colOff>676275</xdr:colOff>
      <xdr:row>53</xdr:row>
      <xdr:rowOff>143510</xdr:rowOff>
    </xdr:to>
    <xdr:sp macro="" textlink="">
      <xdr:nvSpPr>
        <xdr:cNvPr id="213" name="円/楕円 212"/>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153687</xdr:rowOff>
    </xdr:from>
    <xdr:ext cx="762000" cy="259045"/>
    <xdr:sp macro="" textlink="">
      <xdr:nvSpPr>
        <xdr:cNvPr id="214" name="テキスト ボックス 213"/>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その他の比率については、維持補修費が</a:t>
          </a:r>
          <a:r>
            <a:rPr kumimoji="1" lang="en-US" altLang="ja-JP" sz="1000">
              <a:latin typeface="ＭＳ Ｐゴシック"/>
            </a:rPr>
            <a:t>6.1</a:t>
          </a:r>
          <a:r>
            <a:rPr kumimoji="1" lang="ja-JP" altLang="en-US" sz="1000">
              <a:latin typeface="ＭＳ Ｐゴシック"/>
            </a:rPr>
            <a:t>％、繰出金が</a:t>
          </a:r>
          <a:r>
            <a:rPr kumimoji="1" lang="en-US" altLang="ja-JP" sz="1000">
              <a:latin typeface="ＭＳ Ｐゴシック"/>
            </a:rPr>
            <a:t>18.2</a:t>
          </a:r>
          <a:r>
            <a:rPr kumimoji="1" lang="ja-JP" altLang="en-US" sz="1000">
              <a:latin typeface="ＭＳ Ｐゴシック"/>
            </a:rPr>
            <a:t>％となっており、類似団体や県平均と比べると高い水準となっている。内訳としては、維持補修費の</a:t>
          </a:r>
          <a:r>
            <a:rPr kumimoji="1" lang="en-US" altLang="ja-JP" sz="1000">
              <a:latin typeface="ＭＳ Ｐゴシック"/>
            </a:rPr>
            <a:t>68.1</a:t>
          </a:r>
          <a:r>
            <a:rPr kumimoji="1" lang="ja-JP" altLang="en-US" sz="1000">
              <a:latin typeface="ＭＳ Ｐゴシック"/>
            </a:rPr>
            <a:t>％を占める除雪経費と、繰出金の</a:t>
          </a:r>
          <a:r>
            <a:rPr kumimoji="1" lang="en-US" altLang="ja-JP" sz="1000">
              <a:latin typeface="ＭＳ Ｐゴシック"/>
            </a:rPr>
            <a:t>48.8</a:t>
          </a:r>
          <a:r>
            <a:rPr kumimoji="1" lang="ja-JP" altLang="en-US" sz="1000">
              <a:latin typeface="ＭＳ Ｐゴシック"/>
            </a:rPr>
            <a:t>％を占める下水道特別会計への繰出金が比率を押し上げる要因となっている。平成</a:t>
          </a:r>
          <a:r>
            <a:rPr kumimoji="1" lang="en-US" altLang="ja-JP" sz="1000">
              <a:latin typeface="ＭＳ Ｐゴシック"/>
            </a:rPr>
            <a:t>26</a:t>
          </a:r>
          <a:r>
            <a:rPr kumimoji="1" lang="ja-JP" altLang="en-US" sz="1000">
              <a:latin typeface="ＭＳ Ｐゴシック"/>
            </a:rPr>
            <a:t>年度は豪雪であったことから除雪経費が増加した。下水道事業については、整備終了の目標を平成</a:t>
          </a:r>
          <a:r>
            <a:rPr kumimoji="1" lang="en-US" altLang="ja-JP" sz="1000">
              <a:latin typeface="ＭＳ Ｐゴシック"/>
            </a:rPr>
            <a:t>27</a:t>
          </a:r>
          <a:r>
            <a:rPr kumimoji="1" lang="ja-JP" altLang="en-US" sz="1000">
              <a:latin typeface="ＭＳ Ｐゴシック"/>
            </a:rPr>
            <a:t>年度として推進しており、今後しばらくは現状が継続する見込みである。また、介護保険特別会計への繰出金も年々増加しており、引き続き事業内容を精査し適正な水準としていくことが重要である。</a:t>
          </a:r>
          <a:endParaRPr kumimoji="1" lang="en-US" altLang="ja-JP" sz="10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39370</xdr:rowOff>
    </xdr:from>
    <xdr:to>
      <xdr:col>24</xdr:col>
      <xdr:colOff>31750</xdr:colOff>
      <xdr:row>61</xdr:row>
      <xdr:rowOff>100330</xdr:rowOff>
    </xdr:to>
    <xdr:cxnSp macro="">
      <xdr:nvCxnSpPr>
        <xdr:cNvPr id="247" name="直線コネクタ 246"/>
        <xdr:cNvCxnSpPr/>
      </xdr:nvCxnSpPr>
      <xdr:spPr>
        <a:xfrm>
          <a:off x="15671800" y="10497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165100</xdr:rowOff>
    </xdr:from>
    <xdr:to>
      <xdr:col>22</xdr:col>
      <xdr:colOff>565150</xdr:colOff>
      <xdr:row>61</xdr:row>
      <xdr:rowOff>39370</xdr:rowOff>
    </xdr:to>
    <xdr:cxnSp macro="">
      <xdr:nvCxnSpPr>
        <xdr:cNvPr id="250" name="直線コネクタ 249"/>
        <xdr:cNvCxnSpPr/>
      </xdr:nvCxnSpPr>
      <xdr:spPr>
        <a:xfrm>
          <a:off x="14782800" y="1045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81280</xdr:rowOff>
    </xdr:from>
    <xdr:to>
      <xdr:col>21</xdr:col>
      <xdr:colOff>361950</xdr:colOff>
      <xdr:row>60</xdr:row>
      <xdr:rowOff>165100</xdr:rowOff>
    </xdr:to>
    <xdr:cxnSp macro="">
      <xdr:nvCxnSpPr>
        <xdr:cNvPr id="253" name="直線コネクタ 252"/>
        <xdr:cNvCxnSpPr/>
      </xdr:nvCxnSpPr>
      <xdr:spPr>
        <a:xfrm>
          <a:off x="13893800" y="1036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81280</xdr:rowOff>
    </xdr:from>
    <xdr:to>
      <xdr:col>20</xdr:col>
      <xdr:colOff>158750</xdr:colOff>
      <xdr:row>61</xdr:row>
      <xdr:rowOff>31750</xdr:rowOff>
    </xdr:to>
    <xdr:cxnSp macro="">
      <xdr:nvCxnSpPr>
        <xdr:cNvPr id="256" name="直線コネクタ 255"/>
        <xdr:cNvCxnSpPr/>
      </xdr:nvCxnSpPr>
      <xdr:spPr>
        <a:xfrm flipV="1">
          <a:off x="13004800" y="10368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49530</xdr:rowOff>
    </xdr:from>
    <xdr:to>
      <xdr:col>24</xdr:col>
      <xdr:colOff>82550</xdr:colOff>
      <xdr:row>61</xdr:row>
      <xdr:rowOff>151130</xdr:rowOff>
    </xdr:to>
    <xdr:sp macro="" textlink="">
      <xdr:nvSpPr>
        <xdr:cNvPr id="266" name="円/楕円 265"/>
        <xdr:cNvSpPr/>
      </xdr:nvSpPr>
      <xdr:spPr>
        <a:xfrm>
          <a:off x="164592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129557</xdr:rowOff>
    </xdr:from>
    <xdr:ext cx="762000" cy="259045"/>
    <xdr:sp macro="" textlink="">
      <xdr:nvSpPr>
        <xdr:cNvPr id="267" name="その他該当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160020</xdr:rowOff>
    </xdr:from>
    <xdr:to>
      <xdr:col>22</xdr:col>
      <xdr:colOff>615950</xdr:colOff>
      <xdr:row>61</xdr:row>
      <xdr:rowOff>90170</xdr:rowOff>
    </xdr:to>
    <xdr:sp macro="" textlink="">
      <xdr:nvSpPr>
        <xdr:cNvPr id="268" name="円/楕円 267"/>
        <xdr:cNvSpPr/>
      </xdr:nvSpPr>
      <xdr:spPr>
        <a:xfrm>
          <a:off x="15621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74947</xdr:rowOff>
    </xdr:from>
    <xdr:ext cx="736600" cy="259045"/>
    <xdr:sp macro="" textlink="">
      <xdr:nvSpPr>
        <xdr:cNvPr id="269" name="テキスト ボックス 268"/>
        <xdr:cNvSpPr txBox="1"/>
      </xdr:nvSpPr>
      <xdr:spPr>
        <a:xfrm>
          <a:off x="15290800" y="105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114300</xdr:rowOff>
    </xdr:from>
    <xdr:to>
      <xdr:col>21</xdr:col>
      <xdr:colOff>412750</xdr:colOff>
      <xdr:row>61</xdr:row>
      <xdr:rowOff>44450</xdr:rowOff>
    </xdr:to>
    <xdr:sp macro="" textlink="">
      <xdr:nvSpPr>
        <xdr:cNvPr id="270" name="円/楕円 269"/>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29227</xdr:rowOff>
    </xdr:from>
    <xdr:ext cx="762000" cy="259045"/>
    <xdr:sp macro="" textlink="">
      <xdr:nvSpPr>
        <xdr:cNvPr id="271" name="テキスト ボックス 270"/>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30480</xdr:rowOff>
    </xdr:from>
    <xdr:to>
      <xdr:col>20</xdr:col>
      <xdr:colOff>209550</xdr:colOff>
      <xdr:row>60</xdr:row>
      <xdr:rowOff>132080</xdr:rowOff>
    </xdr:to>
    <xdr:sp macro="" textlink="">
      <xdr:nvSpPr>
        <xdr:cNvPr id="272" name="円/楕円 271"/>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116857</xdr:rowOff>
    </xdr:from>
    <xdr:ext cx="762000" cy="259045"/>
    <xdr:sp macro="" textlink="">
      <xdr:nvSpPr>
        <xdr:cNvPr id="273" name="テキスト ボックス 272"/>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152400</xdr:rowOff>
    </xdr:from>
    <xdr:to>
      <xdr:col>19</xdr:col>
      <xdr:colOff>6350</xdr:colOff>
      <xdr:row>61</xdr:row>
      <xdr:rowOff>82550</xdr:rowOff>
    </xdr:to>
    <xdr:sp macro="" textlink="">
      <xdr:nvSpPr>
        <xdr:cNvPr id="274" name="円/楕円 273"/>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67327</xdr:rowOff>
    </xdr:from>
    <xdr:ext cx="762000" cy="259045"/>
    <xdr:sp macro="" textlink="">
      <xdr:nvSpPr>
        <xdr:cNvPr id="275" name="テキスト ボックス 274"/>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比率では類似団体平均や県平均をやや下回る状況で推移している。</a:t>
          </a:r>
          <a:endParaRPr kumimoji="1" lang="en-US" altLang="ja-JP" sz="1000">
            <a:latin typeface="ＭＳ Ｐゴシック"/>
          </a:endParaRPr>
        </a:p>
        <a:p>
          <a:r>
            <a:rPr kumimoji="1" lang="ja-JP" altLang="en-US" sz="1000">
              <a:latin typeface="ＭＳ Ｐゴシック"/>
            </a:rPr>
            <a:t>　補助費等のうち、公営企業（水道事業、病院事業）への補助金が大きな割合を占めているが、平成</a:t>
          </a:r>
          <a:r>
            <a:rPr kumimoji="1" lang="en-US" altLang="ja-JP" sz="1000">
              <a:latin typeface="ＭＳ Ｐゴシック"/>
            </a:rPr>
            <a:t>26</a:t>
          </a:r>
          <a:r>
            <a:rPr kumimoji="1" lang="ja-JP" altLang="en-US" sz="1000">
              <a:latin typeface="ＭＳ Ｐゴシック"/>
            </a:rPr>
            <a:t>年度は、水道事業への補助金が</a:t>
          </a:r>
          <a:r>
            <a:rPr kumimoji="1" lang="en-US" altLang="ja-JP" sz="1000">
              <a:latin typeface="ＭＳ Ｐゴシック"/>
            </a:rPr>
            <a:t>159</a:t>
          </a:r>
          <a:r>
            <a:rPr kumimoji="1" lang="ja-JP" altLang="en-US" sz="1000">
              <a:latin typeface="ＭＳ Ｐゴシック"/>
            </a:rPr>
            <a:t>百万円減少したことから前年度よりも比率が低下した。今後、新市立病院の開院に伴い病院事業の経営状況が変化することから、今まで以上に明確な基準に従って適正な支出を行っていくことが重要となる。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35</xdr:row>
      <xdr:rowOff>69850</xdr:rowOff>
    </xdr:to>
    <xdr:cxnSp macro="">
      <xdr:nvCxnSpPr>
        <xdr:cNvPr id="305" name="直線コネクタ 304"/>
        <xdr:cNvCxnSpPr/>
      </xdr:nvCxnSpPr>
      <xdr:spPr>
        <a:xfrm flipV="1">
          <a:off x="15671800" y="60385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83566</xdr:rowOff>
    </xdr:to>
    <xdr:cxnSp macro="">
      <xdr:nvCxnSpPr>
        <xdr:cNvPr id="308" name="直線コネクタ 307"/>
        <xdr:cNvCxnSpPr/>
      </xdr:nvCxnSpPr>
      <xdr:spPr>
        <a:xfrm flipV="1">
          <a:off x="14782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115570</xdr:rowOff>
    </xdr:to>
    <xdr:cxnSp macro="">
      <xdr:nvCxnSpPr>
        <xdr:cNvPr id="311" name="直線コネクタ 310"/>
        <xdr:cNvCxnSpPr/>
      </xdr:nvCxnSpPr>
      <xdr:spPr>
        <a:xfrm flipV="1">
          <a:off x="13893800" y="6084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115570</xdr:rowOff>
    </xdr:to>
    <xdr:cxnSp macro="">
      <xdr:nvCxnSpPr>
        <xdr:cNvPr id="314" name="直線コネクタ 313"/>
        <xdr:cNvCxnSpPr/>
      </xdr:nvCxnSpPr>
      <xdr:spPr>
        <a:xfrm>
          <a:off x="13004800" y="6107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4" name="円/楕円 323"/>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5"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26" name="円/楕円 325"/>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27" name="テキスト ボックス 326"/>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28" name="円/楕円 327"/>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29" name="テキスト ボックス 328"/>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0" name="円/楕円 329"/>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1" name="テキスト ボックス 330"/>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2" name="円/楕円 331"/>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3" name="テキスト ボックス 332"/>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平成</a:t>
          </a:r>
          <a:r>
            <a:rPr kumimoji="1" lang="en-US" altLang="ja-JP" sz="1000">
              <a:latin typeface="ＭＳ Ｐゴシック"/>
            </a:rPr>
            <a:t>19</a:t>
          </a:r>
          <a:r>
            <a:rPr kumimoji="1" lang="ja-JP" altLang="en-US" sz="1000">
              <a:latin typeface="ＭＳ Ｐゴシック"/>
            </a:rPr>
            <a:t>年度以降の公的資金補償金免除繰上償還により、大きく利子負担を軽減することができた。しかし、市町村合併に伴い、一体感の醸成や地域間格差の是正、施設の統廃合などに伴う投資的事業が必要となっており、合併特例債を活用しての事業が集中して行われているため、しばらくは公債費の大きな減少を見込めない状況にある。引き続き起債発行事業を厳選し、起債発行総額を抑制して公債費の適正化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159004</xdr:rowOff>
    </xdr:to>
    <xdr:cxnSp macro="">
      <xdr:nvCxnSpPr>
        <xdr:cNvPr id="363" name="直線コネクタ 362"/>
        <xdr:cNvCxnSpPr/>
      </xdr:nvCxnSpPr>
      <xdr:spPr>
        <a:xfrm>
          <a:off x="3987800" y="134772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104139</xdr:rowOff>
    </xdr:to>
    <xdr:cxnSp macro="">
      <xdr:nvCxnSpPr>
        <xdr:cNvPr id="366" name="直線コネクタ 365"/>
        <xdr:cNvCxnSpPr/>
      </xdr:nvCxnSpPr>
      <xdr:spPr>
        <a:xfrm>
          <a:off x="3098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104139</xdr:rowOff>
    </xdr:to>
    <xdr:cxnSp macro="">
      <xdr:nvCxnSpPr>
        <xdr:cNvPr id="369" name="直線コネクタ 368"/>
        <xdr:cNvCxnSpPr/>
      </xdr:nvCxnSpPr>
      <xdr:spPr>
        <a:xfrm flipV="1">
          <a:off x="2209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104139</xdr:rowOff>
    </xdr:to>
    <xdr:cxnSp macro="">
      <xdr:nvCxnSpPr>
        <xdr:cNvPr id="372" name="直線コネクタ 371"/>
        <xdr:cNvCxnSpPr/>
      </xdr:nvCxnSpPr>
      <xdr:spPr>
        <a:xfrm>
          <a:off x="1320800" y="134726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108204</xdr:rowOff>
    </xdr:from>
    <xdr:to>
      <xdr:col>7</xdr:col>
      <xdr:colOff>66675</xdr:colOff>
      <xdr:row>79</xdr:row>
      <xdr:rowOff>38354</xdr:rowOff>
    </xdr:to>
    <xdr:sp macro="" textlink="">
      <xdr:nvSpPr>
        <xdr:cNvPr id="382" name="円/楕円 381"/>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80281</xdr:rowOff>
    </xdr:from>
    <xdr:ext cx="762000" cy="259045"/>
    <xdr:sp macro="" textlink="">
      <xdr:nvSpPr>
        <xdr:cNvPr id="383"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4" name="円/楕円 383"/>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5" name="テキスト ボックス 384"/>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6" name="円/楕円 38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7" name="テキスト ボックス 38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8" name="円/楕円 387"/>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9" name="テキスト ボックス 388"/>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90" name="円/楕円 389"/>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91" name="テキスト ボックス 390"/>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公債費以外の経常収支比率については、類似団体平均や全国平均とほぼ同程度で推移している。合併以降、財政健全化計画に基づき、各種の見直しを進めた結果として経常収支比率の削減を進めてきている。公債費については今後も大きな減少を見込めない状況にあり、引き続き公債費以外の費用について、不断の見直しを進めていく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134620</xdr:rowOff>
    </xdr:to>
    <xdr:cxnSp macro="">
      <xdr:nvCxnSpPr>
        <xdr:cNvPr id="424" name="直線コネクタ 423"/>
        <xdr:cNvCxnSpPr/>
      </xdr:nvCxnSpPr>
      <xdr:spPr>
        <a:xfrm>
          <a:off x="15671800" y="129514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100330</xdr:rowOff>
    </xdr:to>
    <xdr:cxnSp macro="">
      <xdr:nvCxnSpPr>
        <xdr:cNvPr id="427" name="直線コネクタ 426"/>
        <xdr:cNvCxnSpPr/>
      </xdr:nvCxnSpPr>
      <xdr:spPr>
        <a:xfrm flipV="1">
          <a:off x="14782800" y="1295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77470</xdr:rowOff>
    </xdr:from>
    <xdr:to>
      <xdr:col>21</xdr:col>
      <xdr:colOff>361950</xdr:colOff>
      <xdr:row>75</xdr:row>
      <xdr:rowOff>100330</xdr:rowOff>
    </xdr:to>
    <xdr:cxnSp macro="">
      <xdr:nvCxnSpPr>
        <xdr:cNvPr id="430" name="直線コネクタ 429"/>
        <xdr:cNvCxnSpPr/>
      </xdr:nvCxnSpPr>
      <xdr:spPr>
        <a:xfrm>
          <a:off x="13893800" y="1293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77470</xdr:rowOff>
    </xdr:to>
    <xdr:cxnSp macro="">
      <xdr:nvCxnSpPr>
        <xdr:cNvPr id="433" name="直線コネクタ 432"/>
        <xdr:cNvCxnSpPr/>
      </xdr:nvCxnSpPr>
      <xdr:spPr>
        <a:xfrm>
          <a:off x="13004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83820</xdr:rowOff>
    </xdr:from>
    <xdr:to>
      <xdr:col>24</xdr:col>
      <xdr:colOff>82550</xdr:colOff>
      <xdr:row>76</xdr:row>
      <xdr:rowOff>13970</xdr:rowOff>
    </xdr:to>
    <xdr:sp macro="" textlink="">
      <xdr:nvSpPr>
        <xdr:cNvPr id="443" name="円/楕円 442"/>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100347</xdr:rowOff>
    </xdr:from>
    <xdr:ext cx="762000" cy="259045"/>
    <xdr:sp macro="" textlink="">
      <xdr:nvSpPr>
        <xdr:cNvPr id="444" name="公債費以外該当値テキスト"/>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5" name="円/楕円 444"/>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46" name="テキスト ボックス 445"/>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49530</xdr:rowOff>
    </xdr:from>
    <xdr:to>
      <xdr:col>21</xdr:col>
      <xdr:colOff>412750</xdr:colOff>
      <xdr:row>75</xdr:row>
      <xdr:rowOff>151130</xdr:rowOff>
    </xdr:to>
    <xdr:sp macro="" textlink="">
      <xdr:nvSpPr>
        <xdr:cNvPr id="447" name="円/楕円 446"/>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161307</xdr:rowOff>
    </xdr:from>
    <xdr:ext cx="762000" cy="259045"/>
    <xdr:sp macro="" textlink="">
      <xdr:nvSpPr>
        <xdr:cNvPr id="448" name="テキスト ボックス 44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26670</xdr:rowOff>
    </xdr:from>
    <xdr:to>
      <xdr:col>20</xdr:col>
      <xdr:colOff>209550</xdr:colOff>
      <xdr:row>75</xdr:row>
      <xdr:rowOff>128270</xdr:rowOff>
    </xdr:to>
    <xdr:sp macro="" textlink="">
      <xdr:nvSpPr>
        <xdr:cNvPr id="449" name="円/楕円 448"/>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138447</xdr:rowOff>
    </xdr:from>
    <xdr:ext cx="762000" cy="259045"/>
    <xdr:sp macro="" textlink="">
      <xdr:nvSpPr>
        <xdr:cNvPr id="450" name="テキスト ボックス 449"/>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51" name="円/楕円 450"/>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52" name="テキスト ボックス 451"/>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新潟県南魚沼市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81683</xdr:rowOff>
    </xdr:from>
    <xdr:to>
      <xdr:col>4</xdr:col>
      <xdr:colOff>1117600</xdr:colOff>
      <xdr:row>15</xdr:row>
      <xdr:rowOff>99709</xdr:rowOff>
    </xdr:to>
    <xdr:cxnSp macro="">
      <xdr:nvCxnSpPr>
        <xdr:cNvPr id="52" name="直線コネクタ 51"/>
        <xdr:cNvCxnSpPr/>
      </xdr:nvCxnSpPr>
      <xdr:spPr bwMode="auto">
        <a:xfrm>
          <a:off x="5003800" y="2701058"/>
          <a:ext cx="647700" cy="1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67330</xdr:rowOff>
    </xdr:from>
    <xdr:to>
      <xdr:col>4</xdr:col>
      <xdr:colOff>469900</xdr:colOff>
      <xdr:row>15</xdr:row>
      <xdr:rowOff>81683</xdr:rowOff>
    </xdr:to>
    <xdr:cxnSp macro="">
      <xdr:nvCxnSpPr>
        <xdr:cNvPr id="55" name="直線コネクタ 54"/>
        <xdr:cNvCxnSpPr/>
      </xdr:nvCxnSpPr>
      <xdr:spPr bwMode="auto">
        <a:xfrm>
          <a:off x="4305300" y="2686705"/>
          <a:ext cx="698500" cy="14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63966</xdr:rowOff>
    </xdr:from>
    <xdr:to>
      <xdr:col>3</xdr:col>
      <xdr:colOff>904875</xdr:colOff>
      <xdr:row>15</xdr:row>
      <xdr:rowOff>67330</xdr:rowOff>
    </xdr:to>
    <xdr:cxnSp macro="">
      <xdr:nvCxnSpPr>
        <xdr:cNvPr id="58" name="直線コネクタ 57"/>
        <xdr:cNvCxnSpPr/>
      </xdr:nvCxnSpPr>
      <xdr:spPr bwMode="auto">
        <a:xfrm>
          <a:off x="3606800" y="2683341"/>
          <a:ext cx="698500" cy="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63966</xdr:rowOff>
    </xdr:from>
    <xdr:to>
      <xdr:col>3</xdr:col>
      <xdr:colOff>206375</xdr:colOff>
      <xdr:row>15</xdr:row>
      <xdr:rowOff>90206</xdr:rowOff>
    </xdr:to>
    <xdr:cxnSp macro="">
      <xdr:nvCxnSpPr>
        <xdr:cNvPr id="61" name="直線コネクタ 60"/>
        <xdr:cNvCxnSpPr/>
      </xdr:nvCxnSpPr>
      <xdr:spPr bwMode="auto">
        <a:xfrm flipV="1">
          <a:off x="2908300" y="2683341"/>
          <a:ext cx="698500" cy="2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48909</xdr:rowOff>
    </xdr:from>
    <xdr:to>
      <xdr:col>5</xdr:col>
      <xdr:colOff>34925</xdr:colOff>
      <xdr:row>15</xdr:row>
      <xdr:rowOff>150509</xdr:rowOff>
    </xdr:to>
    <xdr:sp macro="" textlink="">
      <xdr:nvSpPr>
        <xdr:cNvPr id="71" name="円/楕円 70"/>
        <xdr:cNvSpPr/>
      </xdr:nvSpPr>
      <xdr:spPr bwMode="auto">
        <a:xfrm>
          <a:off x="5600700" y="266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65436</xdr:rowOff>
    </xdr:from>
    <xdr:ext cx="762000" cy="259045"/>
    <xdr:sp macro="" textlink="">
      <xdr:nvSpPr>
        <xdr:cNvPr id="72" name="人口1人当たり決算額の推移該当値テキスト130"/>
        <xdr:cNvSpPr txBox="1"/>
      </xdr:nvSpPr>
      <xdr:spPr>
        <a:xfrm>
          <a:off x="5740400" y="25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30883</xdr:rowOff>
    </xdr:from>
    <xdr:to>
      <xdr:col>4</xdr:col>
      <xdr:colOff>520700</xdr:colOff>
      <xdr:row>15</xdr:row>
      <xdr:rowOff>132483</xdr:rowOff>
    </xdr:to>
    <xdr:sp macro="" textlink="">
      <xdr:nvSpPr>
        <xdr:cNvPr id="73" name="円/楕円 72"/>
        <xdr:cNvSpPr/>
      </xdr:nvSpPr>
      <xdr:spPr bwMode="auto">
        <a:xfrm>
          <a:off x="4953000" y="265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142660</xdr:rowOff>
    </xdr:from>
    <xdr:ext cx="736600" cy="259045"/>
    <xdr:sp macro="" textlink="">
      <xdr:nvSpPr>
        <xdr:cNvPr id="74" name="テキスト ボックス 73"/>
        <xdr:cNvSpPr txBox="1"/>
      </xdr:nvSpPr>
      <xdr:spPr>
        <a:xfrm>
          <a:off x="4622800" y="2419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16530</xdr:rowOff>
    </xdr:from>
    <xdr:to>
      <xdr:col>3</xdr:col>
      <xdr:colOff>955675</xdr:colOff>
      <xdr:row>15</xdr:row>
      <xdr:rowOff>118130</xdr:rowOff>
    </xdr:to>
    <xdr:sp macro="" textlink="">
      <xdr:nvSpPr>
        <xdr:cNvPr id="75" name="円/楕円 74"/>
        <xdr:cNvSpPr/>
      </xdr:nvSpPr>
      <xdr:spPr bwMode="auto">
        <a:xfrm>
          <a:off x="4254500" y="263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128307</xdr:rowOff>
    </xdr:from>
    <xdr:ext cx="762000" cy="259045"/>
    <xdr:sp macro="" textlink="">
      <xdr:nvSpPr>
        <xdr:cNvPr id="76" name="テキスト ボックス 75"/>
        <xdr:cNvSpPr txBox="1"/>
      </xdr:nvSpPr>
      <xdr:spPr>
        <a:xfrm>
          <a:off x="3924300" y="240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96,571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13166</xdr:rowOff>
    </xdr:from>
    <xdr:to>
      <xdr:col>3</xdr:col>
      <xdr:colOff>257175</xdr:colOff>
      <xdr:row>15</xdr:row>
      <xdr:rowOff>114766</xdr:rowOff>
    </xdr:to>
    <xdr:sp macro="" textlink="">
      <xdr:nvSpPr>
        <xdr:cNvPr id="77" name="円/楕円 76"/>
        <xdr:cNvSpPr/>
      </xdr:nvSpPr>
      <xdr:spPr bwMode="auto">
        <a:xfrm>
          <a:off x="3556000" y="263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124943</xdr:rowOff>
    </xdr:from>
    <xdr:ext cx="762000" cy="259045"/>
    <xdr:sp macro="" textlink="">
      <xdr:nvSpPr>
        <xdr:cNvPr id="78" name="テキスト ボックス 77"/>
        <xdr:cNvSpPr txBox="1"/>
      </xdr:nvSpPr>
      <xdr:spPr>
        <a:xfrm>
          <a:off x="3225800" y="240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39406</xdr:rowOff>
    </xdr:from>
    <xdr:to>
      <xdr:col>2</xdr:col>
      <xdr:colOff>692150</xdr:colOff>
      <xdr:row>15</xdr:row>
      <xdr:rowOff>141006</xdr:rowOff>
    </xdr:to>
    <xdr:sp macro="" textlink="">
      <xdr:nvSpPr>
        <xdr:cNvPr id="79" name="円/楕円 78"/>
        <xdr:cNvSpPr/>
      </xdr:nvSpPr>
      <xdr:spPr bwMode="auto">
        <a:xfrm>
          <a:off x="2857500" y="265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151183</xdr:rowOff>
    </xdr:from>
    <xdr:ext cx="762000" cy="259045"/>
    <xdr:sp macro="" textlink="">
      <xdr:nvSpPr>
        <xdr:cNvPr id="80" name="テキスト ボックス 79"/>
        <xdr:cNvSpPr txBox="1"/>
      </xdr:nvSpPr>
      <xdr:spPr>
        <a:xfrm>
          <a:off x="2527300" y="242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56896</xdr:rowOff>
    </xdr:from>
    <xdr:to>
      <xdr:col>4</xdr:col>
      <xdr:colOff>1117600</xdr:colOff>
      <xdr:row>34</xdr:row>
      <xdr:rowOff>115037</xdr:rowOff>
    </xdr:to>
    <xdr:cxnSp macro="">
      <xdr:nvCxnSpPr>
        <xdr:cNvPr id="113" name="直線コネクタ 112"/>
        <xdr:cNvCxnSpPr/>
      </xdr:nvCxnSpPr>
      <xdr:spPr bwMode="auto">
        <a:xfrm>
          <a:off x="5003800" y="6324346"/>
          <a:ext cx="647700" cy="5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56896</xdr:rowOff>
    </xdr:from>
    <xdr:to>
      <xdr:col>4</xdr:col>
      <xdr:colOff>469900</xdr:colOff>
      <xdr:row>34</xdr:row>
      <xdr:rowOff>92215</xdr:rowOff>
    </xdr:to>
    <xdr:cxnSp macro="">
      <xdr:nvCxnSpPr>
        <xdr:cNvPr id="116" name="直線コネクタ 115"/>
        <xdr:cNvCxnSpPr/>
      </xdr:nvCxnSpPr>
      <xdr:spPr bwMode="auto">
        <a:xfrm flipV="1">
          <a:off x="4305300" y="6324346"/>
          <a:ext cx="698500" cy="3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18358</xdr:rowOff>
    </xdr:from>
    <xdr:to>
      <xdr:col>3</xdr:col>
      <xdr:colOff>904875</xdr:colOff>
      <xdr:row>34</xdr:row>
      <xdr:rowOff>92215</xdr:rowOff>
    </xdr:to>
    <xdr:cxnSp macro="">
      <xdr:nvCxnSpPr>
        <xdr:cNvPr id="119" name="直線コネクタ 118"/>
        <xdr:cNvCxnSpPr/>
      </xdr:nvCxnSpPr>
      <xdr:spPr bwMode="auto">
        <a:xfrm>
          <a:off x="3606800" y="6285808"/>
          <a:ext cx="698500" cy="73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300660</xdr:rowOff>
    </xdr:from>
    <xdr:to>
      <xdr:col>3</xdr:col>
      <xdr:colOff>206375</xdr:colOff>
      <xdr:row>34</xdr:row>
      <xdr:rowOff>18358</xdr:rowOff>
    </xdr:to>
    <xdr:cxnSp macro="">
      <xdr:nvCxnSpPr>
        <xdr:cNvPr id="122" name="直線コネクタ 121"/>
        <xdr:cNvCxnSpPr/>
      </xdr:nvCxnSpPr>
      <xdr:spPr bwMode="auto">
        <a:xfrm>
          <a:off x="2908300" y="6225210"/>
          <a:ext cx="698500" cy="6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64237</xdr:rowOff>
    </xdr:from>
    <xdr:to>
      <xdr:col>5</xdr:col>
      <xdr:colOff>34925</xdr:colOff>
      <xdr:row>34</xdr:row>
      <xdr:rowOff>165837</xdr:rowOff>
    </xdr:to>
    <xdr:sp macro="" textlink="">
      <xdr:nvSpPr>
        <xdr:cNvPr id="132" name="円/楕円 131"/>
        <xdr:cNvSpPr/>
      </xdr:nvSpPr>
      <xdr:spPr bwMode="auto">
        <a:xfrm>
          <a:off x="5600700" y="633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252214</xdr:rowOff>
    </xdr:from>
    <xdr:ext cx="762000" cy="259045"/>
    <xdr:sp macro="" textlink="">
      <xdr:nvSpPr>
        <xdr:cNvPr id="133" name="人口1人当たり決算額の推移該当値テキスト445"/>
        <xdr:cNvSpPr txBox="1"/>
      </xdr:nvSpPr>
      <xdr:spPr>
        <a:xfrm>
          <a:off x="5740400" y="617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6096</xdr:rowOff>
    </xdr:from>
    <xdr:to>
      <xdr:col>4</xdr:col>
      <xdr:colOff>520700</xdr:colOff>
      <xdr:row>34</xdr:row>
      <xdr:rowOff>107696</xdr:rowOff>
    </xdr:to>
    <xdr:sp macro="" textlink="">
      <xdr:nvSpPr>
        <xdr:cNvPr id="134" name="円/楕円 133"/>
        <xdr:cNvSpPr/>
      </xdr:nvSpPr>
      <xdr:spPr bwMode="auto">
        <a:xfrm>
          <a:off x="4953000" y="627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117873</xdr:rowOff>
    </xdr:from>
    <xdr:ext cx="736600" cy="259045"/>
    <xdr:sp macro="" textlink="">
      <xdr:nvSpPr>
        <xdr:cNvPr id="135" name="テキスト ボックス 134"/>
        <xdr:cNvSpPr txBox="1"/>
      </xdr:nvSpPr>
      <xdr:spPr>
        <a:xfrm>
          <a:off x="4622800" y="6042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41415</xdr:rowOff>
    </xdr:from>
    <xdr:to>
      <xdr:col>3</xdr:col>
      <xdr:colOff>955675</xdr:colOff>
      <xdr:row>34</xdr:row>
      <xdr:rowOff>143015</xdr:rowOff>
    </xdr:to>
    <xdr:sp macro="" textlink="">
      <xdr:nvSpPr>
        <xdr:cNvPr id="136" name="円/楕円 135"/>
        <xdr:cNvSpPr/>
      </xdr:nvSpPr>
      <xdr:spPr bwMode="auto">
        <a:xfrm>
          <a:off x="4254500" y="630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153192</xdr:rowOff>
    </xdr:from>
    <xdr:ext cx="762000" cy="259045"/>
    <xdr:sp macro="" textlink="">
      <xdr:nvSpPr>
        <xdr:cNvPr id="137" name="テキスト ボックス 136"/>
        <xdr:cNvSpPr txBox="1"/>
      </xdr:nvSpPr>
      <xdr:spPr>
        <a:xfrm>
          <a:off x="3924300" y="60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42,826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310458</xdr:rowOff>
    </xdr:from>
    <xdr:to>
      <xdr:col>3</xdr:col>
      <xdr:colOff>257175</xdr:colOff>
      <xdr:row>34</xdr:row>
      <xdr:rowOff>69158</xdr:rowOff>
    </xdr:to>
    <xdr:sp macro="" textlink="">
      <xdr:nvSpPr>
        <xdr:cNvPr id="138" name="円/楕円 137"/>
        <xdr:cNvSpPr/>
      </xdr:nvSpPr>
      <xdr:spPr bwMode="auto">
        <a:xfrm>
          <a:off x="3556000" y="6235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79335</xdr:rowOff>
    </xdr:from>
    <xdr:ext cx="762000" cy="259045"/>
    <xdr:sp macro="" textlink="">
      <xdr:nvSpPr>
        <xdr:cNvPr id="139" name="テキスト ボックス 138"/>
        <xdr:cNvSpPr txBox="1"/>
      </xdr:nvSpPr>
      <xdr:spPr>
        <a:xfrm>
          <a:off x="3225800" y="600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249860</xdr:rowOff>
    </xdr:from>
    <xdr:to>
      <xdr:col>2</xdr:col>
      <xdr:colOff>692150</xdr:colOff>
      <xdr:row>34</xdr:row>
      <xdr:rowOff>8560</xdr:rowOff>
    </xdr:to>
    <xdr:sp macro="" textlink="">
      <xdr:nvSpPr>
        <xdr:cNvPr id="140" name="円/楕円 139"/>
        <xdr:cNvSpPr/>
      </xdr:nvSpPr>
      <xdr:spPr bwMode="auto">
        <a:xfrm>
          <a:off x="2857500" y="617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18737</xdr:rowOff>
    </xdr:from>
    <xdr:ext cx="762000" cy="259045"/>
    <xdr:sp macro="" textlink="">
      <xdr:nvSpPr>
        <xdr:cNvPr id="141" name="テキスト ボックス 140"/>
        <xdr:cNvSpPr txBox="1"/>
      </xdr:nvSpPr>
      <xdr:spPr>
        <a:xfrm>
          <a:off x="2527300" y="594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財政調整基金については、災害復旧事業等への支出のため平成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年度と取り崩しが続いていたが、事業進捗により平成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年度からは取り崩しがゼロとなり、平成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年度は</a:t>
          </a:r>
          <a:r>
            <a:rPr kumimoji="1" lang="en-US" altLang="ja-JP" sz="1000">
              <a:latin typeface="ＭＳ ゴシック" pitchFamily="49" charset="-128"/>
              <a:ea typeface="ＭＳ ゴシック" pitchFamily="49" charset="-128"/>
            </a:rPr>
            <a:t>104</a:t>
          </a:r>
          <a:r>
            <a:rPr kumimoji="1" lang="ja-JP" altLang="en-US" sz="1000">
              <a:latin typeface="ＭＳ ゴシック" pitchFamily="49" charset="-128"/>
              <a:ea typeface="ＭＳ ゴシック" pitchFamily="49" charset="-128"/>
            </a:rPr>
            <a:t>百万円を積み立てることができた。今後も突発的な事象に対処するため、一定額を確保するよう努める。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実質収支については、平成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年度は災害復旧事業の進捗状況によって事業費が変動する可能性があり、予算に余裕をみていたために額が大きかったが、平成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年度は災害復旧事業の影響も少なく、投資的事業の進捗状況による翌年度への繰越額も大きかったため、実質収支額は前年度比</a:t>
          </a:r>
          <a:r>
            <a:rPr kumimoji="1" lang="en-US" altLang="ja-JP" sz="1000">
              <a:latin typeface="ＭＳ ゴシック" pitchFamily="49" charset="-128"/>
              <a:ea typeface="ＭＳ ゴシック" pitchFamily="49" charset="-128"/>
            </a:rPr>
            <a:t>236</a:t>
          </a:r>
          <a:r>
            <a:rPr kumimoji="1" lang="ja-JP" altLang="en-US" sz="1000">
              <a:latin typeface="ＭＳ ゴシック" pitchFamily="49" charset="-128"/>
              <a:ea typeface="ＭＳ ゴシック" pitchFamily="49" charset="-128"/>
            </a:rPr>
            <a:t>百万円の減となり、単年度収支は赤字となった。また、基金積立額</a:t>
          </a:r>
          <a:r>
            <a:rPr kumimoji="1" lang="en-US" altLang="ja-JP" sz="1000">
              <a:latin typeface="ＭＳ ゴシック" pitchFamily="49" charset="-128"/>
              <a:ea typeface="ＭＳ ゴシック" pitchFamily="49" charset="-128"/>
            </a:rPr>
            <a:t>104</a:t>
          </a:r>
          <a:r>
            <a:rPr kumimoji="1" lang="ja-JP" altLang="en-US" sz="1000">
              <a:latin typeface="ＭＳ ゴシック" pitchFamily="49" charset="-128"/>
              <a:ea typeface="ＭＳ ゴシック" pitchFamily="49" charset="-128"/>
            </a:rPr>
            <a:t>百万円を控除した実質単年度収支は</a:t>
          </a:r>
          <a:r>
            <a:rPr kumimoji="1" lang="en-US" altLang="ja-JP" sz="1000">
              <a:latin typeface="ＭＳ ゴシック" pitchFamily="49" charset="-128"/>
              <a:ea typeface="ＭＳ ゴシック" pitchFamily="49" charset="-128"/>
            </a:rPr>
            <a:t>132</a:t>
          </a:r>
          <a:r>
            <a:rPr kumimoji="1" lang="ja-JP" altLang="en-US" sz="1000">
              <a:latin typeface="ＭＳ ゴシック" pitchFamily="49" charset="-128"/>
              <a:ea typeface="ＭＳ ゴシック" pitchFamily="49" charset="-128"/>
            </a:rPr>
            <a:t>百万円の赤字となった。</a:t>
          </a:r>
          <a:endParaRPr kumimoji="1" lang="en-US" altLang="ja-JP" sz="10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法適用の病院事業会計に対し、平成</a:t>
          </a:r>
          <a:r>
            <a:rPr kumimoji="1" lang="en-US" altLang="ja-JP" sz="1400" baseline="0">
              <a:latin typeface="ＭＳ ゴシック" pitchFamily="49" charset="-128"/>
              <a:ea typeface="ＭＳ ゴシック" pitchFamily="49" charset="-128"/>
            </a:rPr>
            <a:t>23</a:t>
          </a:r>
          <a:r>
            <a:rPr kumimoji="1" lang="ja-JP" altLang="en-US" sz="1400" baseline="0">
              <a:latin typeface="ＭＳ ゴシック" pitchFamily="49" charset="-128"/>
              <a:ea typeface="ＭＳ ゴシック" pitchFamily="49" charset="-128"/>
            </a:rPr>
            <a:t>年度から資金不足を解消するために繰出しを行い、赤字を解消している。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一般会計では最終的に見込んでいた歳出額の縮小により黒字比率が増加傾向にあったが、災害復旧等の特殊事情の影響がなくなったことから平成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年度は黒字比率が低下した。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水道事業会計では、約</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億円の剰余金を保持するものの、今後の施設更新計画による投資や繰入基準額の減少による収入減などが見込まれており、徐々に剰余金は減少する見込みである。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病院事業会計では、平成</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年度の新市立病院や魚沼基幹病院の開院に合わせて地域の医療再編を実行中であり、今後の事業経営に対して注視が必要である。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年度以降、元利償還金は減少を続けてきたが、市町村合併後の合併特例債の元金償還額が増加しているため、平成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年度以降は増加に転じている。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の元利償還金に対する繰入金については、水道事業に対する繰入金が徐々に低下するものの、あと数年は負担が大きく、また終盤を迎えている下水道整備もあり、横ばい状態が続くものと思われ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今後数年間は、合併特例債や平成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月新潟・福島豪雨に伴う災害復旧事業債の償還額が増え、元利償還額は増加する見込みであるが、いずれも算入公債費比率が高い起債であることから、実質公債費比率の分子は、現在の推移から大きく変わることはない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合併に伴い必要となった新市建設計画に位置付けられた事業の推進による合併特例債の発行が続くため今後数年間は増加するが、その他の起債償還も進むため、その後は緩やかに減少していくと見込まれる。公営企業債等繰入見込額は、水道事業への繰入額が徐々に減少していくものの、整備の終盤を迎えている下水道事業の繰入額が多額であることから、今後も横ばい状態が続くものと推計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基金を積極的に積み増ししたいところではあるが、今後の財政事情からは安易な増額は見込めず、むしろ基金の取り崩しを何とか抑えていくことが重要な状況にある。ただし、基準財政需要額算入見込額については、臨時財政対策債、合併特例債、災害復旧事業債など算入率の高い起債の償還額が増えてくることから増加が見込まれるため、結果として将来負担比率の分子については、今後も同様の傾向が続くものと考えている。</a:t>
          </a:r>
          <a:endParaRPr kumimoji="1" lang="en-US" altLang="ja-JP"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61</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63</v>
      </c>
      <c r="C3" s="359"/>
      <c r="D3" s="359"/>
      <c r="E3" s="360"/>
      <c r="F3" s="360"/>
      <c r="G3" s="360"/>
      <c r="H3" s="360"/>
      <c r="I3" s="360"/>
      <c r="J3" s="360"/>
      <c r="K3" s="360"/>
      <c r="L3" s="360" t="s">
        <v>64</v>
      </c>
      <c r="M3" s="360"/>
      <c r="N3" s="360"/>
      <c r="O3" s="360"/>
      <c r="P3" s="360"/>
      <c r="Q3" s="360"/>
      <c r="R3" s="367"/>
      <c r="S3" s="367"/>
      <c r="T3" s="367"/>
      <c r="U3" s="367"/>
      <c r="V3" s="368"/>
      <c r="W3" s="342" t="s">
        <v>65</v>
      </c>
      <c r="X3" s="343"/>
      <c r="Y3" s="343"/>
      <c r="Z3" s="343"/>
      <c r="AA3" s="343"/>
      <c r="AB3" s="359"/>
      <c r="AC3" s="367" t="s">
        <v>66</v>
      </c>
      <c r="AD3" s="343"/>
      <c r="AE3" s="343"/>
      <c r="AF3" s="343"/>
      <c r="AG3" s="343"/>
      <c r="AH3" s="343"/>
      <c r="AI3" s="343"/>
      <c r="AJ3" s="343"/>
      <c r="AK3" s="343"/>
      <c r="AL3" s="344"/>
      <c r="AM3" s="342" t="s">
        <v>67</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68</v>
      </c>
      <c r="BO3" s="343"/>
      <c r="BP3" s="343"/>
      <c r="BQ3" s="343"/>
      <c r="BR3" s="343"/>
      <c r="BS3" s="343"/>
      <c r="BT3" s="343"/>
      <c r="BU3" s="344"/>
      <c r="BV3" s="342" t="s">
        <v>69</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70</v>
      </c>
      <c r="CU3" s="343"/>
      <c r="CV3" s="343"/>
      <c r="CW3" s="343"/>
      <c r="CX3" s="343"/>
      <c r="CY3" s="343"/>
      <c r="CZ3" s="343"/>
      <c r="DA3" s="344"/>
      <c r="DB3" s="342" t="s">
        <v>71</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72</v>
      </c>
      <c r="AZ4" s="346"/>
      <c r="BA4" s="346"/>
      <c r="BB4" s="346"/>
      <c r="BC4" s="346"/>
      <c r="BD4" s="346"/>
      <c r="BE4" s="346"/>
      <c r="BF4" s="346"/>
      <c r="BG4" s="346"/>
      <c r="BH4" s="346"/>
      <c r="BI4" s="346"/>
      <c r="BJ4" s="346"/>
      <c r="BK4" s="346"/>
      <c r="BL4" s="346"/>
      <c r="BM4" s="347"/>
      <c r="BN4" s="348">
        <v>34655739</v>
      </c>
      <c r="BO4" s="349"/>
      <c r="BP4" s="349"/>
      <c r="BQ4" s="349"/>
      <c r="BR4" s="349"/>
      <c r="BS4" s="349"/>
      <c r="BT4" s="349"/>
      <c r="BU4" s="350"/>
      <c r="BV4" s="348">
        <v>35679584</v>
      </c>
      <c r="BW4" s="349"/>
      <c r="BX4" s="349"/>
      <c r="BY4" s="349"/>
      <c r="BZ4" s="349"/>
      <c r="CA4" s="349"/>
      <c r="CB4" s="349"/>
      <c r="CC4" s="350"/>
      <c r="CD4" s="351" t="s">
        <v>73</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74</v>
      </c>
      <c r="AN5" s="415"/>
      <c r="AO5" s="415"/>
      <c r="AP5" s="415"/>
      <c r="AQ5" s="415"/>
      <c r="AR5" s="415"/>
      <c r="AS5" s="415"/>
      <c r="AT5" s="416"/>
      <c r="AU5" s="417" t="s">
        <v>75</v>
      </c>
      <c r="AV5" s="418"/>
      <c r="AW5" s="418"/>
      <c r="AX5" s="418"/>
      <c r="AY5" s="419" t="s">
        <v>76</v>
      </c>
      <c r="AZ5" s="420"/>
      <c r="BA5" s="420"/>
      <c r="BB5" s="420"/>
      <c r="BC5" s="420"/>
      <c r="BD5" s="420"/>
      <c r="BE5" s="420"/>
      <c r="BF5" s="420"/>
      <c r="BG5" s="420"/>
      <c r="BH5" s="420"/>
      <c r="BI5" s="420"/>
      <c r="BJ5" s="420"/>
      <c r="BK5" s="420"/>
      <c r="BL5" s="420"/>
      <c r="BM5" s="421"/>
      <c r="BN5" s="385">
        <v>33518520</v>
      </c>
      <c r="BO5" s="386"/>
      <c r="BP5" s="386"/>
      <c r="BQ5" s="386"/>
      <c r="BR5" s="386"/>
      <c r="BS5" s="386"/>
      <c r="BT5" s="386"/>
      <c r="BU5" s="387"/>
      <c r="BV5" s="385">
        <v>34437329</v>
      </c>
      <c r="BW5" s="386"/>
      <c r="BX5" s="386"/>
      <c r="BY5" s="386"/>
      <c r="BZ5" s="386"/>
      <c r="CA5" s="386"/>
      <c r="CB5" s="386"/>
      <c r="CC5" s="387"/>
      <c r="CD5" s="388" t="s">
        <v>77</v>
      </c>
      <c r="CE5" s="389"/>
      <c r="CF5" s="389"/>
      <c r="CG5" s="389"/>
      <c r="CH5" s="389"/>
      <c r="CI5" s="389"/>
      <c r="CJ5" s="389"/>
      <c r="CK5" s="389"/>
      <c r="CL5" s="389"/>
      <c r="CM5" s="389"/>
      <c r="CN5" s="389"/>
      <c r="CO5" s="389"/>
      <c r="CP5" s="389"/>
      <c r="CQ5" s="389"/>
      <c r="CR5" s="389"/>
      <c r="CS5" s="390"/>
      <c r="CT5" s="382">
        <v>93.4</v>
      </c>
      <c r="CU5" s="383"/>
      <c r="CV5" s="383"/>
      <c r="CW5" s="383"/>
      <c r="CX5" s="383"/>
      <c r="CY5" s="383"/>
      <c r="CZ5" s="383"/>
      <c r="DA5" s="384"/>
      <c r="DB5" s="382">
        <v>91.1</v>
      </c>
      <c r="DC5" s="383"/>
      <c r="DD5" s="383"/>
      <c r="DE5" s="383"/>
      <c r="DF5" s="383"/>
      <c r="DG5" s="383"/>
      <c r="DH5" s="383"/>
      <c r="DI5" s="384"/>
      <c r="DJ5" s="137"/>
      <c r="DK5" s="137"/>
      <c r="DL5" s="137"/>
      <c r="DM5" s="137"/>
      <c r="DN5" s="137"/>
      <c r="DO5" s="137"/>
    </row>
    <row r="6" spans="1:119" ht="18.75" customHeight="1">
      <c r="A6" s="138"/>
      <c r="B6" s="391" t="s">
        <v>78</v>
      </c>
      <c r="C6" s="392"/>
      <c r="D6" s="392"/>
      <c r="E6" s="393"/>
      <c r="F6" s="393"/>
      <c r="G6" s="393"/>
      <c r="H6" s="393"/>
      <c r="I6" s="393"/>
      <c r="J6" s="393"/>
      <c r="K6" s="393"/>
      <c r="L6" s="393" t="s">
        <v>79</v>
      </c>
      <c r="M6" s="393"/>
      <c r="N6" s="393"/>
      <c r="O6" s="393"/>
      <c r="P6" s="393"/>
      <c r="Q6" s="393"/>
      <c r="R6" s="397"/>
      <c r="S6" s="397"/>
      <c r="T6" s="397"/>
      <c r="U6" s="397"/>
      <c r="V6" s="398"/>
      <c r="W6" s="401" t="s">
        <v>80</v>
      </c>
      <c r="X6" s="402"/>
      <c r="Y6" s="402"/>
      <c r="Z6" s="402"/>
      <c r="AA6" s="402"/>
      <c r="AB6" s="392"/>
      <c r="AC6" s="405" t="s">
        <v>81</v>
      </c>
      <c r="AD6" s="406"/>
      <c r="AE6" s="406"/>
      <c r="AF6" s="406"/>
      <c r="AG6" s="406"/>
      <c r="AH6" s="406"/>
      <c r="AI6" s="406"/>
      <c r="AJ6" s="406"/>
      <c r="AK6" s="406"/>
      <c r="AL6" s="407"/>
      <c r="AM6" s="414" t="s">
        <v>82</v>
      </c>
      <c r="AN6" s="415"/>
      <c r="AO6" s="415"/>
      <c r="AP6" s="415"/>
      <c r="AQ6" s="415"/>
      <c r="AR6" s="415"/>
      <c r="AS6" s="415"/>
      <c r="AT6" s="416"/>
      <c r="AU6" s="417" t="s">
        <v>75</v>
      </c>
      <c r="AV6" s="418"/>
      <c r="AW6" s="418"/>
      <c r="AX6" s="418"/>
      <c r="AY6" s="419" t="s">
        <v>83</v>
      </c>
      <c r="AZ6" s="420"/>
      <c r="BA6" s="420"/>
      <c r="BB6" s="420"/>
      <c r="BC6" s="420"/>
      <c r="BD6" s="420"/>
      <c r="BE6" s="420"/>
      <c r="BF6" s="420"/>
      <c r="BG6" s="420"/>
      <c r="BH6" s="420"/>
      <c r="BI6" s="420"/>
      <c r="BJ6" s="420"/>
      <c r="BK6" s="420"/>
      <c r="BL6" s="420"/>
      <c r="BM6" s="421"/>
      <c r="BN6" s="385">
        <v>1137219</v>
      </c>
      <c r="BO6" s="386"/>
      <c r="BP6" s="386"/>
      <c r="BQ6" s="386"/>
      <c r="BR6" s="386"/>
      <c r="BS6" s="386"/>
      <c r="BT6" s="386"/>
      <c r="BU6" s="387"/>
      <c r="BV6" s="385">
        <v>1242255</v>
      </c>
      <c r="BW6" s="386"/>
      <c r="BX6" s="386"/>
      <c r="BY6" s="386"/>
      <c r="BZ6" s="386"/>
      <c r="CA6" s="386"/>
      <c r="CB6" s="386"/>
      <c r="CC6" s="387"/>
      <c r="CD6" s="388" t="s">
        <v>84</v>
      </c>
      <c r="CE6" s="389"/>
      <c r="CF6" s="389"/>
      <c r="CG6" s="389"/>
      <c r="CH6" s="389"/>
      <c r="CI6" s="389"/>
      <c r="CJ6" s="389"/>
      <c r="CK6" s="389"/>
      <c r="CL6" s="389"/>
      <c r="CM6" s="389"/>
      <c r="CN6" s="389"/>
      <c r="CO6" s="389"/>
      <c r="CP6" s="389"/>
      <c r="CQ6" s="389"/>
      <c r="CR6" s="389"/>
      <c r="CS6" s="390"/>
      <c r="CT6" s="422">
        <v>100.1</v>
      </c>
      <c r="CU6" s="423"/>
      <c r="CV6" s="423"/>
      <c r="CW6" s="423"/>
      <c r="CX6" s="423"/>
      <c r="CY6" s="423"/>
      <c r="CZ6" s="423"/>
      <c r="DA6" s="424"/>
      <c r="DB6" s="422">
        <v>97.9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85</v>
      </c>
      <c r="AN7" s="415"/>
      <c r="AO7" s="415"/>
      <c r="AP7" s="415"/>
      <c r="AQ7" s="415"/>
      <c r="AR7" s="415"/>
      <c r="AS7" s="415"/>
      <c r="AT7" s="416"/>
      <c r="AU7" s="417" t="s">
        <v>86</v>
      </c>
      <c r="AV7" s="418"/>
      <c r="AW7" s="418"/>
      <c r="AX7" s="418"/>
      <c r="AY7" s="419" t="s">
        <v>87</v>
      </c>
      <c r="AZ7" s="420"/>
      <c r="BA7" s="420"/>
      <c r="BB7" s="420"/>
      <c r="BC7" s="420"/>
      <c r="BD7" s="420"/>
      <c r="BE7" s="420"/>
      <c r="BF7" s="420"/>
      <c r="BG7" s="420"/>
      <c r="BH7" s="420"/>
      <c r="BI7" s="420"/>
      <c r="BJ7" s="420"/>
      <c r="BK7" s="420"/>
      <c r="BL7" s="420"/>
      <c r="BM7" s="421"/>
      <c r="BN7" s="385">
        <v>379845</v>
      </c>
      <c r="BO7" s="386"/>
      <c r="BP7" s="386"/>
      <c r="BQ7" s="386"/>
      <c r="BR7" s="386"/>
      <c r="BS7" s="386"/>
      <c r="BT7" s="386"/>
      <c r="BU7" s="387"/>
      <c r="BV7" s="385">
        <v>248785</v>
      </c>
      <c r="BW7" s="386"/>
      <c r="BX7" s="386"/>
      <c r="BY7" s="386"/>
      <c r="BZ7" s="386"/>
      <c r="CA7" s="386"/>
      <c r="CB7" s="386"/>
      <c r="CC7" s="387"/>
      <c r="CD7" s="388" t="s">
        <v>88</v>
      </c>
      <c r="CE7" s="389"/>
      <c r="CF7" s="389"/>
      <c r="CG7" s="389"/>
      <c r="CH7" s="389"/>
      <c r="CI7" s="389"/>
      <c r="CJ7" s="389"/>
      <c r="CK7" s="389"/>
      <c r="CL7" s="389"/>
      <c r="CM7" s="389"/>
      <c r="CN7" s="389"/>
      <c r="CO7" s="389"/>
      <c r="CP7" s="389"/>
      <c r="CQ7" s="389"/>
      <c r="CR7" s="389"/>
      <c r="CS7" s="390"/>
      <c r="CT7" s="385">
        <v>19739050</v>
      </c>
      <c r="CU7" s="386"/>
      <c r="CV7" s="386"/>
      <c r="CW7" s="386"/>
      <c r="CX7" s="386"/>
      <c r="CY7" s="386"/>
      <c r="CZ7" s="386"/>
      <c r="DA7" s="387"/>
      <c r="DB7" s="385">
        <v>19651527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89</v>
      </c>
      <c r="AN8" s="415"/>
      <c r="AO8" s="415"/>
      <c r="AP8" s="415"/>
      <c r="AQ8" s="415"/>
      <c r="AR8" s="415"/>
      <c r="AS8" s="415"/>
      <c r="AT8" s="416"/>
      <c r="AU8" s="417" t="s">
        <v>90</v>
      </c>
      <c r="AV8" s="418"/>
      <c r="AW8" s="418"/>
      <c r="AX8" s="418"/>
      <c r="AY8" s="419" t="s">
        <v>91</v>
      </c>
      <c r="AZ8" s="420"/>
      <c r="BA8" s="420"/>
      <c r="BB8" s="420"/>
      <c r="BC8" s="420"/>
      <c r="BD8" s="420"/>
      <c r="BE8" s="420"/>
      <c r="BF8" s="420"/>
      <c r="BG8" s="420"/>
      <c r="BH8" s="420"/>
      <c r="BI8" s="420"/>
      <c r="BJ8" s="420"/>
      <c r="BK8" s="420"/>
      <c r="BL8" s="420"/>
      <c r="BM8" s="421"/>
      <c r="BN8" s="385">
        <v>757374</v>
      </c>
      <c r="BO8" s="386"/>
      <c r="BP8" s="386"/>
      <c r="BQ8" s="386"/>
      <c r="BR8" s="386"/>
      <c r="BS8" s="386"/>
      <c r="BT8" s="386"/>
      <c r="BU8" s="387"/>
      <c r="BV8" s="385">
        <v>993470</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61624</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75</v>
      </c>
      <c r="AV9" s="418"/>
      <c r="AW9" s="418"/>
      <c r="AX9" s="418"/>
      <c r="AY9" s="419" t="s">
        <v>97</v>
      </c>
      <c r="AZ9" s="420"/>
      <c r="BA9" s="420"/>
      <c r="BB9" s="420"/>
      <c r="BC9" s="420"/>
      <c r="BD9" s="420"/>
      <c r="BE9" s="420"/>
      <c r="BF9" s="420"/>
      <c r="BG9" s="420"/>
      <c r="BH9" s="420"/>
      <c r="BI9" s="420"/>
      <c r="BJ9" s="420"/>
      <c r="BK9" s="420"/>
      <c r="BL9" s="420"/>
      <c r="BM9" s="421"/>
      <c r="BN9" s="385">
        <v>-236096</v>
      </c>
      <c r="BO9" s="386"/>
      <c r="BP9" s="386"/>
      <c r="BQ9" s="386"/>
      <c r="BR9" s="386"/>
      <c r="BS9" s="386"/>
      <c r="BT9" s="386"/>
      <c r="BU9" s="387"/>
      <c r="BV9" s="385">
        <v>106475</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18.100000000000001</v>
      </c>
      <c r="CU9" s="383"/>
      <c r="CV9" s="383"/>
      <c r="CW9" s="383"/>
      <c r="CX9" s="383"/>
      <c r="CY9" s="383"/>
      <c r="CZ9" s="383"/>
      <c r="DA9" s="384"/>
      <c r="DB9" s="382">
        <v>16.8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63329</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104468</v>
      </c>
      <c r="BO10" s="386"/>
      <c r="BP10" s="386"/>
      <c r="BQ10" s="386"/>
      <c r="BR10" s="386"/>
      <c r="BS10" s="386"/>
      <c r="BT10" s="386"/>
      <c r="BU10" s="387"/>
      <c r="BV10" s="385">
        <v>4669</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107</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59636</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58883</v>
      </c>
      <c r="S13" s="467"/>
      <c r="T13" s="467"/>
      <c r="U13" s="467"/>
      <c r="V13" s="468"/>
      <c r="W13" s="401" t="s">
        <v>121</v>
      </c>
      <c r="X13" s="402"/>
      <c r="Y13" s="402"/>
      <c r="Z13" s="402"/>
      <c r="AA13" s="402"/>
      <c r="AB13" s="392"/>
      <c r="AC13" s="436">
        <v>3668</v>
      </c>
      <c r="AD13" s="437"/>
      <c r="AE13" s="437"/>
      <c r="AF13" s="437"/>
      <c r="AG13" s="476"/>
      <c r="AH13" s="436">
        <v>4060</v>
      </c>
      <c r="AI13" s="437"/>
      <c r="AJ13" s="437"/>
      <c r="AK13" s="437"/>
      <c r="AL13" s="438"/>
      <c r="AM13" s="414" t="s">
        <v>122</v>
      </c>
      <c r="AN13" s="415"/>
      <c r="AO13" s="415"/>
      <c r="AP13" s="415"/>
      <c r="AQ13" s="415"/>
      <c r="AR13" s="415"/>
      <c r="AS13" s="415"/>
      <c r="AT13" s="416"/>
      <c r="AU13" s="417" t="s">
        <v>116</v>
      </c>
      <c r="AV13" s="418"/>
      <c r="AW13" s="418"/>
      <c r="AX13" s="418"/>
      <c r="AY13" s="419" t="s">
        <v>123</v>
      </c>
      <c r="AZ13" s="420"/>
      <c r="BA13" s="420"/>
      <c r="BB13" s="420"/>
      <c r="BC13" s="420"/>
      <c r="BD13" s="420"/>
      <c r="BE13" s="420"/>
      <c r="BF13" s="420"/>
      <c r="BG13" s="420"/>
      <c r="BH13" s="420"/>
      <c r="BI13" s="420"/>
      <c r="BJ13" s="420"/>
      <c r="BK13" s="420"/>
      <c r="BL13" s="420"/>
      <c r="BM13" s="421"/>
      <c r="BN13" s="385">
        <v>-131628</v>
      </c>
      <c r="BO13" s="386"/>
      <c r="BP13" s="386"/>
      <c r="BQ13" s="386"/>
      <c r="BR13" s="386"/>
      <c r="BS13" s="386"/>
      <c r="BT13" s="386"/>
      <c r="BU13" s="387"/>
      <c r="BV13" s="385">
        <v>111144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16.3</v>
      </c>
      <c r="CU13" s="383"/>
      <c r="CV13" s="383"/>
      <c r="CW13" s="383"/>
      <c r="CX13" s="383"/>
      <c r="CY13" s="383"/>
      <c r="CZ13" s="383"/>
      <c r="DA13" s="384"/>
      <c r="DB13" s="382">
        <v>16.899999999999999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60206</v>
      </c>
      <c r="S14" s="467"/>
      <c r="T14" s="467"/>
      <c r="U14" s="467"/>
      <c r="V14" s="468"/>
      <c r="W14" s="375"/>
      <c r="X14" s="376"/>
      <c r="Y14" s="376"/>
      <c r="Z14" s="376"/>
      <c r="AA14" s="376"/>
      <c r="AB14" s="365"/>
      <c r="AC14" s="469">
        <v>12</v>
      </c>
      <c r="AD14" s="470"/>
      <c r="AE14" s="470"/>
      <c r="AF14" s="470"/>
      <c r="AG14" s="471"/>
      <c r="AH14" s="469">
        <v>12.6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155</v>
      </c>
      <c r="CU14" s="481"/>
      <c r="CV14" s="481"/>
      <c r="CW14" s="481"/>
      <c r="CX14" s="481"/>
      <c r="CY14" s="481"/>
      <c r="CZ14" s="481"/>
      <c r="DA14" s="482"/>
      <c r="DB14" s="480">
        <v>153.9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59474</v>
      </c>
      <c r="S15" s="467"/>
      <c r="T15" s="467"/>
      <c r="U15" s="467"/>
      <c r="V15" s="468"/>
      <c r="W15" s="401" t="s">
        <v>127</v>
      </c>
      <c r="X15" s="402"/>
      <c r="Y15" s="402"/>
      <c r="Z15" s="402"/>
      <c r="AA15" s="402"/>
      <c r="AB15" s="392"/>
      <c r="AC15" s="436">
        <v>9081</v>
      </c>
      <c r="AD15" s="437"/>
      <c r="AE15" s="437"/>
      <c r="AF15" s="437"/>
      <c r="AG15" s="476"/>
      <c r="AH15" s="436">
        <v>10221</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6597134</v>
      </c>
      <c r="BO15" s="349"/>
      <c r="BP15" s="349"/>
      <c r="BQ15" s="349"/>
      <c r="BR15" s="349"/>
      <c r="BS15" s="349"/>
      <c r="BT15" s="349"/>
      <c r="BU15" s="350"/>
      <c r="BV15" s="348">
        <v>6568936</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29.6</v>
      </c>
      <c r="AD16" s="470"/>
      <c r="AE16" s="470"/>
      <c r="AF16" s="470"/>
      <c r="AG16" s="471"/>
      <c r="AH16" s="469">
        <v>31.6</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15147047</v>
      </c>
      <c r="BO16" s="386"/>
      <c r="BP16" s="386"/>
      <c r="BQ16" s="386"/>
      <c r="BR16" s="386"/>
      <c r="BS16" s="386"/>
      <c r="BT16" s="386"/>
      <c r="BU16" s="387"/>
      <c r="BV16" s="385">
        <v>14887779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17886</v>
      </c>
      <c r="AD17" s="437"/>
      <c r="AE17" s="437"/>
      <c r="AF17" s="437"/>
      <c r="AG17" s="476"/>
      <c r="AH17" s="436">
        <v>18045</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8458725</v>
      </c>
      <c r="BO17" s="386"/>
      <c r="BP17" s="386"/>
      <c r="BQ17" s="386"/>
      <c r="BR17" s="386"/>
      <c r="BS17" s="386"/>
      <c r="BT17" s="386"/>
      <c r="BU17" s="387"/>
      <c r="BV17" s="385">
        <v>8481208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584.54999999999995</v>
      </c>
      <c r="M18" s="498"/>
      <c r="N18" s="498"/>
      <c r="O18" s="498"/>
      <c r="P18" s="498"/>
      <c r="Q18" s="498"/>
      <c r="R18" s="499"/>
      <c r="S18" s="499"/>
      <c r="T18" s="499"/>
      <c r="U18" s="499"/>
      <c r="V18" s="500"/>
      <c r="W18" s="403"/>
      <c r="X18" s="404"/>
      <c r="Y18" s="404"/>
      <c r="Z18" s="404"/>
      <c r="AA18" s="404"/>
      <c r="AB18" s="395"/>
      <c r="AC18" s="501">
        <v>58.4</v>
      </c>
      <c r="AD18" s="502"/>
      <c r="AE18" s="502"/>
      <c r="AF18" s="502"/>
      <c r="AG18" s="503"/>
      <c r="AH18" s="501">
        <v>55.8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18571740</v>
      </c>
      <c r="BO18" s="386"/>
      <c r="BP18" s="386"/>
      <c r="BQ18" s="386"/>
      <c r="BR18" s="386"/>
      <c r="BS18" s="386"/>
      <c r="BT18" s="386"/>
      <c r="BU18" s="387"/>
      <c r="BV18" s="385">
        <v>17958139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105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22772788</v>
      </c>
      <c r="BO19" s="386"/>
      <c r="BP19" s="386"/>
      <c r="BQ19" s="386"/>
      <c r="BR19" s="386"/>
      <c r="BS19" s="386"/>
      <c r="BT19" s="386"/>
      <c r="BU19" s="387"/>
      <c r="BV19" s="385">
        <v>22907927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19482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41614908</v>
      </c>
      <c r="BO23" s="386"/>
      <c r="BP23" s="386"/>
      <c r="BQ23" s="386"/>
      <c r="BR23" s="386"/>
      <c r="BS23" s="386"/>
      <c r="BT23" s="386"/>
      <c r="BU23" s="387"/>
      <c r="BV23" s="385">
        <v>42444126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8095</v>
      </c>
      <c r="R24" s="437"/>
      <c r="S24" s="437"/>
      <c r="T24" s="437"/>
      <c r="U24" s="437"/>
      <c r="V24" s="476"/>
      <c r="W24" s="531"/>
      <c r="X24" s="519"/>
      <c r="Y24" s="520"/>
      <c r="Z24" s="435" t="s">
        <v>151</v>
      </c>
      <c r="AA24" s="415"/>
      <c r="AB24" s="415"/>
      <c r="AC24" s="415"/>
      <c r="AD24" s="415"/>
      <c r="AE24" s="415"/>
      <c r="AF24" s="415"/>
      <c r="AG24" s="416"/>
      <c r="AH24" s="436">
        <v>624</v>
      </c>
      <c r="AI24" s="437"/>
      <c r="AJ24" s="437"/>
      <c r="AK24" s="437"/>
      <c r="AL24" s="476"/>
      <c r="AM24" s="436">
        <v>1864512</v>
      </c>
      <c r="AN24" s="437"/>
      <c r="AO24" s="437"/>
      <c r="AP24" s="437"/>
      <c r="AQ24" s="437"/>
      <c r="AR24" s="476"/>
      <c r="AS24" s="436">
        <v>2988</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33124495</v>
      </c>
      <c r="BO24" s="386"/>
      <c r="BP24" s="386"/>
      <c r="BQ24" s="386"/>
      <c r="BR24" s="386"/>
      <c r="BS24" s="386"/>
      <c r="BT24" s="386"/>
      <c r="BU24" s="387"/>
      <c r="BV24" s="385">
        <v>33188773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6189</v>
      </c>
      <c r="R25" s="437"/>
      <c r="S25" s="437"/>
      <c r="T25" s="437"/>
      <c r="U25" s="437"/>
      <c r="V25" s="476"/>
      <c r="W25" s="531"/>
      <c r="X25" s="519"/>
      <c r="Y25" s="520"/>
      <c r="Z25" s="435" t="s">
        <v>154</v>
      </c>
      <c r="AA25" s="415"/>
      <c r="AB25" s="415"/>
      <c r="AC25" s="415"/>
      <c r="AD25" s="415"/>
      <c r="AE25" s="415"/>
      <c r="AF25" s="415"/>
      <c r="AG25" s="416"/>
      <c r="AH25" s="436">
        <v>104</v>
      </c>
      <c r="AI25" s="437"/>
      <c r="AJ25" s="437"/>
      <c r="AK25" s="437"/>
      <c r="AL25" s="476"/>
      <c r="AM25" s="436">
        <v>293800</v>
      </c>
      <c r="AN25" s="437"/>
      <c r="AO25" s="437"/>
      <c r="AP25" s="437"/>
      <c r="AQ25" s="437"/>
      <c r="AR25" s="476"/>
      <c r="AS25" s="436">
        <v>2825</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678668</v>
      </c>
      <c r="BO25" s="349"/>
      <c r="BP25" s="349"/>
      <c r="BQ25" s="349"/>
      <c r="BR25" s="349"/>
      <c r="BS25" s="349"/>
      <c r="BT25" s="349"/>
      <c r="BU25" s="350"/>
      <c r="BV25" s="348">
        <v>570022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5623</v>
      </c>
      <c r="R26" s="437"/>
      <c r="S26" s="437"/>
      <c r="T26" s="437"/>
      <c r="U26" s="437"/>
      <c r="V26" s="476"/>
      <c r="W26" s="531"/>
      <c r="X26" s="519"/>
      <c r="Y26" s="520"/>
      <c r="Z26" s="435" t="s">
        <v>157</v>
      </c>
      <c r="AA26" s="541"/>
      <c r="AB26" s="541"/>
      <c r="AC26" s="541"/>
      <c r="AD26" s="541"/>
      <c r="AE26" s="541"/>
      <c r="AF26" s="541"/>
      <c r="AG26" s="542"/>
      <c r="AH26" s="436">
        <v>71</v>
      </c>
      <c r="AI26" s="437"/>
      <c r="AJ26" s="437"/>
      <c r="AK26" s="437"/>
      <c r="AL26" s="476"/>
      <c r="AM26" s="436">
        <v>217686</v>
      </c>
      <c r="AN26" s="437"/>
      <c r="AO26" s="437"/>
      <c r="AP26" s="437"/>
      <c r="AQ26" s="437"/>
      <c r="AR26" s="476"/>
      <c r="AS26" s="436">
        <v>3066</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3832</v>
      </c>
      <c r="R27" s="437"/>
      <c r="S27" s="437"/>
      <c r="T27" s="437"/>
      <c r="U27" s="437"/>
      <c r="V27" s="476"/>
      <c r="W27" s="531"/>
      <c r="X27" s="519"/>
      <c r="Y27" s="520"/>
      <c r="Z27" s="435" t="s">
        <v>160</v>
      </c>
      <c r="AA27" s="415"/>
      <c r="AB27" s="415"/>
      <c r="AC27" s="415"/>
      <c r="AD27" s="415"/>
      <c r="AE27" s="415"/>
      <c r="AF27" s="415"/>
      <c r="AG27" s="416"/>
      <c r="AH27" s="436">
        <v>6</v>
      </c>
      <c r="AI27" s="437"/>
      <c r="AJ27" s="437"/>
      <c r="AK27" s="437"/>
      <c r="AL27" s="476"/>
      <c r="AM27" s="436">
        <v>25188</v>
      </c>
      <c r="AN27" s="437"/>
      <c r="AO27" s="437"/>
      <c r="AP27" s="437"/>
      <c r="AQ27" s="437"/>
      <c r="AR27" s="476"/>
      <c r="AS27" s="436">
        <v>4198</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3353</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2351818</v>
      </c>
      <c r="BO28" s="349"/>
      <c r="BP28" s="349"/>
      <c r="BQ28" s="349"/>
      <c r="BR28" s="349"/>
      <c r="BS28" s="349"/>
      <c r="BT28" s="349"/>
      <c r="BU28" s="350"/>
      <c r="BV28" s="348">
        <v>2247350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24</v>
      </c>
      <c r="M29" s="437"/>
      <c r="N29" s="437"/>
      <c r="O29" s="437"/>
      <c r="P29" s="476"/>
      <c r="Q29" s="436">
        <v>2874</v>
      </c>
      <c r="R29" s="437"/>
      <c r="S29" s="437"/>
      <c r="T29" s="437"/>
      <c r="U29" s="437"/>
      <c r="V29" s="476"/>
      <c r="W29" s="532"/>
      <c r="X29" s="533"/>
      <c r="Y29" s="534"/>
      <c r="Z29" s="435" t="s">
        <v>167</v>
      </c>
      <c r="AA29" s="415"/>
      <c r="AB29" s="415"/>
      <c r="AC29" s="415"/>
      <c r="AD29" s="415"/>
      <c r="AE29" s="415"/>
      <c r="AF29" s="415"/>
      <c r="AG29" s="416"/>
      <c r="AH29" s="436">
        <v>630</v>
      </c>
      <c r="AI29" s="437"/>
      <c r="AJ29" s="437"/>
      <c r="AK29" s="437"/>
      <c r="AL29" s="476"/>
      <c r="AM29" s="436">
        <v>1889700</v>
      </c>
      <c r="AN29" s="437"/>
      <c r="AO29" s="437"/>
      <c r="AP29" s="437"/>
      <c r="AQ29" s="437"/>
      <c r="AR29" s="476"/>
      <c r="AS29" s="436">
        <v>3000</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103839</v>
      </c>
      <c r="BO29" s="386"/>
      <c r="BP29" s="386"/>
      <c r="BQ29" s="386"/>
      <c r="BR29" s="386"/>
      <c r="BS29" s="386"/>
      <c r="BT29" s="386"/>
      <c r="BU29" s="387"/>
      <c r="BV29" s="385">
        <v>103839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93.1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4152547</v>
      </c>
      <c r="BO30" s="555"/>
      <c r="BP30" s="555"/>
      <c r="BQ30" s="555"/>
      <c r="BR30" s="555"/>
      <c r="BS30" s="555"/>
      <c r="BT30" s="555"/>
      <c r="BU30" s="556"/>
      <c r="BV30" s="554">
        <v>4889611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下水道特別会計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新潟県市町村総合事務組合【一般会計】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財団法人しゃくなげ湖畔開発公社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城内診療所特別会計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新潟県市町村総合事務組合【職員退職手当支給事業特別会計】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財団法人南魚沼市文化スポーツ振興公社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新潟県市町村総合事務組合【消防団員等公務災害補償事業特別会計】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六日町街づくり株式会社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新潟県市町村総合事務組合【消防賞じゅつ金支給事業特別会計】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株式会社アグリコア</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新潟県市町村総合事務組合【非常勤職員公務災害補償等事業特別会計】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南魚沼地域土地開発公社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新潟県市町村総合事務組合【交通災害共済事業特別会計】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新潟県後期高齢者医療広域連合【一般会計】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新潟県後期高齢者医療広域連合【後期高齢者医療特別会計】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魚沼地区障害福祉組合【一般会計】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魚沼地域特別養護老人ホーム組合【一般会計】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69" t="s">
        <v>24</v>
      </c>
      <c r="C41" s="1170"/>
      <c r="D41" s="81"/>
      <c r="E41" s="1175" t="s">
        <v>25</v>
      </c>
      <c r="F41" s="1175"/>
      <c r="G41" s="1175"/>
      <c r="H41" s="1176"/>
      <c r="I41" s="82">
        <v>36642</v>
      </c>
      <c r="J41" s="83">
        <v>38129</v>
      </c>
      <c r="K41" s="83">
        <v>40928</v>
      </c>
      <c r="L41" s="83">
        <v>42444</v>
      </c>
      <c r="M41" s="84">
        <v>41615</v>
      </c>
    </row>
    <row r="42" spans="2:13" ht="27.75" customHeight="1">
      <c r="B42" s="1171"/>
      <c r="C42" s="1172"/>
      <c r="D42" s="85"/>
      <c r="E42" s="1177" t="s">
        <v>26</v>
      </c>
      <c r="F42" s="1177"/>
      <c r="G42" s="1177"/>
      <c r="H42" s="1178"/>
      <c r="I42" s="86">
        <v>319</v>
      </c>
      <c r="J42" s="87">
        <v>261</v>
      </c>
      <c r="K42" s="87">
        <v>216</v>
      </c>
      <c r="L42" s="87">
        <v>165</v>
      </c>
      <c r="M42" s="88">
        <v>127</v>
      </c>
    </row>
    <row r="43" spans="2:13" ht="27.75" customHeight="1">
      <c r="B43" s="1171"/>
      <c r="C43" s="1172"/>
      <c r="D43" s="85"/>
      <c r="E43" s="1177" t="s">
        <v>27</v>
      </c>
      <c r="F43" s="1177"/>
      <c r="G43" s="1177"/>
      <c r="H43" s="1178"/>
      <c r="I43" s="86">
        <v>34547</v>
      </c>
      <c r="J43" s="87">
        <v>34013</v>
      </c>
      <c r="K43" s="87">
        <v>33169</v>
      </c>
      <c r="L43" s="87">
        <v>32800</v>
      </c>
      <c r="M43" s="88">
        <v>34356</v>
      </c>
    </row>
    <row r="44" spans="2:13" ht="27.75" customHeight="1">
      <c r="B44" s="1171"/>
      <c r="C44" s="1172"/>
      <c r="D44" s="85"/>
      <c r="E44" s="1177" t="s">
        <v>28</v>
      </c>
      <c r="F44" s="1177"/>
      <c r="G44" s="1177"/>
      <c r="H44" s="1178"/>
      <c r="I44" s="86">
        <v>586</v>
      </c>
      <c r="J44" s="87">
        <v>542</v>
      </c>
      <c r="K44" s="87">
        <v>492</v>
      </c>
      <c r="L44" s="87">
        <v>441</v>
      </c>
      <c r="M44" s="88">
        <v>456</v>
      </c>
    </row>
    <row r="45" spans="2:13" ht="27.75" customHeight="1">
      <c r="B45" s="1171"/>
      <c r="C45" s="1172"/>
      <c r="D45" s="85"/>
      <c r="E45" s="1177" t="s">
        <v>29</v>
      </c>
      <c r="F45" s="1177"/>
      <c r="G45" s="1177"/>
      <c r="H45" s="1178"/>
      <c r="I45" s="86">
        <v>1341</v>
      </c>
      <c r="J45" s="87">
        <v>1294</v>
      </c>
      <c r="K45" s="87">
        <v>1131</v>
      </c>
      <c r="L45" s="87">
        <v>789</v>
      </c>
      <c r="M45" s="88">
        <v>1106</v>
      </c>
    </row>
    <row r="46" spans="2:13" ht="27.75" customHeight="1">
      <c r="B46" s="1171"/>
      <c r="C46" s="1172"/>
      <c r="D46" s="85"/>
      <c r="E46" s="1177" t="s">
        <v>30</v>
      </c>
      <c r="F46" s="1177"/>
      <c r="G46" s="1177"/>
      <c r="H46" s="1178"/>
      <c r="I46" s="86">
        <v>668</v>
      </c>
      <c r="J46" s="87">
        <v>634</v>
      </c>
      <c r="K46" s="87">
        <v>549</v>
      </c>
      <c r="L46" s="87">
        <v>548</v>
      </c>
      <c r="M46" s="88">
        <v>408</v>
      </c>
    </row>
    <row r="47" spans="2:13" ht="27.75" customHeight="1">
      <c r="B47" s="1171"/>
      <c r="C47" s="1172"/>
      <c r="D47" s="85"/>
      <c r="E47" s="1177" t="s">
        <v>31</v>
      </c>
      <c r="F47" s="1177"/>
      <c r="G47" s="1177"/>
      <c r="H47" s="1178"/>
      <c r="I47" s="86" t="s">
        <v>472</v>
      </c>
      <c r="J47" s="87" t="s">
        <v>472</v>
      </c>
      <c r="K47" s="87" t="s">
        <v>472</v>
      </c>
      <c r="L47" s="87" t="s">
        <v>472</v>
      </c>
      <c r="M47" s="88" t="s">
        <v>472</v>
      </c>
    </row>
    <row r="48" spans="2:13" ht="27.75" customHeight="1">
      <c r="B48" s="1173"/>
      <c r="C48" s="1174"/>
      <c r="D48" s="85"/>
      <c r="E48" s="1177" t="s">
        <v>32</v>
      </c>
      <c r="F48" s="1177"/>
      <c r="G48" s="1177"/>
      <c r="H48" s="1178"/>
      <c r="I48" s="86" t="s">
        <v>472</v>
      </c>
      <c r="J48" s="87" t="s">
        <v>472</v>
      </c>
      <c r="K48" s="87" t="s">
        <v>472</v>
      </c>
      <c r="L48" s="87" t="s">
        <v>472</v>
      </c>
      <c r="M48" s="88" t="s">
        <v>472</v>
      </c>
    </row>
    <row r="49" spans="2:13" ht="27.75" customHeight="1">
      <c r="B49" s="1179" t="s">
        <v>33</v>
      </c>
      <c r="C49" s="1180"/>
      <c r="D49" s="89"/>
      <c r="E49" s="1177" t="s">
        <v>34</v>
      </c>
      <c r="F49" s="1177"/>
      <c r="G49" s="1177"/>
      <c r="H49" s="1178"/>
      <c r="I49" s="86">
        <v>4310</v>
      </c>
      <c r="J49" s="87">
        <v>4638</v>
      </c>
      <c r="K49" s="87">
        <v>3239</v>
      </c>
      <c r="L49" s="87">
        <v>3049</v>
      </c>
      <c r="M49" s="88">
        <v>3323</v>
      </c>
    </row>
    <row r="50" spans="2:13" ht="27.75" customHeight="1">
      <c r="B50" s="1171"/>
      <c r="C50" s="1172"/>
      <c r="D50" s="85"/>
      <c r="E50" s="1177" t="s">
        <v>35</v>
      </c>
      <c r="F50" s="1177"/>
      <c r="G50" s="1177"/>
      <c r="H50" s="1178"/>
      <c r="I50" s="86">
        <v>1476</v>
      </c>
      <c r="J50" s="87">
        <v>1327</v>
      </c>
      <c r="K50" s="87">
        <v>1825</v>
      </c>
      <c r="L50" s="87">
        <v>2134</v>
      </c>
      <c r="M50" s="88">
        <v>1631</v>
      </c>
    </row>
    <row r="51" spans="2:13" ht="27.75" customHeight="1">
      <c r="B51" s="1173"/>
      <c r="C51" s="1174"/>
      <c r="D51" s="85"/>
      <c r="E51" s="1177" t="s">
        <v>36</v>
      </c>
      <c r="F51" s="1177"/>
      <c r="G51" s="1177"/>
      <c r="H51" s="1178"/>
      <c r="I51" s="86">
        <v>42827</v>
      </c>
      <c r="J51" s="87">
        <v>43563</v>
      </c>
      <c r="K51" s="87">
        <v>46211</v>
      </c>
      <c r="L51" s="87">
        <v>47388</v>
      </c>
      <c r="M51" s="88">
        <v>48666</v>
      </c>
    </row>
    <row r="52" spans="2:13" ht="27.75" customHeight="1" thickBot="1">
      <c r="B52" s="1181" t="s">
        <v>21</v>
      </c>
      <c r="C52" s="1182"/>
      <c r="D52" s="90"/>
      <c r="E52" s="1183" t="s">
        <v>37</v>
      </c>
      <c r="F52" s="1183"/>
      <c r="G52" s="1183"/>
      <c r="H52" s="1184"/>
      <c r="I52" s="91">
        <v>25489</v>
      </c>
      <c r="J52" s="92">
        <v>25345</v>
      </c>
      <c r="K52" s="92">
        <v>25210</v>
      </c>
      <c r="L52" s="92">
        <v>24617</v>
      </c>
      <c r="M52" s="93">
        <v>24448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131677</v>
      </c>
      <c r="E3" s="116"/>
      <c r="F3" s="117">
        <v>61882</v>
      </c>
      <c r="G3" s="118"/>
      <c r="H3" s="119"/>
    </row>
    <row r="4" spans="1:8">
      <c r="A4" s="120"/>
      <c r="B4" s="121"/>
      <c r="C4" s="122"/>
      <c r="D4" s="123">
        <v>55730</v>
      </c>
      <c r="E4" s="124"/>
      <c r="F4" s="125">
        <v>32175</v>
      </c>
      <c r="G4" s="126"/>
      <c r="H4" s="127"/>
    </row>
    <row r="5" spans="1:8">
      <c r="A5" s="108" t="s">
        <v>504</v>
      </c>
      <c r="B5" s="113"/>
      <c r="C5" s="114"/>
      <c r="D5" s="115">
        <v>86390</v>
      </c>
      <c r="E5" s="116"/>
      <c r="F5" s="117">
        <v>47569</v>
      </c>
      <c r="G5" s="118"/>
      <c r="H5" s="119"/>
    </row>
    <row r="6" spans="1:8">
      <c r="A6" s="120"/>
      <c r="B6" s="121"/>
      <c r="C6" s="122"/>
      <c r="D6" s="123">
        <v>51323</v>
      </c>
      <c r="E6" s="124"/>
      <c r="F6" s="125">
        <v>26255</v>
      </c>
      <c r="G6" s="126"/>
      <c r="H6" s="127"/>
    </row>
    <row r="7" spans="1:8">
      <c r="A7" s="108" t="s">
        <v>505</v>
      </c>
      <c r="B7" s="113"/>
      <c r="C7" s="114"/>
      <c r="D7" s="115">
        <v>77805</v>
      </c>
      <c r="E7" s="116"/>
      <c r="F7" s="117">
        <v>50880</v>
      </c>
      <c r="G7" s="118"/>
      <c r="H7" s="119"/>
    </row>
    <row r="8" spans="1:8">
      <c r="A8" s="120"/>
      <c r="B8" s="121"/>
      <c r="C8" s="122"/>
      <c r="D8" s="123">
        <v>43300</v>
      </c>
      <c r="E8" s="124"/>
      <c r="F8" s="125">
        <v>26879</v>
      </c>
      <c r="G8" s="126"/>
      <c r="H8" s="127"/>
    </row>
    <row r="9" spans="1:8">
      <c r="A9" s="108" t="s">
        <v>506</v>
      </c>
      <c r="B9" s="113"/>
      <c r="C9" s="114"/>
      <c r="D9" s="115">
        <v>111211</v>
      </c>
      <c r="E9" s="116"/>
      <c r="F9" s="117">
        <v>63956</v>
      </c>
      <c r="G9" s="118"/>
      <c r="H9" s="119"/>
    </row>
    <row r="10" spans="1:8">
      <c r="A10" s="120"/>
      <c r="B10" s="121"/>
      <c r="C10" s="122"/>
      <c r="D10" s="123">
        <v>70550</v>
      </c>
      <c r="E10" s="124"/>
      <c r="F10" s="125">
        <v>29239</v>
      </c>
      <c r="G10" s="126"/>
      <c r="H10" s="127"/>
    </row>
    <row r="11" spans="1:8">
      <c r="A11" s="108" t="s">
        <v>507</v>
      </c>
      <c r="B11" s="113"/>
      <c r="C11" s="114"/>
      <c r="D11" s="115">
        <v>109710</v>
      </c>
      <c r="E11" s="116"/>
      <c r="F11" s="117">
        <v>66255</v>
      </c>
      <c r="G11" s="118"/>
      <c r="H11" s="119"/>
    </row>
    <row r="12" spans="1:8">
      <c r="A12" s="120"/>
      <c r="B12" s="121"/>
      <c r="C12" s="128"/>
      <c r="D12" s="123">
        <v>81784</v>
      </c>
      <c r="E12" s="124"/>
      <c r="F12" s="125">
        <v>31822</v>
      </c>
      <c r="G12" s="126"/>
      <c r="H12" s="127"/>
    </row>
    <row r="13" spans="1:8">
      <c r="A13" s="108"/>
      <c r="B13" s="113"/>
      <c r="C13" s="129"/>
      <c r="D13" s="130">
        <v>103359</v>
      </c>
      <c r="E13" s="131"/>
      <c r="F13" s="132">
        <v>58108</v>
      </c>
      <c r="G13" s="133"/>
      <c r="H13" s="119"/>
    </row>
    <row r="14" spans="1:8">
      <c r="A14" s="120"/>
      <c r="B14" s="121"/>
      <c r="C14" s="122"/>
      <c r="D14" s="123">
        <v>60537</v>
      </c>
      <c r="E14" s="124"/>
      <c r="F14" s="125">
        <v>29274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2.02</v>
      </c>
      <c r="C19" s="134">
        <f>ROUND(VALUE(SUBSTITUTE(実質収支比率等に係る経年分析!G$48,"▲","-")),2)</f>
        <v>3.82</v>
      </c>
      <c r="D19" s="134">
        <f>ROUND(VALUE(SUBSTITUTE(実質収支比率等に係る経年分析!H$48,"▲","-")),2)</f>
        <v>4.5999999999999996</v>
      </c>
      <c r="E19" s="134">
        <f>ROUND(VALUE(SUBSTITUTE(実質収支比率等に係る経年分析!I$48,"▲","-")),2)</f>
        <v>5.0599999999999996</v>
      </c>
      <c r="F19" s="134">
        <f>ROUND(VALUE(SUBSTITUTE(実質収支比率等に係る経年分析!J$48,"▲","-")),2)</f>
        <v>3.84</v>
      </c>
    </row>
    <row r="20" spans="1:11">
      <c r="A20" s="134" t="s">
        <v>42</v>
      </c>
      <c r="B20" s="134">
        <f>ROUND(VALUE(SUBSTITUTE(実質収支比率等に係る経年分析!F$47,"▲","-")),2)</f>
        <v>14.24</v>
      </c>
      <c r="C20" s="134">
        <f>ROUND(VALUE(SUBSTITUTE(実質収支比率等に係る経年分析!G$47,"▲","-")),2)</f>
        <v>12.41</v>
      </c>
      <c r="D20" s="134">
        <f>ROUND(VALUE(SUBSTITUTE(実質収支比率等に係る経年分析!H$47,"▲","-")),2)</f>
        <v>11.64</v>
      </c>
      <c r="E20" s="134">
        <f>ROUND(VALUE(SUBSTITUTE(実質収支比率等に係る経年分析!I$47,"▲","-")),2)</f>
        <v>11.44</v>
      </c>
      <c r="F20" s="134">
        <f>ROUND(VALUE(SUBSTITUTE(実質収支比率等に係る経年分析!J$47,"▲","-")),2)</f>
        <v>11.91</v>
      </c>
    </row>
    <row r="21" spans="1:11">
      <c r="A21" s="134" t="s">
        <v>43</v>
      </c>
      <c r="B21" s="134">
        <f>IF(ISNUMBER(VALUE(SUBSTITUTE(実質収支比率等に係る経年分析!F$49,"▲","-"))),ROUND(VALUE(SUBSTITUTE(実質収支比率等に係る経年分析!F$49,"▲","-")),2),NA())</f>
        <v>-0.91</v>
      </c>
      <c r="C21" s="134">
        <f>IF(ISNUMBER(VALUE(SUBSTITUTE(実質収支比率等に係る経年分析!G$49,"▲","-"))),ROUND(VALUE(SUBSTITUTE(実質収支比率等に係る経年分析!G$49,"▲","-")),2),NA())</f>
        <v>-0.25</v>
      </c>
      <c r="D21" s="134">
        <f>IF(ISNUMBER(VALUE(SUBSTITUTE(実質収支比率等に係る経年分析!H$49,"▲","-"))),ROUND(VALUE(SUBSTITUTE(実質収支比率等に係る経年分析!H$49,"▲","-")),2),NA())</f>
        <v>-0.1</v>
      </c>
      <c r="E21" s="134">
        <f>IF(ISNUMBER(VALUE(SUBSTITUTE(実質収支比率等に係る経年分析!I$49,"▲","-"))),ROUND(VALUE(SUBSTITUTE(実質収支比率等に係る経年分析!I$49,"▲","-")),2),NA())</f>
        <v>0.56999999999999995</v>
      </c>
      <c r="F21" s="134">
        <f>IF(ISNUMBER(VALUE(SUBSTITUTE(実質収支比率等に係る経年分析!J$49,"▲","-"))),ROUND(VALUE(SUBSTITUTE(実質収支比率等に係る経年分析!J$49,"▲","-")),2),NA())</f>
        <v>-0.67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城内診療所特別会計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病院事業会計</v>
      </c>
      <c r="B31" s="135">
        <f>IF(ROUND(VALUE(SUBSTITUTE(連結実質赤字比率に係る赤字・黒字の構成分析!F$39,"▲", "-")), 2) &lt; 0, ABS(ROUND(VALUE(SUBSTITUTE(連結実質赤字比率に係る赤字・黒字の構成分析!F$39,"▲", "-")), 2)), NA())</f>
        <v>1.35</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0.56999999999999995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4.8899999999999997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3696</v>
      </c>
      <c r="E42" s="136"/>
      <c r="F42" s="136"/>
      <c r="G42" s="136">
        <f>'実質公債費比率（分子）の構造'!L$52</f>
        <v>3709</v>
      </c>
      <c r="H42" s="136"/>
      <c r="I42" s="136"/>
      <c r="J42" s="136">
        <f>'実質公債費比率（分子）の構造'!M$52</f>
        <v>3781</v>
      </c>
      <c r="K42" s="136"/>
      <c r="L42" s="136"/>
      <c r="M42" s="136">
        <f>'実質公債費比率（分子）の構造'!N$52</f>
        <v>3831</v>
      </c>
      <c r="N42" s="136"/>
      <c r="O42" s="136"/>
      <c r="P42" s="136">
        <f>'実質公債費比率（分子）の構造'!O$52</f>
        <v>4126</v>
      </c>
    </row>
    <row r="43" spans="1:16">
      <c r="A43" s="136" t="s">
        <v>18</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51</v>
      </c>
      <c r="C44" s="136"/>
      <c r="D44" s="136"/>
      <c r="E44" s="136">
        <f>'実質公債費比率（分子）の構造'!L$50</f>
        <v>51</v>
      </c>
      <c r="F44" s="136"/>
      <c r="G44" s="136"/>
      <c r="H44" s="136">
        <f>'実質公債費比率（分子）の構造'!M$50</f>
        <v>46</v>
      </c>
      <c r="I44" s="136"/>
      <c r="J44" s="136"/>
      <c r="K44" s="136">
        <f>'実質公債費比率（分子）の構造'!N$50</f>
        <v>42</v>
      </c>
      <c r="L44" s="136"/>
      <c r="M44" s="136"/>
      <c r="N44" s="136">
        <f>'実質公債費比率（分子）の構造'!O$50</f>
        <v>41</v>
      </c>
      <c r="O44" s="136"/>
      <c r="P44" s="136"/>
    </row>
    <row r="45" spans="1:16">
      <c r="A45" s="136" t="s">
        <v>52</v>
      </c>
      <c r="B45" s="136">
        <f>'実質公債費比率（分子）の構造'!K$49</f>
        <v>59</v>
      </c>
      <c r="C45" s="136"/>
      <c r="D45" s="136"/>
      <c r="E45" s="136">
        <f>'実質公債費比率（分子）の構造'!L$49</f>
        <v>58</v>
      </c>
      <c r="F45" s="136"/>
      <c r="G45" s="136"/>
      <c r="H45" s="136">
        <f>'実質公債費比率（分子）の構造'!M$49</f>
        <v>58</v>
      </c>
      <c r="I45" s="136"/>
      <c r="J45" s="136"/>
      <c r="K45" s="136">
        <f>'実質公債費比率（分子）の構造'!N$49</f>
        <v>57</v>
      </c>
      <c r="L45" s="136"/>
      <c r="M45" s="136"/>
      <c r="N45" s="136">
        <f>'実質公債費比率（分子）の構造'!O$49</f>
        <v>57</v>
      </c>
      <c r="O45" s="136"/>
      <c r="P45" s="136"/>
    </row>
    <row r="46" spans="1:16">
      <c r="A46" s="136" t="s">
        <v>53</v>
      </c>
      <c r="B46" s="136">
        <f>'実質公債費比率（分子）の構造'!K$48</f>
        <v>2477</v>
      </c>
      <c r="C46" s="136"/>
      <c r="D46" s="136"/>
      <c r="E46" s="136">
        <f>'実質公債費比率（分子）の構造'!L$48</f>
        <v>2368</v>
      </c>
      <c r="F46" s="136"/>
      <c r="G46" s="136"/>
      <c r="H46" s="136">
        <f>'実質公債費比率（分子）の構造'!M$48</f>
        <v>2342</v>
      </c>
      <c r="I46" s="136"/>
      <c r="J46" s="136"/>
      <c r="K46" s="136">
        <f>'実質公債費比率（分子）の構造'!N$48</f>
        <v>2471</v>
      </c>
      <c r="L46" s="136"/>
      <c r="M46" s="136"/>
      <c r="N46" s="136">
        <f>'実質公債費比率（分子）の構造'!O$48</f>
        <v>2304</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4147</v>
      </c>
      <c r="C49" s="136"/>
      <c r="D49" s="136"/>
      <c r="E49" s="136">
        <f>'実質公債費比率（分子）の構造'!L$45</f>
        <v>4049</v>
      </c>
      <c r="F49" s="136"/>
      <c r="G49" s="136"/>
      <c r="H49" s="136">
        <f>'実質公債費比率（分子）の構造'!M$45</f>
        <v>3929</v>
      </c>
      <c r="I49" s="136"/>
      <c r="J49" s="136"/>
      <c r="K49" s="136">
        <f>'実質公債費比率（分子）の構造'!N$45</f>
        <v>3949</v>
      </c>
      <c r="L49" s="136"/>
      <c r="M49" s="136"/>
      <c r="N49" s="136">
        <f>'実質公債費比率（分子）の構造'!O$45</f>
        <v>4207</v>
      </c>
      <c r="O49" s="136"/>
      <c r="P49" s="136"/>
    </row>
    <row r="50" spans="1:16">
      <c r="A50" s="136" t="s">
        <v>56</v>
      </c>
      <c r="B50" s="136" t="e">
        <f>NA()</f>
        <v>#N/A</v>
      </c>
      <c r="C50" s="136">
        <f>IF(ISNUMBER('実質公債費比率（分子）の構造'!K$53),'実質公債費比率（分子）の構造'!K$53,NA())</f>
        <v>3039</v>
      </c>
      <c r="D50" s="136" t="e">
        <f>NA()</f>
        <v>#N/A</v>
      </c>
      <c r="E50" s="136" t="e">
        <f>NA()</f>
        <v>#N/A</v>
      </c>
      <c r="F50" s="136">
        <f>IF(ISNUMBER('実質公債費比率（分子）の構造'!L$53),'実質公債費比率（分子）の構造'!L$53,NA())</f>
        <v>2818</v>
      </c>
      <c r="G50" s="136" t="e">
        <f>NA()</f>
        <v>#N/A</v>
      </c>
      <c r="H50" s="136" t="e">
        <f>NA()</f>
        <v>#N/A</v>
      </c>
      <c r="I50" s="136">
        <f>IF(ISNUMBER('実質公債費比率（分子）の構造'!M$53),'実質公債費比率（分子）の構造'!M$53,NA())</f>
        <v>2595</v>
      </c>
      <c r="J50" s="136" t="e">
        <f>NA()</f>
        <v>#N/A</v>
      </c>
      <c r="K50" s="136" t="e">
        <f>NA()</f>
        <v>#N/A</v>
      </c>
      <c r="L50" s="136">
        <f>IF(ISNUMBER('実質公債費比率（分子）の構造'!N$53),'実質公債費比率（分子）の構造'!N$53,NA())</f>
        <v>2688</v>
      </c>
      <c r="M50" s="136" t="e">
        <f>NA()</f>
        <v>#N/A</v>
      </c>
      <c r="N50" s="136" t="e">
        <f>NA()</f>
        <v>#N/A</v>
      </c>
      <c r="O50" s="136">
        <f>IF(ISNUMBER('実質公債費比率（分子）の構造'!O$53),'実質公債費比率（分子）の構造'!O$53,NA())</f>
        <v>2483</v>
      </c>
      <c r="P50" s="136" t="e">
        <f>NA()</f>
        <v>#N/A</v>
      </c>
    </row>
    <row r="53" spans="1:16">
      <c r="A53" s="104" t="s">
        <v>57</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36</v>
      </c>
      <c r="B56" s="135"/>
      <c r="C56" s="135"/>
      <c r="D56" s="135">
        <f>'将来負担比率（分子）の構造'!I$51</f>
        <v>42827</v>
      </c>
      <c r="E56" s="135"/>
      <c r="F56" s="135"/>
      <c r="G56" s="135">
        <f>'将来負担比率（分子）の構造'!J$51</f>
        <v>43563</v>
      </c>
      <c r="H56" s="135"/>
      <c r="I56" s="135"/>
      <c r="J56" s="135">
        <f>'将来負担比率（分子）の構造'!K$51</f>
        <v>46211</v>
      </c>
      <c r="K56" s="135"/>
      <c r="L56" s="135"/>
      <c r="M56" s="135">
        <f>'将来負担比率（分子）の構造'!L$51</f>
        <v>47388</v>
      </c>
      <c r="N56" s="135"/>
      <c r="O56" s="135"/>
      <c r="P56" s="135">
        <f>'将来負担比率（分子）の構造'!M$51</f>
        <v>48666</v>
      </c>
    </row>
    <row r="57" spans="1:16">
      <c r="A57" s="135" t="s">
        <v>35</v>
      </c>
      <c r="B57" s="135"/>
      <c r="C57" s="135"/>
      <c r="D57" s="135">
        <f>'将来負担比率（分子）の構造'!I$50</f>
        <v>1476</v>
      </c>
      <c r="E57" s="135"/>
      <c r="F57" s="135"/>
      <c r="G57" s="135">
        <f>'将来負担比率（分子）の構造'!J$50</f>
        <v>1327</v>
      </c>
      <c r="H57" s="135"/>
      <c r="I57" s="135"/>
      <c r="J57" s="135">
        <f>'将来負担比率（分子）の構造'!K$50</f>
        <v>1825</v>
      </c>
      <c r="K57" s="135"/>
      <c r="L57" s="135"/>
      <c r="M57" s="135">
        <f>'将来負担比率（分子）の構造'!L$50</f>
        <v>2134</v>
      </c>
      <c r="N57" s="135"/>
      <c r="O57" s="135"/>
      <c r="P57" s="135">
        <f>'将来負担比率（分子）の構造'!M$50</f>
        <v>1631</v>
      </c>
    </row>
    <row r="58" spans="1:16">
      <c r="A58" s="135" t="s">
        <v>34</v>
      </c>
      <c r="B58" s="135"/>
      <c r="C58" s="135"/>
      <c r="D58" s="135">
        <f>'将来負担比率（分子）の構造'!I$49</f>
        <v>4310</v>
      </c>
      <c r="E58" s="135"/>
      <c r="F58" s="135"/>
      <c r="G58" s="135">
        <f>'将来負担比率（分子）の構造'!J$49</f>
        <v>4638</v>
      </c>
      <c r="H58" s="135"/>
      <c r="I58" s="135"/>
      <c r="J58" s="135">
        <f>'将来負担比率（分子）の構造'!K$49</f>
        <v>3239</v>
      </c>
      <c r="K58" s="135"/>
      <c r="L58" s="135"/>
      <c r="M58" s="135">
        <f>'将来負担比率（分子）の構造'!L$49</f>
        <v>3049</v>
      </c>
      <c r="N58" s="135"/>
      <c r="O58" s="135"/>
      <c r="P58" s="135">
        <f>'将来負担比率（分子）の構造'!M$49</f>
        <v>3323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668</v>
      </c>
      <c r="C61" s="135"/>
      <c r="D61" s="135"/>
      <c r="E61" s="135">
        <f>'将来負担比率（分子）の構造'!J$46</f>
        <v>634</v>
      </c>
      <c r="F61" s="135"/>
      <c r="G61" s="135"/>
      <c r="H61" s="135">
        <f>'将来負担比率（分子）の構造'!K$46</f>
        <v>549</v>
      </c>
      <c r="I61" s="135"/>
      <c r="J61" s="135"/>
      <c r="K61" s="135">
        <f>'将来負担比率（分子）の構造'!L$46</f>
        <v>548</v>
      </c>
      <c r="L61" s="135"/>
      <c r="M61" s="135"/>
      <c r="N61" s="135">
        <f>'将来負担比率（分子）の構造'!M$46</f>
        <v>408</v>
      </c>
      <c r="O61" s="135"/>
      <c r="P61" s="135"/>
    </row>
    <row r="62" spans="1:16">
      <c r="A62" s="135" t="s">
        <v>29</v>
      </c>
      <c r="B62" s="135">
        <f>'将来負担比率（分子）の構造'!I$45</f>
        <v>1341</v>
      </c>
      <c r="C62" s="135"/>
      <c r="D62" s="135"/>
      <c r="E62" s="135">
        <f>'将来負担比率（分子）の構造'!J$45</f>
        <v>1294</v>
      </c>
      <c r="F62" s="135"/>
      <c r="G62" s="135"/>
      <c r="H62" s="135">
        <f>'将来負担比率（分子）の構造'!K$45</f>
        <v>1131</v>
      </c>
      <c r="I62" s="135"/>
      <c r="J62" s="135"/>
      <c r="K62" s="135">
        <f>'将来負担比率（分子）の構造'!L$45</f>
        <v>789</v>
      </c>
      <c r="L62" s="135"/>
      <c r="M62" s="135"/>
      <c r="N62" s="135">
        <f>'将来負担比率（分子）の構造'!M$45</f>
        <v>1106</v>
      </c>
      <c r="O62" s="135"/>
      <c r="P62" s="135"/>
    </row>
    <row r="63" spans="1:16">
      <c r="A63" s="135" t="s">
        <v>28</v>
      </c>
      <c r="B63" s="135">
        <f>'将来負担比率（分子）の構造'!I$44</f>
        <v>586</v>
      </c>
      <c r="C63" s="135"/>
      <c r="D63" s="135"/>
      <c r="E63" s="135">
        <f>'将来負担比率（分子）の構造'!J$44</f>
        <v>542</v>
      </c>
      <c r="F63" s="135"/>
      <c r="G63" s="135"/>
      <c r="H63" s="135">
        <f>'将来負担比率（分子）の構造'!K$44</f>
        <v>492</v>
      </c>
      <c r="I63" s="135"/>
      <c r="J63" s="135"/>
      <c r="K63" s="135">
        <f>'将来負担比率（分子）の構造'!L$44</f>
        <v>441</v>
      </c>
      <c r="L63" s="135"/>
      <c r="M63" s="135"/>
      <c r="N63" s="135">
        <f>'将来負担比率（分子）の構造'!M$44</f>
        <v>456</v>
      </c>
      <c r="O63" s="135"/>
      <c r="P63" s="135"/>
    </row>
    <row r="64" spans="1:16">
      <c r="A64" s="135" t="s">
        <v>27</v>
      </c>
      <c r="B64" s="135">
        <f>'将来負担比率（分子）の構造'!I$43</f>
        <v>34547</v>
      </c>
      <c r="C64" s="135"/>
      <c r="D64" s="135"/>
      <c r="E64" s="135">
        <f>'将来負担比率（分子）の構造'!J$43</f>
        <v>34013</v>
      </c>
      <c r="F64" s="135"/>
      <c r="G64" s="135"/>
      <c r="H64" s="135">
        <f>'将来負担比率（分子）の構造'!K$43</f>
        <v>33169</v>
      </c>
      <c r="I64" s="135"/>
      <c r="J64" s="135"/>
      <c r="K64" s="135">
        <f>'将来負担比率（分子）の構造'!L$43</f>
        <v>32800</v>
      </c>
      <c r="L64" s="135"/>
      <c r="M64" s="135"/>
      <c r="N64" s="135">
        <f>'将来負担比率（分子）の構造'!M$43</f>
        <v>34356</v>
      </c>
      <c r="O64" s="135"/>
      <c r="P64" s="135"/>
    </row>
    <row r="65" spans="1:16">
      <c r="A65" s="135" t="s">
        <v>26</v>
      </c>
      <c r="B65" s="135">
        <f>'将来負担比率（分子）の構造'!I$42</f>
        <v>319</v>
      </c>
      <c r="C65" s="135"/>
      <c r="D65" s="135"/>
      <c r="E65" s="135">
        <f>'将来負担比率（分子）の構造'!J$42</f>
        <v>261</v>
      </c>
      <c r="F65" s="135"/>
      <c r="G65" s="135"/>
      <c r="H65" s="135">
        <f>'将来負担比率（分子）の構造'!K$42</f>
        <v>216</v>
      </c>
      <c r="I65" s="135"/>
      <c r="J65" s="135"/>
      <c r="K65" s="135">
        <f>'将来負担比率（分子）の構造'!L$42</f>
        <v>165</v>
      </c>
      <c r="L65" s="135"/>
      <c r="M65" s="135"/>
      <c r="N65" s="135">
        <f>'将来負担比率（分子）の構造'!M$42</f>
        <v>127</v>
      </c>
      <c r="O65" s="135"/>
      <c r="P65" s="135"/>
    </row>
    <row r="66" spans="1:16">
      <c r="A66" s="135" t="s">
        <v>25</v>
      </c>
      <c r="B66" s="135">
        <f>'将来負担比率（分子）の構造'!I$41</f>
        <v>36642</v>
      </c>
      <c r="C66" s="135"/>
      <c r="D66" s="135"/>
      <c r="E66" s="135">
        <f>'将来負担比率（分子）の構造'!J$41</f>
        <v>38129</v>
      </c>
      <c r="F66" s="135"/>
      <c r="G66" s="135"/>
      <c r="H66" s="135">
        <f>'将来負担比率（分子）の構造'!K$41</f>
        <v>40928</v>
      </c>
      <c r="I66" s="135"/>
      <c r="J66" s="135"/>
      <c r="K66" s="135">
        <f>'将来負担比率（分子）の構造'!L$41</f>
        <v>42444</v>
      </c>
      <c r="L66" s="135"/>
      <c r="M66" s="135"/>
      <c r="N66" s="135">
        <f>'将来負担比率（分子）の構造'!M$41</f>
        <v>41615</v>
      </c>
      <c r="O66" s="135"/>
      <c r="P66" s="135"/>
    </row>
    <row r="67" spans="1:16">
      <c r="A67" s="135" t="s">
        <v>60</v>
      </c>
      <c r="B67" s="135" t="e">
        <f>NA()</f>
        <v>#N/A</v>
      </c>
      <c r="C67" s="135">
        <f>IF(ISNUMBER('将来負担比率（分子）の構造'!I$52), IF('将来負担比率（分子）の構造'!I$52 &lt; 0, 0, '将来負担比率（分子）の構造'!I$52), NA())</f>
        <v>25489</v>
      </c>
      <c r="D67" s="135" t="e">
        <f>NA()</f>
        <v>#N/A</v>
      </c>
      <c r="E67" s="135" t="e">
        <f>NA()</f>
        <v>#N/A</v>
      </c>
      <c r="F67" s="135">
        <f>IF(ISNUMBER('将来負担比率（分子）の構造'!J$52), IF('将来負担比率（分子）の構造'!J$52 &lt; 0, 0, '将来負担比率（分子）の構造'!J$52), NA())</f>
        <v>25345</v>
      </c>
      <c r="G67" s="135" t="e">
        <f>NA()</f>
        <v>#N/A</v>
      </c>
      <c r="H67" s="135" t="e">
        <f>NA()</f>
        <v>#N/A</v>
      </c>
      <c r="I67" s="135">
        <f>IF(ISNUMBER('将来負担比率（分子）の構造'!K$52), IF('将来負担比率（分子）の構造'!K$52 &lt; 0, 0, '将来負担比率（分子）の構造'!K$52), NA())</f>
        <v>25210</v>
      </c>
      <c r="J67" s="135" t="e">
        <f>NA()</f>
        <v>#N/A</v>
      </c>
      <c r="K67" s="135" t="e">
        <f>NA()</f>
        <v>#N/A</v>
      </c>
      <c r="L67" s="135">
        <f>IF(ISNUMBER('将来負担比率（分子）の構造'!L$52), IF('将来負担比率（分子）の構造'!L$52 &lt; 0, 0, '将来負担比率（分子）の構造'!L$52), NA())</f>
        <v>24617</v>
      </c>
      <c r="M67" s="135" t="e">
        <f>NA()</f>
        <v>#N/A</v>
      </c>
      <c r="N67" s="135" t="e">
        <f>NA()</f>
        <v>#N/A</v>
      </c>
      <c r="O67" s="135">
        <f>IF(ISNUMBER('将来負担比率（分子）の構造'!M$52), IF('将来負担比率（分子）の構造'!M$52 &lt; 0, 0, '将来負担比率（分子）の構造'!M$52), NA())</f>
        <v>24448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7462893</v>
      </c>
      <c r="S5" s="583"/>
      <c r="T5" s="583"/>
      <c r="U5" s="583"/>
      <c r="V5" s="583"/>
      <c r="W5" s="583"/>
      <c r="X5" s="583"/>
      <c r="Y5" s="584"/>
      <c r="Z5" s="585">
        <v>21.5</v>
      </c>
      <c r="AA5" s="585"/>
      <c r="AB5" s="585"/>
      <c r="AC5" s="585"/>
      <c r="AD5" s="586">
        <v>7399960</v>
      </c>
      <c r="AE5" s="586"/>
      <c r="AF5" s="586"/>
      <c r="AG5" s="586"/>
      <c r="AH5" s="586"/>
      <c r="AI5" s="586"/>
      <c r="AJ5" s="586"/>
      <c r="AK5" s="586"/>
      <c r="AL5" s="587">
        <v>39.9</v>
      </c>
      <c r="AM5" s="588"/>
      <c r="AN5" s="588"/>
      <c r="AO5" s="589"/>
      <c r="AP5" s="579" t="s">
        <v>205</v>
      </c>
      <c r="AQ5" s="580"/>
      <c r="AR5" s="580"/>
      <c r="AS5" s="580"/>
      <c r="AT5" s="580"/>
      <c r="AU5" s="580"/>
      <c r="AV5" s="580"/>
      <c r="AW5" s="580"/>
      <c r="AX5" s="580"/>
      <c r="AY5" s="580"/>
      <c r="AZ5" s="580"/>
      <c r="BA5" s="580"/>
      <c r="BB5" s="580"/>
      <c r="BC5" s="580"/>
      <c r="BD5" s="580"/>
      <c r="BE5" s="580"/>
      <c r="BF5" s="581"/>
      <c r="BG5" s="593">
        <v>7359260</v>
      </c>
      <c r="BH5" s="594"/>
      <c r="BI5" s="594"/>
      <c r="BJ5" s="594"/>
      <c r="BK5" s="594"/>
      <c r="BL5" s="594"/>
      <c r="BM5" s="594"/>
      <c r="BN5" s="595"/>
      <c r="BO5" s="596">
        <v>98.6</v>
      </c>
      <c r="BP5" s="596"/>
      <c r="BQ5" s="596"/>
      <c r="BR5" s="596"/>
      <c r="BS5" s="597">
        <v>49349</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307196</v>
      </c>
      <c r="S6" s="594"/>
      <c r="T6" s="594"/>
      <c r="U6" s="594"/>
      <c r="V6" s="594"/>
      <c r="W6" s="594"/>
      <c r="X6" s="594"/>
      <c r="Y6" s="595"/>
      <c r="Z6" s="596">
        <v>0.9</v>
      </c>
      <c r="AA6" s="596"/>
      <c r="AB6" s="596"/>
      <c r="AC6" s="596"/>
      <c r="AD6" s="597">
        <v>307196</v>
      </c>
      <c r="AE6" s="597"/>
      <c r="AF6" s="597"/>
      <c r="AG6" s="597"/>
      <c r="AH6" s="597"/>
      <c r="AI6" s="597"/>
      <c r="AJ6" s="597"/>
      <c r="AK6" s="597"/>
      <c r="AL6" s="598">
        <v>1.7</v>
      </c>
      <c r="AM6" s="599"/>
      <c r="AN6" s="599"/>
      <c r="AO6" s="600"/>
      <c r="AP6" s="590" t="s">
        <v>210</v>
      </c>
      <c r="AQ6" s="591"/>
      <c r="AR6" s="591"/>
      <c r="AS6" s="591"/>
      <c r="AT6" s="591"/>
      <c r="AU6" s="591"/>
      <c r="AV6" s="591"/>
      <c r="AW6" s="591"/>
      <c r="AX6" s="591"/>
      <c r="AY6" s="591"/>
      <c r="AZ6" s="591"/>
      <c r="BA6" s="591"/>
      <c r="BB6" s="591"/>
      <c r="BC6" s="591"/>
      <c r="BD6" s="591"/>
      <c r="BE6" s="591"/>
      <c r="BF6" s="592"/>
      <c r="BG6" s="593">
        <v>7359260</v>
      </c>
      <c r="BH6" s="594"/>
      <c r="BI6" s="594"/>
      <c r="BJ6" s="594"/>
      <c r="BK6" s="594"/>
      <c r="BL6" s="594"/>
      <c r="BM6" s="594"/>
      <c r="BN6" s="595"/>
      <c r="BO6" s="596">
        <v>98.6</v>
      </c>
      <c r="BP6" s="596"/>
      <c r="BQ6" s="596"/>
      <c r="BR6" s="596"/>
      <c r="BS6" s="597">
        <v>49349</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220982</v>
      </c>
      <c r="CS6" s="594"/>
      <c r="CT6" s="594"/>
      <c r="CU6" s="594"/>
      <c r="CV6" s="594"/>
      <c r="CW6" s="594"/>
      <c r="CX6" s="594"/>
      <c r="CY6" s="595"/>
      <c r="CZ6" s="596">
        <v>0.7</v>
      </c>
      <c r="DA6" s="596"/>
      <c r="DB6" s="596"/>
      <c r="DC6" s="596"/>
      <c r="DD6" s="602" t="s">
        <v>212</v>
      </c>
      <c r="DE6" s="594"/>
      <c r="DF6" s="594"/>
      <c r="DG6" s="594"/>
      <c r="DH6" s="594"/>
      <c r="DI6" s="594"/>
      <c r="DJ6" s="594"/>
      <c r="DK6" s="594"/>
      <c r="DL6" s="594"/>
      <c r="DM6" s="594"/>
      <c r="DN6" s="594"/>
      <c r="DO6" s="594"/>
      <c r="DP6" s="595"/>
      <c r="DQ6" s="602">
        <v>220982</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10897</v>
      </c>
      <c r="S7" s="594"/>
      <c r="T7" s="594"/>
      <c r="U7" s="594"/>
      <c r="V7" s="594"/>
      <c r="W7" s="594"/>
      <c r="X7" s="594"/>
      <c r="Y7" s="595"/>
      <c r="Z7" s="596">
        <v>0</v>
      </c>
      <c r="AA7" s="596"/>
      <c r="AB7" s="596"/>
      <c r="AC7" s="596"/>
      <c r="AD7" s="597">
        <v>10897</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2796066</v>
      </c>
      <c r="BH7" s="594"/>
      <c r="BI7" s="594"/>
      <c r="BJ7" s="594"/>
      <c r="BK7" s="594"/>
      <c r="BL7" s="594"/>
      <c r="BM7" s="594"/>
      <c r="BN7" s="595"/>
      <c r="BO7" s="596">
        <v>37.5</v>
      </c>
      <c r="BP7" s="596"/>
      <c r="BQ7" s="596"/>
      <c r="BR7" s="596"/>
      <c r="BS7" s="597">
        <v>49349</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2517756</v>
      </c>
      <c r="CS7" s="594"/>
      <c r="CT7" s="594"/>
      <c r="CU7" s="594"/>
      <c r="CV7" s="594"/>
      <c r="CW7" s="594"/>
      <c r="CX7" s="594"/>
      <c r="CY7" s="595"/>
      <c r="CZ7" s="596">
        <v>7.5</v>
      </c>
      <c r="DA7" s="596"/>
      <c r="DB7" s="596"/>
      <c r="DC7" s="596"/>
      <c r="DD7" s="602">
        <v>231468</v>
      </c>
      <c r="DE7" s="594"/>
      <c r="DF7" s="594"/>
      <c r="DG7" s="594"/>
      <c r="DH7" s="594"/>
      <c r="DI7" s="594"/>
      <c r="DJ7" s="594"/>
      <c r="DK7" s="594"/>
      <c r="DL7" s="594"/>
      <c r="DM7" s="594"/>
      <c r="DN7" s="594"/>
      <c r="DO7" s="594"/>
      <c r="DP7" s="595"/>
      <c r="DQ7" s="602">
        <v>2098630</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37662</v>
      </c>
      <c r="S8" s="594"/>
      <c r="T8" s="594"/>
      <c r="U8" s="594"/>
      <c r="V8" s="594"/>
      <c r="W8" s="594"/>
      <c r="X8" s="594"/>
      <c r="Y8" s="595"/>
      <c r="Z8" s="596">
        <v>0.1</v>
      </c>
      <c r="AA8" s="596"/>
      <c r="AB8" s="596"/>
      <c r="AC8" s="596"/>
      <c r="AD8" s="597">
        <v>37662</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106087</v>
      </c>
      <c r="BH8" s="594"/>
      <c r="BI8" s="594"/>
      <c r="BJ8" s="594"/>
      <c r="BK8" s="594"/>
      <c r="BL8" s="594"/>
      <c r="BM8" s="594"/>
      <c r="BN8" s="595"/>
      <c r="BO8" s="596">
        <v>1.4</v>
      </c>
      <c r="BP8" s="596"/>
      <c r="BQ8" s="596"/>
      <c r="BR8" s="596"/>
      <c r="BS8" s="602" t="s">
        <v>109</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8946580</v>
      </c>
      <c r="CS8" s="594"/>
      <c r="CT8" s="594"/>
      <c r="CU8" s="594"/>
      <c r="CV8" s="594"/>
      <c r="CW8" s="594"/>
      <c r="CX8" s="594"/>
      <c r="CY8" s="595"/>
      <c r="CZ8" s="596">
        <v>26.7</v>
      </c>
      <c r="DA8" s="596"/>
      <c r="DB8" s="596"/>
      <c r="DC8" s="596"/>
      <c r="DD8" s="602">
        <v>564437</v>
      </c>
      <c r="DE8" s="594"/>
      <c r="DF8" s="594"/>
      <c r="DG8" s="594"/>
      <c r="DH8" s="594"/>
      <c r="DI8" s="594"/>
      <c r="DJ8" s="594"/>
      <c r="DK8" s="594"/>
      <c r="DL8" s="594"/>
      <c r="DM8" s="594"/>
      <c r="DN8" s="594"/>
      <c r="DO8" s="594"/>
      <c r="DP8" s="595"/>
      <c r="DQ8" s="602">
        <v>5019755</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20062</v>
      </c>
      <c r="S9" s="594"/>
      <c r="T9" s="594"/>
      <c r="U9" s="594"/>
      <c r="V9" s="594"/>
      <c r="W9" s="594"/>
      <c r="X9" s="594"/>
      <c r="Y9" s="595"/>
      <c r="Z9" s="596">
        <v>0.1</v>
      </c>
      <c r="AA9" s="596"/>
      <c r="AB9" s="596"/>
      <c r="AC9" s="596"/>
      <c r="AD9" s="597">
        <v>20062</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2027835</v>
      </c>
      <c r="BH9" s="594"/>
      <c r="BI9" s="594"/>
      <c r="BJ9" s="594"/>
      <c r="BK9" s="594"/>
      <c r="BL9" s="594"/>
      <c r="BM9" s="594"/>
      <c r="BN9" s="595"/>
      <c r="BO9" s="596">
        <v>27.2</v>
      </c>
      <c r="BP9" s="596"/>
      <c r="BQ9" s="596"/>
      <c r="BR9" s="596"/>
      <c r="BS9" s="602" t="s">
        <v>109</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5959114</v>
      </c>
      <c r="CS9" s="594"/>
      <c r="CT9" s="594"/>
      <c r="CU9" s="594"/>
      <c r="CV9" s="594"/>
      <c r="CW9" s="594"/>
      <c r="CX9" s="594"/>
      <c r="CY9" s="595"/>
      <c r="CZ9" s="596">
        <v>17.8</v>
      </c>
      <c r="DA9" s="596"/>
      <c r="DB9" s="596"/>
      <c r="DC9" s="596"/>
      <c r="DD9" s="602">
        <v>2559343</v>
      </c>
      <c r="DE9" s="594"/>
      <c r="DF9" s="594"/>
      <c r="DG9" s="594"/>
      <c r="DH9" s="594"/>
      <c r="DI9" s="594"/>
      <c r="DJ9" s="594"/>
      <c r="DK9" s="594"/>
      <c r="DL9" s="594"/>
      <c r="DM9" s="594"/>
      <c r="DN9" s="594"/>
      <c r="DO9" s="594"/>
      <c r="DP9" s="595"/>
      <c r="DQ9" s="602">
        <v>2662135</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715580</v>
      </c>
      <c r="S10" s="594"/>
      <c r="T10" s="594"/>
      <c r="U10" s="594"/>
      <c r="V10" s="594"/>
      <c r="W10" s="594"/>
      <c r="X10" s="594"/>
      <c r="Y10" s="595"/>
      <c r="Z10" s="596">
        <v>2.1</v>
      </c>
      <c r="AA10" s="596"/>
      <c r="AB10" s="596"/>
      <c r="AC10" s="596"/>
      <c r="AD10" s="597">
        <v>715580</v>
      </c>
      <c r="AE10" s="597"/>
      <c r="AF10" s="597"/>
      <c r="AG10" s="597"/>
      <c r="AH10" s="597"/>
      <c r="AI10" s="597"/>
      <c r="AJ10" s="597"/>
      <c r="AK10" s="597"/>
      <c r="AL10" s="598">
        <v>3.9</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232868</v>
      </c>
      <c r="BH10" s="594"/>
      <c r="BI10" s="594"/>
      <c r="BJ10" s="594"/>
      <c r="BK10" s="594"/>
      <c r="BL10" s="594"/>
      <c r="BM10" s="594"/>
      <c r="BN10" s="595"/>
      <c r="BO10" s="596">
        <v>3.1</v>
      </c>
      <c r="BP10" s="596"/>
      <c r="BQ10" s="596"/>
      <c r="BR10" s="596"/>
      <c r="BS10" s="602" t="s">
        <v>109</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49363</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31006</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429276</v>
      </c>
      <c r="BH11" s="594"/>
      <c r="BI11" s="594"/>
      <c r="BJ11" s="594"/>
      <c r="BK11" s="594"/>
      <c r="BL11" s="594"/>
      <c r="BM11" s="594"/>
      <c r="BN11" s="595"/>
      <c r="BO11" s="596">
        <v>5.8</v>
      </c>
      <c r="BP11" s="596"/>
      <c r="BQ11" s="596"/>
      <c r="BR11" s="596"/>
      <c r="BS11" s="602">
        <v>49349</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1668245</v>
      </c>
      <c r="CS11" s="594"/>
      <c r="CT11" s="594"/>
      <c r="CU11" s="594"/>
      <c r="CV11" s="594"/>
      <c r="CW11" s="594"/>
      <c r="CX11" s="594"/>
      <c r="CY11" s="595"/>
      <c r="CZ11" s="596">
        <v>5</v>
      </c>
      <c r="DA11" s="596"/>
      <c r="DB11" s="596"/>
      <c r="DC11" s="596"/>
      <c r="DD11" s="602">
        <v>546502</v>
      </c>
      <c r="DE11" s="594"/>
      <c r="DF11" s="594"/>
      <c r="DG11" s="594"/>
      <c r="DH11" s="594"/>
      <c r="DI11" s="594"/>
      <c r="DJ11" s="594"/>
      <c r="DK11" s="594"/>
      <c r="DL11" s="594"/>
      <c r="DM11" s="594"/>
      <c r="DN11" s="594"/>
      <c r="DO11" s="594"/>
      <c r="DP11" s="595"/>
      <c r="DQ11" s="602">
        <v>966648</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3966598</v>
      </c>
      <c r="BH12" s="594"/>
      <c r="BI12" s="594"/>
      <c r="BJ12" s="594"/>
      <c r="BK12" s="594"/>
      <c r="BL12" s="594"/>
      <c r="BM12" s="594"/>
      <c r="BN12" s="595"/>
      <c r="BO12" s="596">
        <v>53.2</v>
      </c>
      <c r="BP12" s="596"/>
      <c r="BQ12" s="596"/>
      <c r="BR12" s="596"/>
      <c r="BS12" s="602" t="s">
        <v>109</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483392</v>
      </c>
      <c r="CS12" s="594"/>
      <c r="CT12" s="594"/>
      <c r="CU12" s="594"/>
      <c r="CV12" s="594"/>
      <c r="CW12" s="594"/>
      <c r="CX12" s="594"/>
      <c r="CY12" s="595"/>
      <c r="CZ12" s="596">
        <v>1.4</v>
      </c>
      <c r="DA12" s="596"/>
      <c r="DB12" s="596"/>
      <c r="DC12" s="596"/>
      <c r="DD12" s="602">
        <v>34180</v>
      </c>
      <c r="DE12" s="594"/>
      <c r="DF12" s="594"/>
      <c r="DG12" s="594"/>
      <c r="DH12" s="594"/>
      <c r="DI12" s="594"/>
      <c r="DJ12" s="594"/>
      <c r="DK12" s="594"/>
      <c r="DL12" s="594"/>
      <c r="DM12" s="594"/>
      <c r="DN12" s="594"/>
      <c r="DO12" s="594"/>
      <c r="DP12" s="595"/>
      <c r="DQ12" s="602">
        <v>334916</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42213</v>
      </c>
      <c r="S13" s="594"/>
      <c r="T13" s="594"/>
      <c r="U13" s="594"/>
      <c r="V13" s="594"/>
      <c r="W13" s="594"/>
      <c r="X13" s="594"/>
      <c r="Y13" s="595"/>
      <c r="Z13" s="596">
        <v>0.1</v>
      </c>
      <c r="AA13" s="596"/>
      <c r="AB13" s="596"/>
      <c r="AC13" s="596"/>
      <c r="AD13" s="597">
        <v>42213</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3944988</v>
      </c>
      <c r="BH13" s="594"/>
      <c r="BI13" s="594"/>
      <c r="BJ13" s="594"/>
      <c r="BK13" s="594"/>
      <c r="BL13" s="594"/>
      <c r="BM13" s="594"/>
      <c r="BN13" s="595"/>
      <c r="BO13" s="596">
        <v>52.9</v>
      </c>
      <c r="BP13" s="596"/>
      <c r="BQ13" s="596"/>
      <c r="BR13" s="596"/>
      <c r="BS13" s="602" t="s">
        <v>109</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4516934</v>
      </c>
      <c r="CS13" s="594"/>
      <c r="CT13" s="594"/>
      <c r="CU13" s="594"/>
      <c r="CV13" s="594"/>
      <c r="CW13" s="594"/>
      <c r="CX13" s="594"/>
      <c r="CY13" s="595"/>
      <c r="CZ13" s="596">
        <v>13.5</v>
      </c>
      <c r="DA13" s="596"/>
      <c r="DB13" s="596"/>
      <c r="DC13" s="596"/>
      <c r="DD13" s="602">
        <v>1214116</v>
      </c>
      <c r="DE13" s="594"/>
      <c r="DF13" s="594"/>
      <c r="DG13" s="594"/>
      <c r="DH13" s="594"/>
      <c r="DI13" s="594"/>
      <c r="DJ13" s="594"/>
      <c r="DK13" s="594"/>
      <c r="DL13" s="594"/>
      <c r="DM13" s="594"/>
      <c r="DN13" s="594"/>
      <c r="DO13" s="594"/>
      <c r="DP13" s="595"/>
      <c r="DQ13" s="602">
        <v>3123863</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162623</v>
      </c>
      <c r="BH14" s="594"/>
      <c r="BI14" s="594"/>
      <c r="BJ14" s="594"/>
      <c r="BK14" s="594"/>
      <c r="BL14" s="594"/>
      <c r="BM14" s="594"/>
      <c r="BN14" s="595"/>
      <c r="BO14" s="596">
        <v>2.2000000000000002</v>
      </c>
      <c r="BP14" s="596"/>
      <c r="BQ14" s="596"/>
      <c r="BR14" s="596"/>
      <c r="BS14" s="602" t="s">
        <v>109</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1166263</v>
      </c>
      <c r="CS14" s="594"/>
      <c r="CT14" s="594"/>
      <c r="CU14" s="594"/>
      <c r="CV14" s="594"/>
      <c r="CW14" s="594"/>
      <c r="CX14" s="594"/>
      <c r="CY14" s="595"/>
      <c r="CZ14" s="596">
        <v>3.5</v>
      </c>
      <c r="DA14" s="596"/>
      <c r="DB14" s="596"/>
      <c r="DC14" s="596"/>
      <c r="DD14" s="602">
        <v>91710</v>
      </c>
      <c r="DE14" s="594"/>
      <c r="DF14" s="594"/>
      <c r="DG14" s="594"/>
      <c r="DH14" s="594"/>
      <c r="DI14" s="594"/>
      <c r="DJ14" s="594"/>
      <c r="DK14" s="594"/>
      <c r="DL14" s="594"/>
      <c r="DM14" s="594"/>
      <c r="DN14" s="594"/>
      <c r="DO14" s="594"/>
      <c r="DP14" s="595"/>
      <c r="DQ14" s="602">
        <v>807503</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20423</v>
      </c>
      <c r="S15" s="594"/>
      <c r="T15" s="594"/>
      <c r="U15" s="594"/>
      <c r="V15" s="594"/>
      <c r="W15" s="594"/>
      <c r="X15" s="594"/>
      <c r="Y15" s="595"/>
      <c r="Z15" s="596">
        <v>0.1</v>
      </c>
      <c r="AA15" s="596"/>
      <c r="AB15" s="596"/>
      <c r="AC15" s="596"/>
      <c r="AD15" s="597">
        <v>20423</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433973</v>
      </c>
      <c r="BH15" s="594"/>
      <c r="BI15" s="594"/>
      <c r="BJ15" s="594"/>
      <c r="BK15" s="594"/>
      <c r="BL15" s="594"/>
      <c r="BM15" s="594"/>
      <c r="BN15" s="595"/>
      <c r="BO15" s="596">
        <v>5.8</v>
      </c>
      <c r="BP15" s="596"/>
      <c r="BQ15" s="596"/>
      <c r="BR15" s="596"/>
      <c r="BS15" s="602" t="s">
        <v>109</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3354950</v>
      </c>
      <c r="CS15" s="594"/>
      <c r="CT15" s="594"/>
      <c r="CU15" s="594"/>
      <c r="CV15" s="594"/>
      <c r="CW15" s="594"/>
      <c r="CX15" s="594"/>
      <c r="CY15" s="595"/>
      <c r="CZ15" s="596">
        <v>10</v>
      </c>
      <c r="DA15" s="596"/>
      <c r="DB15" s="596"/>
      <c r="DC15" s="596"/>
      <c r="DD15" s="602">
        <v>1130528</v>
      </c>
      <c r="DE15" s="594"/>
      <c r="DF15" s="594"/>
      <c r="DG15" s="594"/>
      <c r="DH15" s="594"/>
      <c r="DI15" s="594"/>
      <c r="DJ15" s="594"/>
      <c r="DK15" s="594"/>
      <c r="DL15" s="594"/>
      <c r="DM15" s="594"/>
      <c r="DN15" s="594"/>
      <c r="DO15" s="594"/>
      <c r="DP15" s="595"/>
      <c r="DQ15" s="602">
        <v>2071508</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11192940</v>
      </c>
      <c r="S16" s="594"/>
      <c r="T16" s="594"/>
      <c r="U16" s="594"/>
      <c r="V16" s="594"/>
      <c r="W16" s="594"/>
      <c r="X16" s="594"/>
      <c r="Y16" s="595"/>
      <c r="Z16" s="596">
        <v>32.299999999999997</v>
      </c>
      <c r="AA16" s="596"/>
      <c r="AB16" s="596"/>
      <c r="AC16" s="596"/>
      <c r="AD16" s="597">
        <v>9949662</v>
      </c>
      <c r="AE16" s="597"/>
      <c r="AF16" s="597"/>
      <c r="AG16" s="597"/>
      <c r="AH16" s="597"/>
      <c r="AI16" s="597"/>
      <c r="AJ16" s="597"/>
      <c r="AK16" s="597"/>
      <c r="AL16" s="598">
        <v>53.6</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257687</v>
      </c>
      <c r="CS16" s="594"/>
      <c r="CT16" s="594"/>
      <c r="CU16" s="594"/>
      <c r="CV16" s="594"/>
      <c r="CW16" s="594"/>
      <c r="CX16" s="594"/>
      <c r="CY16" s="595"/>
      <c r="CZ16" s="596">
        <v>0.8</v>
      </c>
      <c r="DA16" s="596"/>
      <c r="DB16" s="596"/>
      <c r="DC16" s="596"/>
      <c r="DD16" s="602" t="s">
        <v>109</v>
      </c>
      <c r="DE16" s="594"/>
      <c r="DF16" s="594"/>
      <c r="DG16" s="594"/>
      <c r="DH16" s="594"/>
      <c r="DI16" s="594"/>
      <c r="DJ16" s="594"/>
      <c r="DK16" s="594"/>
      <c r="DL16" s="594"/>
      <c r="DM16" s="594"/>
      <c r="DN16" s="594"/>
      <c r="DO16" s="594"/>
      <c r="DP16" s="595"/>
      <c r="DQ16" s="602">
        <v>14628</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9949662</v>
      </c>
      <c r="S17" s="594"/>
      <c r="T17" s="594"/>
      <c r="U17" s="594"/>
      <c r="V17" s="594"/>
      <c r="W17" s="594"/>
      <c r="X17" s="594"/>
      <c r="Y17" s="595"/>
      <c r="Z17" s="596">
        <v>28.7</v>
      </c>
      <c r="AA17" s="596"/>
      <c r="AB17" s="596"/>
      <c r="AC17" s="596"/>
      <c r="AD17" s="597">
        <v>9949662</v>
      </c>
      <c r="AE17" s="597"/>
      <c r="AF17" s="597"/>
      <c r="AG17" s="597"/>
      <c r="AH17" s="597"/>
      <c r="AI17" s="597"/>
      <c r="AJ17" s="597"/>
      <c r="AK17" s="597"/>
      <c r="AL17" s="598">
        <v>53.6</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4206858</v>
      </c>
      <c r="CS17" s="594"/>
      <c r="CT17" s="594"/>
      <c r="CU17" s="594"/>
      <c r="CV17" s="594"/>
      <c r="CW17" s="594"/>
      <c r="CX17" s="594"/>
      <c r="CY17" s="595"/>
      <c r="CZ17" s="596">
        <v>12.6</v>
      </c>
      <c r="DA17" s="596"/>
      <c r="DB17" s="596"/>
      <c r="DC17" s="596"/>
      <c r="DD17" s="602" t="s">
        <v>109</v>
      </c>
      <c r="DE17" s="594"/>
      <c r="DF17" s="594"/>
      <c r="DG17" s="594"/>
      <c r="DH17" s="594"/>
      <c r="DI17" s="594"/>
      <c r="DJ17" s="594"/>
      <c r="DK17" s="594"/>
      <c r="DL17" s="594"/>
      <c r="DM17" s="594"/>
      <c r="DN17" s="594"/>
      <c r="DO17" s="594"/>
      <c r="DP17" s="595"/>
      <c r="DQ17" s="602">
        <v>4113599</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1243278</v>
      </c>
      <c r="S18" s="594"/>
      <c r="T18" s="594"/>
      <c r="U18" s="594"/>
      <c r="V18" s="594"/>
      <c r="W18" s="594"/>
      <c r="X18" s="594"/>
      <c r="Y18" s="595"/>
      <c r="Z18" s="596">
        <v>3.6</v>
      </c>
      <c r="AA18" s="596"/>
      <c r="AB18" s="596"/>
      <c r="AC18" s="596"/>
      <c r="AD18" s="597" t="s">
        <v>109</v>
      </c>
      <c r="AE18" s="597"/>
      <c r="AF18" s="597"/>
      <c r="AG18" s="597"/>
      <c r="AH18" s="597"/>
      <c r="AI18" s="597"/>
      <c r="AJ18" s="597"/>
      <c r="AK18" s="597"/>
      <c r="AL18" s="598" t="s">
        <v>109</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170396</v>
      </c>
      <c r="CS18" s="594"/>
      <c r="CT18" s="594"/>
      <c r="CU18" s="594"/>
      <c r="CV18" s="594"/>
      <c r="CW18" s="594"/>
      <c r="CX18" s="594"/>
      <c r="CY18" s="595"/>
      <c r="CZ18" s="596">
        <v>0.5</v>
      </c>
      <c r="DA18" s="596"/>
      <c r="DB18" s="596"/>
      <c r="DC18" s="596"/>
      <c r="DD18" s="602">
        <v>170396</v>
      </c>
      <c r="DE18" s="594"/>
      <c r="DF18" s="594"/>
      <c r="DG18" s="594"/>
      <c r="DH18" s="594"/>
      <c r="DI18" s="594"/>
      <c r="DJ18" s="594"/>
      <c r="DK18" s="594"/>
      <c r="DL18" s="594"/>
      <c r="DM18" s="594"/>
      <c r="DN18" s="594"/>
      <c r="DO18" s="594"/>
      <c r="DP18" s="595"/>
      <c r="DQ18" s="602">
        <v>170396</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103633</v>
      </c>
      <c r="BH19" s="594"/>
      <c r="BI19" s="594"/>
      <c r="BJ19" s="594"/>
      <c r="BK19" s="594"/>
      <c r="BL19" s="594"/>
      <c r="BM19" s="594"/>
      <c r="BN19" s="595"/>
      <c r="BO19" s="596">
        <v>1.4</v>
      </c>
      <c r="BP19" s="596"/>
      <c r="BQ19" s="596"/>
      <c r="BR19" s="596"/>
      <c r="BS19" s="602" t="s">
        <v>109</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19809866</v>
      </c>
      <c r="S20" s="594"/>
      <c r="T20" s="594"/>
      <c r="U20" s="594"/>
      <c r="V20" s="594"/>
      <c r="W20" s="594"/>
      <c r="X20" s="594"/>
      <c r="Y20" s="595"/>
      <c r="Z20" s="596">
        <v>57.2</v>
      </c>
      <c r="AA20" s="596"/>
      <c r="AB20" s="596"/>
      <c r="AC20" s="596"/>
      <c r="AD20" s="597">
        <v>18503655</v>
      </c>
      <c r="AE20" s="597"/>
      <c r="AF20" s="597"/>
      <c r="AG20" s="597"/>
      <c r="AH20" s="597"/>
      <c r="AI20" s="597"/>
      <c r="AJ20" s="597"/>
      <c r="AK20" s="597"/>
      <c r="AL20" s="598">
        <v>99.7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103633</v>
      </c>
      <c r="BH20" s="594"/>
      <c r="BI20" s="594"/>
      <c r="BJ20" s="594"/>
      <c r="BK20" s="594"/>
      <c r="BL20" s="594"/>
      <c r="BM20" s="594"/>
      <c r="BN20" s="595"/>
      <c r="BO20" s="596">
        <v>1.4</v>
      </c>
      <c r="BP20" s="596"/>
      <c r="BQ20" s="596"/>
      <c r="BR20" s="596"/>
      <c r="BS20" s="602" t="s">
        <v>109</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33518520</v>
      </c>
      <c r="CS20" s="594"/>
      <c r="CT20" s="594"/>
      <c r="CU20" s="594"/>
      <c r="CV20" s="594"/>
      <c r="CW20" s="594"/>
      <c r="CX20" s="594"/>
      <c r="CY20" s="595"/>
      <c r="CZ20" s="596">
        <v>100</v>
      </c>
      <c r="DA20" s="596"/>
      <c r="DB20" s="596"/>
      <c r="DC20" s="596"/>
      <c r="DD20" s="602">
        <v>6542680</v>
      </c>
      <c r="DE20" s="594"/>
      <c r="DF20" s="594"/>
      <c r="DG20" s="594"/>
      <c r="DH20" s="594"/>
      <c r="DI20" s="594"/>
      <c r="DJ20" s="594"/>
      <c r="DK20" s="594"/>
      <c r="DL20" s="594"/>
      <c r="DM20" s="594"/>
      <c r="DN20" s="594"/>
      <c r="DO20" s="594"/>
      <c r="DP20" s="595"/>
      <c r="DQ20" s="602">
        <v>21635569</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8171</v>
      </c>
      <c r="S21" s="594"/>
      <c r="T21" s="594"/>
      <c r="U21" s="594"/>
      <c r="V21" s="594"/>
      <c r="W21" s="594"/>
      <c r="X21" s="594"/>
      <c r="Y21" s="595"/>
      <c r="Z21" s="596">
        <v>0</v>
      </c>
      <c r="AA21" s="596"/>
      <c r="AB21" s="596"/>
      <c r="AC21" s="596"/>
      <c r="AD21" s="597">
        <v>8171</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40700</v>
      </c>
      <c r="BH21" s="594"/>
      <c r="BI21" s="594"/>
      <c r="BJ21" s="594"/>
      <c r="BK21" s="594"/>
      <c r="BL21" s="594"/>
      <c r="BM21" s="594"/>
      <c r="BN21" s="595"/>
      <c r="BO21" s="596">
        <v>0.5</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626840</v>
      </c>
      <c r="S22" s="594"/>
      <c r="T22" s="594"/>
      <c r="U22" s="594"/>
      <c r="V22" s="594"/>
      <c r="W22" s="594"/>
      <c r="X22" s="594"/>
      <c r="Y22" s="595"/>
      <c r="Z22" s="596">
        <v>1.8</v>
      </c>
      <c r="AA22" s="596"/>
      <c r="AB22" s="596"/>
      <c r="AC22" s="596"/>
      <c r="AD22" s="597" t="s">
        <v>109</v>
      </c>
      <c r="AE22" s="597"/>
      <c r="AF22" s="597"/>
      <c r="AG22" s="597"/>
      <c r="AH22" s="597"/>
      <c r="AI22" s="597"/>
      <c r="AJ22" s="597"/>
      <c r="AK22" s="597"/>
      <c r="AL22" s="598" t="s">
        <v>109</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818443</v>
      </c>
      <c r="S23" s="594"/>
      <c r="T23" s="594"/>
      <c r="U23" s="594"/>
      <c r="V23" s="594"/>
      <c r="W23" s="594"/>
      <c r="X23" s="594"/>
      <c r="Y23" s="595"/>
      <c r="Z23" s="596">
        <v>2.4</v>
      </c>
      <c r="AA23" s="596"/>
      <c r="AB23" s="596"/>
      <c r="AC23" s="596"/>
      <c r="AD23" s="597" t="s">
        <v>109</v>
      </c>
      <c r="AE23" s="597"/>
      <c r="AF23" s="597"/>
      <c r="AG23" s="597"/>
      <c r="AH23" s="597"/>
      <c r="AI23" s="597"/>
      <c r="AJ23" s="597"/>
      <c r="AK23" s="597"/>
      <c r="AL23" s="598" t="s">
        <v>109</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62933</v>
      </c>
      <c r="BH23" s="594"/>
      <c r="BI23" s="594"/>
      <c r="BJ23" s="594"/>
      <c r="BK23" s="594"/>
      <c r="BL23" s="594"/>
      <c r="BM23" s="594"/>
      <c r="BN23" s="595"/>
      <c r="BO23" s="596">
        <v>0.8</v>
      </c>
      <c r="BP23" s="596"/>
      <c r="BQ23" s="596"/>
      <c r="BR23" s="596"/>
      <c r="BS23" s="602" t="s">
        <v>109</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287840</v>
      </c>
      <c r="S24" s="594"/>
      <c r="T24" s="594"/>
      <c r="U24" s="594"/>
      <c r="V24" s="594"/>
      <c r="W24" s="594"/>
      <c r="X24" s="594"/>
      <c r="Y24" s="595"/>
      <c r="Z24" s="596">
        <v>0.8</v>
      </c>
      <c r="AA24" s="596"/>
      <c r="AB24" s="596"/>
      <c r="AC24" s="596"/>
      <c r="AD24" s="597" t="s">
        <v>109</v>
      </c>
      <c r="AE24" s="597"/>
      <c r="AF24" s="597"/>
      <c r="AG24" s="597"/>
      <c r="AH24" s="597"/>
      <c r="AI24" s="597"/>
      <c r="AJ24" s="597"/>
      <c r="AK24" s="597"/>
      <c r="AL24" s="598" t="s">
        <v>109</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13510304</v>
      </c>
      <c r="CS24" s="583"/>
      <c r="CT24" s="583"/>
      <c r="CU24" s="583"/>
      <c r="CV24" s="583"/>
      <c r="CW24" s="583"/>
      <c r="CX24" s="583"/>
      <c r="CY24" s="584"/>
      <c r="CZ24" s="620">
        <v>40.299999999999997</v>
      </c>
      <c r="DA24" s="621"/>
      <c r="DB24" s="621"/>
      <c r="DC24" s="622"/>
      <c r="DD24" s="619">
        <v>10089617</v>
      </c>
      <c r="DE24" s="583"/>
      <c r="DF24" s="583"/>
      <c r="DG24" s="583"/>
      <c r="DH24" s="583"/>
      <c r="DI24" s="583"/>
      <c r="DJ24" s="583"/>
      <c r="DK24" s="584"/>
      <c r="DL24" s="619">
        <v>10063435</v>
      </c>
      <c r="DM24" s="583"/>
      <c r="DN24" s="583"/>
      <c r="DO24" s="583"/>
      <c r="DP24" s="583"/>
      <c r="DQ24" s="583"/>
      <c r="DR24" s="583"/>
      <c r="DS24" s="583"/>
      <c r="DT24" s="583"/>
      <c r="DU24" s="583"/>
      <c r="DV24" s="584"/>
      <c r="DW24" s="587">
        <v>50.6</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3215543</v>
      </c>
      <c r="S25" s="594"/>
      <c r="T25" s="594"/>
      <c r="U25" s="594"/>
      <c r="V25" s="594"/>
      <c r="W25" s="594"/>
      <c r="X25" s="594"/>
      <c r="Y25" s="595"/>
      <c r="Z25" s="596">
        <v>9.3000000000000007</v>
      </c>
      <c r="AA25" s="596"/>
      <c r="AB25" s="596"/>
      <c r="AC25" s="596"/>
      <c r="AD25" s="597" t="s">
        <v>109</v>
      </c>
      <c r="AE25" s="597"/>
      <c r="AF25" s="597"/>
      <c r="AG25" s="597"/>
      <c r="AH25" s="597"/>
      <c r="AI25" s="597"/>
      <c r="AJ25" s="597"/>
      <c r="AK25" s="597"/>
      <c r="AL25" s="598" t="s">
        <v>109</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4921053</v>
      </c>
      <c r="CS25" s="625"/>
      <c r="CT25" s="625"/>
      <c r="CU25" s="625"/>
      <c r="CV25" s="625"/>
      <c r="CW25" s="625"/>
      <c r="CX25" s="625"/>
      <c r="CY25" s="626"/>
      <c r="CZ25" s="627">
        <v>14.7</v>
      </c>
      <c r="DA25" s="628"/>
      <c r="DB25" s="628"/>
      <c r="DC25" s="629"/>
      <c r="DD25" s="602">
        <v>4131381</v>
      </c>
      <c r="DE25" s="625"/>
      <c r="DF25" s="625"/>
      <c r="DG25" s="625"/>
      <c r="DH25" s="625"/>
      <c r="DI25" s="625"/>
      <c r="DJ25" s="625"/>
      <c r="DK25" s="626"/>
      <c r="DL25" s="602">
        <v>4124950</v>
      </c>
      <c r="DM25" s="625"/>
      <c r="DN25" s="625"/>
      <c r="DO25" s="625"/>
      <c r="DP25" s="625"/>
      <c r="DQ25" s="625"/>
      <c r="DR25" s="625"/>
      <c r="DS25" s="625"/>
      <c r="DT25" s="625"/>
      <c r="DU25" s="625"/>
      <c r="DV25" s="626"/>
      <c r="DW25" s="598">
        <v>20.7</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3397699</v>
      </c>
      <c r="CS26" s="594"/>
      <c r="CT26" s="594"/>
      <c r="CU26" s="594"/>
      <c r="CV26" s="594"/>
      <c r="CW26" s="594"/>
      <c r="CX26" s="594"/>
      <c r="CY26" s="595"/>
      <c r="CZ26" s="627">
        <v>10.1</v>
      </c>
      <c r="DA26" s="628"/>
      <c r="DB26" s="628"/>
      <c r="DC26" s="629"/>
      <c r="DD26" s="602">
        <v>2807606</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c r="B27" s="590" t="s">
        <v>276</v>
      </c>
      <c r="C27" s="591"/>
      <c r="D27" s="591"/>
      <c r="E27" s="591"/>
      <c r="F27" s="591"/>
      <c r="G27" s="591"/>
      <c r="H27" s="591"/>
      <c r="I27" s="591"/>
      <c r="J27" s="591"/>
      <c r="K27" s="591"/>
      <c r="L27" s="591"/>
      <c r="M27" s="591"/>
      <c r="N27" s="591"/>
      <c r="O27" s="591"/>
      <c r="P27" s="591"/>
      <c r="Q27" s="592"/>
      <c r="R27" s="593">
        <v>1986107</v>
      </c>
      <c r="S27" s="594"/>
      <c r="T27" s="594"/>
      <c r="U27" s="594"/>
      <c r="V27" s="594"/>
      <c r="W27" s="594"/>
      <c r="X27" s="594"/>
      <c r="Y27" s="595"/>
      <c r="Z27" s="596">
        <v>5.7</v>
      </c>
      <c r="AA27" s="596"/>
      <c r="AB27" s="596"/>
      <c r="AC27" s="596"/>
      <c r="AD27" s="597" t="s">
        <v>109</v>
      </c>
      <c r="AE27" s="597"/>
      <c r="AF27" s="597"/>
      <c r="AG27" s="597"/>
      <c r="AH27" s="597"/>
      <c r="AI27" s="597"/>
      <c r="AJ27" s="597"/>
      <c r="AK27" s="597"/>
      <c r="AL27" s="598" t="s">
        <v>109</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7462893</v>
      </c>
      <c r="BH27" s="594"/>
      <c r="BI27" s="594"/>
      <c r="BJ27" s="594"/>
      <c r="BK27" s="594"/>
      <c r="BL27" s="594"/>
      <c r="BM27" s="594"/>
      <c r="BN27" s="595"/>
      <c r="BO27" s="596">
        <v>100</v>
      </c>
      <c r="BP27" s="596"/>
      <c r="BQ27" s="596"/>
      <c r="BR27" s="596"/>
      <c r="BS27" s="602">
        <v>49349</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4382393</v>
      </c>
      <c r="CS27" s="625"/>
      <c r="CT27" s="625"/>
      <c r="CU27" s="625"/>
      <c r="CV27" s="625"/>
      <c r="CW27" s="625"/>
      <c r="CX27" s="625"/>
      <c r="CY27" s="626"/>
      <c r="CZ27" s="627">
        <v>13.1</v>
      </c>
      <c r="DA27" s="628"/>
      <c r="DB27" s="628"/>
      <c r="DC27" s="629"/>
      <c r="DD27" s="602">
        <v>1844637</v>
      </c>
      <c r="DE27" s="625"/>
      <c r="DF27" s="625"/>
      <c r="DG27" s="625"/>
      <c r="DH27" s="625"/>
      <c r="DI27" s="625"/>
      <c r="DJ27" s="625"/>
      <c r="DK27" s="626"/>
      <c r="DL27" s="602">
        <v>1824886</v>
      </c>
      <c r="DM27" s="625"/>
      <c r="DN27" s="625"/>
      <c r="DO27" s="625"/>
      <c r="DP27" s="625"/>
      <c r="DQ27" s="625"/>
      <c r="DR27" s="625"/>
      <c r="DS27" s="625"/>
      <c r="DT27" s="625"/>
      <c r="DU27" s="625"/>
      <c r="DV27" s="626"/>
      <c r="DW27" s="598">
        <v>9.1999999999999993</v>
      </c>
      <c r="DX27" s="623"/>
      <c r="DY27" s="623"/>
      <c r="DZ27" s="623"/>
      <c r="EA27" s="623"/>
      <c r="EB27" s="623"/>
      <c r="EC27" s="624"/>
    </row>
    <row r="28" spans="2:133" ht="11.25" customHeight="1">
      <c r="B28" s="590" t="s">
        <v>279</v>
      </c>
      <c r="C28" s="591"/>
      <c r="D28" s="591"/>
      <c r="E28" s="591"/>
      <c r="F28" s="591"/>
      <c r="G28" s="591"/>
      <c r="H28" s="591"/>
      <c r="I28" s="591"/>
      <c r="J28" s="591"/>
      <c r="K28" s="591"/>
      <c r="L28" s="591"/>
      <c r="M28" s="591"/>
      <c r="N28" s="591"/>
      <c r="O28" s="591"/>
      <c r="P28" s="591"/>
      <c r="Q28" s="592"/>
      <c r="R28" s="593">
        <v>119156</v>
      </c>
      <c r="S28" s="594"/>
      <c r="T28" s="594"/>
      <c r="U28" s="594"/>
      <c r="V28" s="594"/>
      <c r="W28" s="594"/>
      <c r="X28" s="594"/>
      <c r="Y28" s="595"/>
      <c r="Z28" s="596">
        <v>0.3</v>
      </c>
      <c r="AA28" s="596"/>
      <c r="AB28" s="596"/>
      <c r="AC28" s="596"/>
      <c r="AD28" s="597">
        <v>42126</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4206858</v>
      </c>
      <c r="CS28" s="594"/>
      <c r="CT28" s="594"/>
      <c r="CU28" s="594"/>
      <c r="CV28" s="594"/>
      <c r="CW28" s="594"/>
      <c r="CX28" s="594"/>
      <c r="CY28" s="595"/>
      <c r="CZ28" s="627">
        <v>12.6</v>
      </c>
      <c r="DA28" s="628"/>
      <c r="DB28" s="628"/>
      <c r="DC28" s="629"/>
      <c r="DD28" s="602">
        <v>4113599</v>
      </c>
      <c r="DE28" s="594"/>
      <c r="DF28" s="594"/>
      <c r="DG28" s="594"/>
      <c r="DH28" s="594"/>
      <c r="DI28" s="594"/>
      <c r="DJ28" s="594"/>
      <c r="DK28" s="595"/>
      <c r="DL28" s="602">
        <v>4113599</v>
      </c>
      <c r="DM28" s="594"/>
      <c r="DN28" s="594"/>
      <c r="DO28" s="594"/>
      <c r="DP28" s="594"/>
      <c r="DQ28" s="594"/>
      <c r="DR28" s="594"/>
      <c r="DS28" s="594"/>
      <c r="DT28" s="594"/>
      <c r="DU28" s="594"/>
      <c r="DV28" s="595"/>
      <c r="DW28" s="598">
        <v>20.7</v>
      </c>
      <c r="DX28" s="623"/>
      <c r="DY28" s="623"/>
      <c r="DZ28" s="623"/>
      <c r="EA28" s="623"/>
      <c r="EB28" s="623"/>
      <c r="EC28" s="624"/>
    </row>
    <row r="29" spans="2:133" ht="11.25" customHeight="1">
      <c r="B29" s="590" t="s">
        <v>281</v>
      </c>
      <c r="C29" s="591"/>
      <c r="D29" s="591"/>
      <c r="E29" s="591"/>
      <c r="F29" s="591"/>
      <c r="G29" s="591"/>
      <c r="H29" s="591"/>
      <c r="I29" s="591"/>
      <c r="J29" s="591"/>
      <c r="K29" s="591"/>
      <c r="L29" s="591"/>
      <c r="M29" s="591"/>
      <c r="N29" s="591"/>
      <c r="O29" s="591"/>
      <c r="P29" s="591"/>
      <c r="Q29" s="592"/>
      <c r="R29" s="593">
        <v>5681</v>
      </c>
      <c r="S29" s="594"/>
      <c r="T29" s="594"/>
      <c r="U29" s="594"/>
      <c r="V29" s="594"/>
      <c r="W29" s="594"/>
      <c r="X29" s="594"/>
      <c r="Y29" s="595"/>
      <c r="Z29" s="596">
        <v>0</v>
      </c>
      <c r="AA29" s="596"/>
      <c r="AB29" s="596"/>
      <c r="AC29" s="596"/>
      <c r="AD29" s="597" t="s">
        <v>109</v>
      </c>
      <c r="AE29" s="597"/>
      <c r="AF29" s="597"/>
      <c r="AG29" s="597"/>
      <c r="AH29" s="597"/>
      <c r="AI29" s="597"/>
      <c r="AJ29" s="597"/>
      <c r="AK29" s="597"/>
      <c r="AL29" s="598" t="s">
        <v>109</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4206721</v>
      </c>
      <c r="CS29" s="625"/>
      <c r="CT29" s="625"/>
      <c r="CU29" s="625"/>
      <c r="CV29" s="625"/>
      <c r="CW29" s="625"/>
      <c r="CX29" s="625"/>
      <c r="CY29" s="626"/>
      <c r="CZ29" s="627">
        <v>12.6</v>
      </c>
      <c r="DA29" s="628"/>
      <c r="DB29" s="628"/>
      <c r="DC29" s="629"/>
      <c r="DD29" s="602">
        <v>4113462</v>
      </c>
      <c r="DE29" s="625"/>
      <c r="DF29" s="625"/>
      <c r="DG29" s="625"/>
      <c r="DH29" s="625"/>
      <c r="DI29" s="625"/>
      <c r="DJ29" s="625"/>
      <c r="DK29" s="626"/>
      <c r="DL29" s="602">
        <v>4113462</v>
      </c>
      <c r="DM29" s="625"/>
      <c r="DN29" s="625"/>
      <c r="DO29" s="625"/>
      <c r="DP29" s="625"/>
      <c r="DQ29" s="625"/>
      <c r="DR29" s="625"/>
      <c r="DS29" s="625"/>
      <c r="DT29" s="625"/>
      <c r="DU29" s="625"/>
      <c r="DV29" s="626"/>
      <c r="DW29" s="598">
        <v>20.7</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788798</v>
      </c>
      <c r="S30" s="594"/>
      <c r="T30" s="594"/>
      <c r="U30" s="594"/>
      <c r="V30" s="594"/>
      <c r="W30" s="594"/>
      <c r="X30" s="594"/>
      <c r="Y30" s="595"/>
      <c r="Z30" s="596">
        <v>2.2999999999999998</v>
      </c>
      <c r="AA30" s="596"/>
      <c r="AB30" s="596"/>
      <c r="AC30" s="596"/>
      <c r="AD30" s="597" t="s">
        <v>109</v>
      </c>
      <c r="AE30" s="597"/>
      <c r="AF30" s="597"/>
      <c r="AG30" s="597"/>
      <c r="AH30" s="597"/>
      <c r="AI30" s="597"/>
      <c r="AJ30" s="597"/>
      <c r="AK30" s="597"/>
      <c r="AL30" s="598" t="s">
        <v>109</v>
      </c>
      <c r="AM30" s="599"/>
      <c r="AN30" s="599"/>
      <c r="AO30" s="600"/>
      <c r="AP30" s="639" t="s">
        <v>287</v>
      </c>
      <c r="AQ30" s="640"/>
      <c r="AR30" s="640"/>
      <c r="AS30" s="640"/>
      <c r="AT30" s="645" t="s">
        <v>288</v>
      </c>
      <c r="AU30" s="182"/>
      <c r="AV30" s="182"/>
      <c r="AW30" s="182"/>
      <c r="AX30" s="579" t="s">
        <v>167</v>
      </c>
      <c r="AY30" s="580"/>
      <c r="AZ30" s="580"/>
      <c r="BA30" s="580"/>
      <c r="BB30" s="580"/>
      <c r="BC30" s="580"/>
      <c r="BD30" s="580"/>
      <c r="BE30" s="580"/>
      <c r="BF30" s="581"/>
      <c r="BG30" s="651">
        <v>98.1</v>
      </c>
      <c r="BH30" s="652"/>
      <c r="BI30" s="652"/>
      <c r="BJ30" s="652"/>
      <c r="BK30" s="652"/>
      <c r="BL30" s="652"/>
      <c r="BM30" s="588">
        <v>84.4</v>
      </c>
      <c r="BN30" s="652"/>
      <c r="BO30" s="652"/>
      <c r="BP30" s="652"/>
      <c r="BQ30" s="653"/>
      <c r="BR30" s="651">
        <v>98</v>
      </c>
      <c r="BS30" s="652"/>
      <c r="BT30" s="652"/>
      <c r="BU30" s="652"/>
      <c r="BV30" s="652"/>
      <c r="BW30" s="652"/>
      <c r="BX30" s="588">
        <v>84.1</v>
      </c>
      <c r="BY30" s="652"/>
      <c r="BZ30" s="652"/>
      <c r="CA30" s="652"/>
      <c r="CB30" s="653"/>
      <c r="CD30" s="656"/>
      <c r="CE30" s="657"/>
      <c r="CF30" s="607" t="s">
        <v>289</v>
      </c>
      <c r="CG30" s="608"/>
      <c r="CH30" s="608"/>
      <c r="CI30" s="608"/>
      <c r="CJ30" s="608"/>
      <c r="CK30" s="608"/>
      <c r="CL30" s="608"/>
      <c r="CM30" s="608"/>
      <c r="CN30" s="608"/>
      <c r="CO30" s="608"/>
      <c r="CP30" s="608"/>
      <c r="CQ30" s="609"/>
      <c r="CR30" s="593">
        <v>3730218</v>
      </c>
      <c r="CS30" s="594"/>
      <c r="CT30" s="594"/>
      <c r="CU30" s="594"/>
      <c r="CV30" s="594"/>
      <c r="CW30" s="594"/>
      <c r="CX30" s="594"/>
      <c r="CY30" s="595"/>
      <c r="CZ30" s="627">
        <v>11.1</v>
      </c>
      <c r="DA30" s="628"/>
      <c r="DB30" s="628"/>
      <c r="DC30" s="629"/>
      <c r="DD30" s="602">
        <v>3637047</v>
      </c>
      <c r="DE30" s="594"/>
      <c r="DF30" s="594"/>
      <c r="DG30" s="594"/>
      <c r="DH30" s="594"/>
      <c r="DI30" s="594"/>
      <c r="DJ30" s="594"/>
      <c r="DK30" s="595"/>
      <c r="DL30" s="602">
        <v>3637047</v>
      </c>
      <c r="DM30" s="594"/>
      <c r="DN30" s="594"/>
      <c r="DO30" s="594"/>
      <c r="DP30" s="594"/>
      <c r="DQ30" s="594"/>
      <c r="DR30" s="594"/>
      <c r="DS30" s="594"/>
      <c r="DT30" s="594"/>
      <c r="DU30" s="594"/>
      <c r="DV30" s="595"/>
      <c r="DW30" s="598">
        <v>18.3</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1242255</v>
      </c>
      <c r="S31" s="594"/>
      <c r="T31" s="594"/>
      <c r="U31" s="594"/>
      <c r="V31" s="594"/>
      <c r="W31" s="594"/>
      <c r="X31" s="594"/>
      <c r="Y31" s="595"/>
      <c r="Z31" s="596">
        <v>3.6</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98.9</v>
      </c>
      <c r="BH31" s="625"/>
      <c r="BI31" s="625"/>
      <c r="BJ31" s="625"/>
      <c r="BK31" s="625"/>
      <c r="BL31" s="625"/>
      <c r="BM31" s="599">
        <v>94.5</v>
      </c>
      <c r="BN31" s="649"/>
      <c r="BO31" s="649"/>
      <c r="BP31" s="649"/>
      <c r="BQ31" s="650"/>
      <c r="BR31" s="648">
        <v>98.8</v>
      </c>
      <c r="BS31" s="625"/>
      <c r="BT31" s="625"/>
      <c r="BU31" s="625"/>
      <c r="BV31" s="625"/>
      <c r="BW31" s="625"/>
      <c r="BX31" s="599">
        <v>94.2</v>
      </c>
      <c r="BY31" s="649"/>
      <c r="BZ31" s="649"/>
      <c r="CA31" s="649"/>
      <c r="CB31" s="650"/>
      <c r="CD31" s="656"/>
      <c r="CE31" s="657"/>
      <c r="CF31" s="607" t="s">
        <v>293</v>
      </c>
      <c r="CG31" s="608"/>
      <c r="CH31" s="608"/>
      <c r="CI31" s="608"/>
      <c r="CJ31" s="608"/>
      <c r="CK31" s="608"/>
      <c r="CL31" s="608"/>
      <c r="CM31" s="608"/>
      <c r="CN31" s="608"/>
      <c r="CO31" s="608"/>
      <c r="CP31" s="608"/>
      <c r="CQ31" s="609"/>
      <c r="CR31" s="593">
        <v>476503</v>
      </c>
      <c r="CS31" s="625"/>
      <c r="CT31" s="625"/>
      <c r="CU31" s="625"/>
      <c r="CV31" s="625"/>
      <c r="CW31" s="625"/>
      <c r="CX31" s="625"/>
      <c r="CY31" s="626"/>
      <c r="CZ31" s="627">
        <v>1.4</v>
      </c>
      <c r="DA31" s="628"/>
      <c r="DB31" s="628"/>
      <c r="DC31" s="629"/>
      <c r="DD31" s="602">
        <v>476415</v>
      </c>
      <c r="DE31" s="625"/>
      <c r="DF31" s="625"/>
      <c r="DG31" s="625"/>
      <c r="DH31" s="625"/>
      <c r="DI31" s="625"/>
      <c r="DJ31" s="625"/>
      <c r="DK31" s="626"/>
      <c r="DL31" s="602">
        <v>476415</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2846039</v>
      </c>
      <c r="S32" s="594"/>
      <c r="T32" s="594"/>
      <c r="U32" s="594"/>
      <c r="V32" s="594"/>
      <c r="W32" s="594"/>
      <c r="X32" s="594"/>
      <c r="Y32" s="595"/>
      <c r="Z32" s="596">
        <v>8.1999999999999993</v>
      </c>
      <c r="AA32" s="596"/>
      <c r="AB32" s="596"/>
      <c r="AC32" s="596"/>
      <c r="AD32" s="597">
        <v>306</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97.2</v>
      </c>
      <c r="BH32" s="661"/>
      <c r="BI32" s="661"/>
      <c r="BJ32" s="661"/>
      <c r="BK32" s="661"/>
      <c r="BL32" s="661"/>
      <c r="BM32" s="662">
        <v>77.3</v>
      </c>
      <c r="BN32" s="661"/>
      <c r="BO32" s="661"/>
      <c r="BP32" s="661"/>
      <c r="BQ32" s="663"/>
      <c r="BR32" s="660">
        <v>97.1</v>
      </c>
      <c r="BS32" s="661"/>
      <c r="BT32" s="661"/>
      <c r="BU32" s="661"/>
      <c r="BV32" s="661"/>
      <c r="BW32" s="661"/>
      <c r="BX32" s="662">
        <v>77</v>
      </c>
      <c r="BY32" s="661"/>
      <c r="BZ32" s="661"/>
      <c r="CA32" s="661"/>
      <c r="CB32" s="663"/>
      <c r="CD32" s="658"/>
      <c r="CE32" s="659"/>
      <c r="CF32" s="607" t="s">
        <v>296</v>
      </c>
      <c r="CG32" s="608"/>
      <c r="CH32" s="608"/>
      <c r="CI32" s="608"/>
      <c r="CJ32" s="608"/>
      <c r="CK32" s="608"/>
      <c r="CL32" s="608"/>
      <c r="CM32" s="608"/>
      <c r="CN32" s="608"/>
      <c r="CO32" s="608"/>
      <c r="CP32" s="608"/>
      <c r="CQ32" s="609"/>
      <c r="CR32" s="593">
        <v>137</v>
      </c>
      <c r="CS32" s="594"/>
      <c r="CT32" s="594"/>
      <c r="CU32" s="594"/>
      <c r="CV32" s="594"/>
      <c r="CW32" s="594"/>
      <c r="CX32" s="594"/>
      <c r="CY32" s="595"/>
      <c r="CZ32" s="627">
        <v>0</v>
      </c>
      <c r="DA32" s="628"/>
      <c r="DB32" s="628"/>
      <c r="DC32" s="629"/>
      <c r="DD32" s="602">
        <v>137</v>
      </c>
      <c r="DE32" s="594"/>
      <c r="DF32" s="594"/>
      <c r="DG32" s="594"/>
      <c r="DH32" s="594"/>
      <c r="DI32" s="594"/>
      <c r="DJ32" s="594"/>
      <c r="DK32" s="595"/>
      <c r="DL32" s="602">
        <v>137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2901000</v>
      </c>
      <c r="S33" s="594"/>
      <c r="T33" s="594"/>
      <c r="U33" s="594"/>
      <c r="V33" s="594"/>
      <c r="W33" s="594"/>
      <c r="X33" s="594"/>
      <c r="Y33" s="595"/>
      <c r="Z33" s="596">
        <v>8.4</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13207849</v>
      </c>
      <c r="CS33" s="625"/>
      <c r="CT33" s="625"/>
      <c r="CU33" s="625"/>
      <c r="CV33" s="625"/>
      <c r="CW33" s="625"/>
      <c r="CX33" s="625"/>
      <c r="CY33" s="626"/>
      <c r="CZ33" s="627">
        <v>39.4</v>
      </c>
      <c r="DA33" s="628"/>
      <c r="DB33" s="628"/>
      <c r="DC33" s="629"/>
      <c r="DD33" s="602">
        <v>9993272</v>
      </c>
      <c r="DE33" s="625"/>
      <c r="DF33" s="625"/>
      <c r="DG33" s="625"/>
      <c r="DH33" s="625"/>
      <c r="DI33" s="625"/>
      <c r="DJ33" s="625"/>
      <c r="DK33" s="626"/>
      <c r="DL33" s="602">
        <v>8508305</v>
      </c>
      <c r="DM33" s="625"/>
      <c r="DN33" s="625"/>
      <c r="DO33" s="625"/>
      <c r="DP33" s="625"/>
      <c r="DQ33" s="625"/>
      <c r="DR33" s="625"/>
      <c r="DS33" s="625"/>
      <c r="DT33" s="625"/>
      <c r="DU33" s="625"/>
      <c r="DV33" s="626"/>
      <c r="DW33" s="598">
        <v>42.8</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4088932</v>
      </c>
      <c r="CS34" s="594"/>
      <c r="CT34" s="594"/>
      <c r="CU34" s="594"/>
      <c r="CV34" s="594"/>
      <c r="CW34" s="594"/>
      <c r="CX34" s="594"/>
      <c r="CY34" s="595"/>
      <c r="CZ34" s="627">
        <v>12.2</v>
      </c>
      <c r="DA34" s="628"/>
      <c r="DB34" s="628"/>
      <c r="DC34" s="629"/>
      <c r="DD34" s="602">
        <v>2545292</v>
      </c>
      <c r="DE34" s="594"/>
      <c r="DF34" s="594"/>
      <c r="DG34" s="594"/>
      <c r="DH34" s="594"/>
      <c r="DI34" s="594"/>
      <c r="DJ34" s="594"/>
      <c r="DK34" s="595"/>
      <c r="DL34" s="602">
        <v>2315400</v>
      </c>
      <c r="DM34" s="594"/>
      <c r="DN34" s="594"/>
      <c r="DO34" s="594"/>
      <c r="DP34" s="594"/>
      <c r="DQ34" s="594"/>
      <c r="DR34" s="594"/>
      <c r="DS34" s="594"/>
      <c r="DT34" s="594"/>
      <c r="DU34" s="594"/>
      <c r="DV34" s="595"/>
      <c r="DW34" s="598">
        <v>11.6</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1330600</v>
      </c>
      <c r="S35" s="594"/>
      <c r="T35" s="594"/>
      <c r="U35" s="594"/>
      <c r="V35" s="594"/>
      <c r="W35" s="594"/>
      <c r="X35" s="594"/>
      <c r="Y35" s="595"/>
      <c r="Z35" s="596">
        <v>3.8</v>
      </c>
      <c r="AA35" s="596"/>
      <c r="AB35" s="596"/>
      <c r="AC35" s="596"/>
      <c r="AD35" s="597" t="s">
        <v>109</v>
      </c>
      <c r="AE35" s="597"/>
      <c r="AF35" s="597"/>
      <c r="AG35" s="597"/>
      <c r="AH35" s="597"/>
      <c r="AI35" s="597"/>
      <c r="AJ35" s="597"/>
      <c r="AK35" s="597"/>
      <c r="AL35" s="598" t="s">
        <v>109</v>
      </c>
      <c r="AM35" s="599"/>
      <c r="AN35" s="599"/>
      <c r="AO35" s="600"/>
      <c r="AP35" s="186"/>
      <c r="AQ35" s="604" t="s">
        <v>304</v>
      </c>
      <c r="AR35" s="605"/>
      <c r="AS35" s="605"/>
      <c r="AT35" s="605"/>
      <c r="AU35" s="605"/>
      <c r="AV35" s="605"/>
      <c r="AW35" s="605"/>
      <c r="AX35" s="605"/>
      <c r="AY35" s="606"/>
      <c r="AZ35" s="582">
        <v>5389312</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104758</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1888034</v>
      </c>
      <c r="CS35" s="625"/>
      <c r="CT35" s="625"/>
      <c r="CU35" s="625"/>
      <c r="CV35" s="625"/>
      <c r="CW35" s="625"/>
      <c r="CX35" s="625"/>
      <c r="CY35" s="626"/>
      <c r="CZ35" s="627">
        <v>5.6</v>
      </c>
      <c r="DA35" s="628"/>
      <c r="DB35" s="628"/>
      <c r="DC35" s="629"/>
      <c r="DD35" s="602">
        <v>1438694</v>
      </c>
      <c r="DE35" s="625"/>
      <c r="DF35" s="625"/>
      <c r="DG35" s="625"/>
      <c r="DH35" s="625"/>
      <c r="DI35" s="625"/>
      <c r="DJ35" s="625"/>
      <c r="DK35" s="626"/>
      <c r="DL35" s="602">
        <v>1220261</v>
      </c>
      <c r="DM35" s="625"/>
      <c r="DN35" s="625"/>
      <c r="DO35" s="625"/>
      <c r="DP35" s="625"/>
      <c r="DQ35" s="625"/>
      <c r="DR35" s="625"/>
      <c r="DS35" s="625"/>
      <c r="DT35" s="625"/>
      <c r="DU35" s="625"/>
      <c r="DV35" s="626"/>
      <c r="DW35" s="598">
        <v>6.1</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34655739</v>
      </c>
      <c r="S36" s="666"/>
      <c r="T36" s="666"/>
      <c r="U36" s="666"/>
      <c r="V36" s="666"/>
      <c r="W36" s="666"/>
      <c r="X36" s="666"/>
      <c r="Y36" s="667"/>
      <c r="Z36" s="668">
        <v>100</v>
      </c>
      <c r="AA36" s="668"/>
      <c r="AB36" s="668"/>
      <c r="AC36" s="668"/>
      <c r="AD36" s="669">
        <v>18554258</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1934072</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61453</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2428813</v>
      </c>
      <c r="CS36" s="594"/>
      <c r="CT36" s="594"/>
      <c r="CU36" s="594"/>
      <c r="CV36" s="594"/>
      <c r="CW36" s="594"/>
      <c r="CX36" s="594"/>
      <c r="CY36" s="595"/>
      <c r="CZ36" s="627">
        <v>7.2</v>
      </c>
      <c r="DA36" s="628"/>
      <c r="DB36" s="628"/>
      <c r="DC36" s="629"/>
      <c r="DD36" s="602">
        <v>2068570</v>
      </c>
      <c r="DE36" s="594"/>
      <c r="DF36" s="594"/>
      <c r="DG36" s="594"/>
      <c r="DH36" s="594"/>
      <c r="DI36" s="594"/>
      <c r="DJ36" s="594"/>
      <c r="DK36" s="595"/>
      <c r="DL36" s="602">
        <v>1358704</v>
      </c>
      <c r="DM36" s="594"/>
      <c r="DN36" s="594"/>
      <c r="DO36" s="594"/>
      <c r="DP36" s="594"/>
      <c r="DQ36" s="594"/>
      <c r="DR36" s="594"/>
      <c r="DS36" s="594"/>
      <c r="DT36" s="594"/>
      <c r="DU36" s="594"/>
      <c r="DV36" s="595"/>
      <c r="DW36" s="598">
        <v>6.8</v>
      </c>
      <c r="DX36" s="623"/>
      <c r="DY36" s="623"/>
      <c r="DZ36" s="623"/>
      <c r="EA36" s="623"/>
      <c r="EB36" s="623"/>
      <c r="EC36" s="624"/>
    </row>
    <row r="37" spans="2:133" ht="11.25" customHeight="1">
      <c r="AQ37" s="672" t="s">
        <v>311</v>
      </c>
      <c r="AR37" s="673"/>
      <c r="AS37" s="673"/>
      <c r="AT37" s="673"/>
      <c r="AU37" s="673"/>
      <c r="AV37" s="673"/>
      <c r="AW37" s="673"/>
      <c r="AX37" s="673"/>
      <c r="AY37" s="674"/>
      <c r="AZ37" s="593">
        <v>948834</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8604</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89105</v>
      </c>
      <c r="CS37" s="625"/>
      <c r="CT37" s="625"/>
      <c r="CU37" s="625"/>
      <c r="CV37" s="625"/>
      <c r="CW37" s="625"/>
      <c r="CX37" s="625"/>
      <c r="CY37" s="626"/>
      <c r="CZ37" s="627">
        <v>0.3</v>
      </c>
      <c r="DA37" s="628"/>
      <c r="DB37" s="628"/>
      <c r="DC37" s="629"/>
      <c r="DD37" s="602">
        <v>88841</v>
      </c>
      <c r="DE37" s="625"/>
      <c r="DF37" s="625"/>
      <c r="DG37" s="625"/>
      <c r="DH37" s="625"/>
      <c r="DI37" s="625"/>
      <c r="DJ37" s="625"/>
      <c r="DK37" s="626"/>
      <c r="DL37" s="602">
        <v>88841</v>
      </c>
      <c r="DM37" s="625"/>
      <c r="DN37" s="625"/>
      <c r="DO37" s="625"/>
      <c r="DP37" s="625"/>
      <c r="DQ37" s="625"/>
      <c r="DR37" s="625"/>
      <c r="DS37" s="625"/>
      <c r="DT37" s="625"/>
      <c r="DU37" s="625"/>
      <c r="DV37" s="626"/>
      <c r="DW37" s="598">
        <v>0.4</v>
      </c>
      <c r="DX37" s="623"/>
      <c r="DY37" s="623"/>
      <c r="DZ37" s="623"/>
      <c r="EA37" s="623"/>
      <c r="EB37" s="623"/>
      <c r="EC37" s="624"/>
    </row>
    <row r="38" spans="2:133" ht="11.25" customHeight="1">
      <c r="AQ38" s="672" t="s">
        <v>314</v>
      </c>
      <c r="AR38" s="673"/>
      <c r="AS38" s="673"/>
      <c r="AT38" s="673"/>
      <c r="AU38" s="673"/>
      <c r="AV38" s="673"/>
      <c r="AW38" s="673"/>
      <c r="AX38" s="673"/>
      <c r="AY38" s="674"/>
      <c r="AZ38" s="593">
        <v>365428</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15556</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4075050</v>
      </c>
      <c r="CS38" s="594"/>
      <c r="CT38" s="594"/>
      <c r="CU38" s="594"/>
      <c r="CV38" s="594"/>
      <c r="CW38" s="594"/>
      <c r="CX38" s="594"/>
      <c r="CY38" s="595"/>
      <c r="CZ38" s="627">
        <v>12.2</v>
      </c>
      <c r="DA38" s="628"/>
      <c r="DB38" s="628"/>
      <c r="DC38" s="629"/>
      <c r="DD38" s="602">
        <v>3809316</v>
      </c>
      <c r="DE38" s="594"/>
      <c r="DF38" s="594"/>
      <c r="DG38" s="594"/>
      <c r="DH38" s="594"/>
      <c r="DI38" s="594"/>
      <c r="DJ38" s="594"/>
      <c r="DK38" s="595"/>
      <c r="DL38" s="602">
        <v>3613940</v>
      </c>
      <c r="DM38" s="594"/>
      <c r="DN38" s="594"/>
      <c r="DO38" s="594"/>
      <c r="DP38" s="594"/>
      <c r="DQ38" s="594"/>
      <c r="DR38" s="594"/>
      <c r="DS38" s="594"/>
      <c r="DT38" s="594"/>
      <c r="DU38" s="594"/>
      <c r="DV38" s="595"/>
      <c r="DW38" s="598">
        <v>18.2</v>
      </c>
      <c r="DX38" s="623"/>
      <c r="DY38" s="623"/>
      <c r="DZ38" s="623"/>
      <c r="EA38" s="623"/>
      <c r="EB38" s="623"/>
      <c r="EC38" s="624"/>
    </row>
    <row r="39" spans="2:133" ht="11.25" customHeight="1">
      <c r="AQ39" s="672" t="s">
        <v>317</v>
      </c>
      <c r="AR39" s="673"/>
      <c r="AS39" s="673"/>
      <c r="AT39" s="673"/>
      <c r="AU39" s="673"/>
      <c r="AV39" s="673"/>
      <c r="AW39" s="673"/>
      <c r="AX39" s="673"/>
      <c r="AY39" s="674"/>
      <c r="AZ39" s="593">
        <v>58711</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102</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106220</v>
      </c>
      <c r="CS39" s="625"/>
      <c r="CT39" s="625"/>
      <c r="CU39" s="625"/>
      <c r="CV39" s="625"/>
      <c r="CW39" s="625"/>
      <c r="CX39" s="625"/>
      <c r="CY39" s="626"/>
      <c r="CZ39" s="627">
        <v>0.3</v>
      </c>
      <c r="DA39" s="628"/>
      <c r="DB39" s="628"/>
      <c r="DC39" s="629"/>
      <c r="DD39" s="602">
        <v>100000</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480673</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89</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620800</v>
      </c>
      <c r="CS40" s="594"/>
      <c r="CT40" s="594"/>
      <c r="CU40" s="594"/>
      <c r="CV40" s="594"/>
      <c r="CW40" s="594"/>
      <c r="CX40" s="594"/>
      <c r="CY40" s="595"/>
      <c r="CZ40" s="627">
        <v>1.9</v>
      </c>
      <c r="DA40" s="628"/>
      <c r="DB40" s="628"/>
      <c r="DC40" s="629"/>
      <c r="DD40" s="602">
        <v>31400</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1601594</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230</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6800367</v>
      </c>
      <c r="CS42" s="594"/>
      <c r="CT42" s="594"/>
      <c r="CU42" s="594"/>
      <c r="CV42" s="594"/>
      <c r="CW42" s="594"/>
      <c r="CX42" s="594"/>
      <c r="CY42" s="595"/>
      <c r="CZ42" s="627">
        <v>20.3</v>
      </c>
      <c r="DA42" s="676"/>
      <c r="DB42" s="676"/>
      <c r="DC42" s="677"/>
      <c r="DD42" s="602">
        <v>1552680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195214</v>
      </c>
      <c r="CS43" s="625"/>
      <c r="CT43" s="625"/>
      <c r="CU43" s="625"/>
      <c r="CV43" s="625"/>
      <c r="CW43" s="625"/>
      <c r="CX43" s="625"/>
      <c r="CY43" s="626"/>
      <c r="CZ43" s="627">
        <v>0.6</v>
      </c>
      <c r="DA43" s="628"/>
      <c r="DB43" s="628"/>
      <c r="DC43" s="629"/>
      <c r="DD43" s="602">
        <v>159105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6542680</v>
      </c>
      <c r="CS44" s="594"/>
      <c r="CT44" s="594"/>
      <c r="CU44" s="594"/>
      <c r="CV44" s="594"/>
      <c r="CW44" s="594"/>
      <c r="CX44" s="594"/>
      <c r="CY44" s="595"/>
      <c r="CZ44" s="627">
        <v>19.5</v>
      </c>
      <c r="DA44" s="676"/>
      <c r="DB44" s="676"/>
      <c r="DC44" s="677"/>
      <c r="DD44" s="602">
        <v>1538052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1616518</v>
      </c>
      <c r="CS45" s="625"/>
      <c r="CT45" s="625"/>
      <c r="CU45" s="625"/>
      <c r="CV45" s="625"/>
      <c r="CW45" s="625"/>
      <c r="CX45" s="625"/>
      <c r="CY45" s="626"/>
      <c r="CZ45" s="627">
        <v>4.8</v>
      </c>
      <c r="DA45" s="628"/>
      <c r="DB45" s="628"/>
      <c r="DC45" s="629"/>
      <c r="DD45" s="602">
        <v>186579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4877242</v>
      </c>
      <c r="CS46" s="594"/>
      <c r="CT46" s="594"/>
      <c r="CU46" s="594"/>
      <c r="CV46" s="594"/>
      <c r="CW46" s="594"/>
      <c r="CX46" s="594"/>
      <c r="CY46" s="595"/>
      <c r="CZ46" s="627">
        <v>14.6</v>
      </c>
      <c r="DA46" s="676"/>
      <c r="DB46" s="676"/>
      <c r="DC46" s="677"/>
      <c r="DD46" s="602">
        <v>1346453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257687</v>
      </c>
      <c r="CS47" s="625"/>
      <c r="CT47" s="625"/>
      <c r="CU47" s="625"/>
      <c r="CV47" s="625"/>
      <c r="CW47" s="625"/>
      <c r="CX47" s="625"/>
      <c r="CY47" s="626"/>
      <c r="CZ47" s="627">
        <v>0.8</v>
      </c>
      <c r="DA47" s="628"/>
      <c r="DB47" s="628"/>
      <c r="DC47" s="629"/>
      <c r="DD47" s="602">
        <v>14628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109</v>
      </c>
      <c r="CS48" s="594"/>
      <c r="CT48" s="594"/>
      <c r="CU48" s="594"/>
      <c r="CV48" s="594"/>
      <c r="CW48" s="594"/>
      <c r="CX48" s="594"/>
      <c r="CY48" s="595"/>
      <c r="CZ48" s="627" t="s">
        <v>109</v>
      </c>
      <c r="DA48" s="676"/>
      <c r="DB48" s="676"/>
      <c r="DC48" s="677"/>
      <c r="DD48" s="602" t="s">
        <v>109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33518520</v>
      </c>
      <c r="CS49" s="661"/>
      <c r="CT49" s="661"/>
      <c r="CU49" s="661"/>
      <c r="CV49" s="661"/>
      <c r="CW49" s="661"/>
      <c r="CX49" s="661"/>
      <c r="CY49" s="688"/>
      <c r="CZ49" s="689">
        <v>100</v>
      </c>
      <c r="DA49" s="690"/>
      <c r="DB49" s="690"/>
      <c r="DC49" s="691"/>
      <c r="DD49" s="692">
        <v>21635569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35360</v>
      </c>
      <c r="R7" s="723"/>
      <c r="S7" s="723"/>
      <c r="T7" s="723"/>
      <c r="U7" s="723"/>
      <c r="V7" s="723">
        <v>34239</v>
      </c>
      <c r="W7" s="723"/>
      <c r="X7" s="723"/>
      <c r="Y7" s="723"/>
      <c r="Z7" s="723"/>
      <c r="AA7" s="723">
        <v>1121</v>
      </c>
      <c r="AB7" s="723"/>
      <c r="AC7" s="723"/>
      <c r="AD7" s="723"/>
      <c r="AE7" s="724"/>
      <c r="AF7" s="725">
        <v>742</v>
      </c>
      <c r="AG7" s="726"/>
      <c r="AH7" s="726"/>
      <c r="AI7" s="726"/>
      <c r="AJ7" s="727"/>
      <c r="AK7" s="762">
        <v>821</v>
      </c>
      <c r="AL7" s="763"/>
      <c r="AM7" s="763"/>
      <c r="AN7" s="763"/>
      <c r="AO7" s="763"/>
      <c r="AP7" s="763">
        <v>41615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-2</v>
      </c>
      <c r="CI7" s="760"/>
      <c r="CJ7" s="760"/>
      <c r="CK7" s="760"/>
      <c r="CL7" s="761"/>
      <c r="CM7" s="759">
        <v>49</v>
      </c>
      <c r="CN7" s="760"/>
      <c r="CO7" s="760"/>
      <c r="CP7" s="760"/>
      <c r="CQ7" s="761"/>
      <c r="CR7" s="759">
        <v>30</v>
      </c>
      <c r="CS7" s="760"/>
      <c r="CT7" s="760"/>
      <c r="CU7" s="760"/>
      <c r="CV7" s="761"/>
      <c r="CW7" s="759">
        <v>5</v>
      </c>
      <c r="CX7" s="760"/>
      <c r="CY7" s="760"/>
      <c r="CZ7" s="760"/>
      <c r="DA7" s="761"/>
      <c r="DB7" s="759" t="s">
        <v>543</v>
      </c>
      <c r="DC7" s="760"/>
      <c r="DD7" s="760"/>
      <c r="DE7" s="760"/>
      <c r="DF7" s="761"/>
      <c r="DG7" s="759" t="s">
        <v>543</v>
      </c>
      <c r="DH7" s="760"/>
      <c r="DI7" s="760"/>
      <c r="DJ7" s="760"/>
      <c r="DK7" s="761"/>
      <c r="DL7" s="759" t="s">
        <v>543</v>
      </c>
      <c r="DM7" s="760"/>
      <c r="DN7" s="760"/>
      <c r="DO7" s="760"/>
      <c r="DP7" s="761"/>
      <c r="DQ7" s="759" t="s">
        <v>543</v>
      </c>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368</v>
      </c>
      <c r="R8" s="747"/>
      <c r="S8" s="747"/>
      <c r="T8" s="747"/>
      <c r="U8" s="747"/>
      <c r="V8" s="747">
        <v>352</v>
      </c>
      <c r="W8" s="747"/>
      <c r="X8" s="747"/>
      <c r="Y8" s="747"/>
      <c r="Z8" s="747"/>
      <c r="AA8" s="747">
        <v>16</v>
      </c>
      <c r="AB8" s="747"/>
      <c r="AC8" s="747"/>
      <c r="AD8" s="747"/>
      <c r="AE8" s="748"/>
      <c r="AF8" s="749">
        <v>16</v>
      </c>
      <c r="AG8" s="750"/>
      <c r="AH8" s="750"/>
      <c r="AI8" s="750"/>
      <c r="AJ8" s="751"/>
      <c r="AK8" s="752">
        <v>129</v>
      </c>
      <c r="AL8" s="753"/>
      <c r="AM8" s="753"/>
      <c r="AN8" s="753"/>
      <c r="AO8" s="753"/>
      <c r="AP8" s="753" t="s">
        <v>530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-1</v>
      </c>
      <c r="CI8" s="770"/>
      <c r="CJ8" s="770"/>
      <c r="CK8" s="770"/>
      <c r="CL8" s="771"/>
      <c r="CM8" s="769">
        <v>77</v>
      </c>
      <c r="CN8" s="770"/>
      <c r="CO8" s="770"/>
      <c r="CP8" s="770"/>
      <c r="CQ8" s="771"/>
      <c r="CR8" s="769">
        <v>10</v>
      </c>
      <c r="CS8" s="770"/>
      <c r="CT8" s="770"/>
      <c r="CU8" s="770"/>
      <c r="CV8" s="771"/>
      <c r="CW8" s="769">
        <v>82</v>
      </c>
      <c r="CX8" s="770"/>
      <c r="CY8" s="770"/>
      <c r="CZ8" s="770"/>
      <c r="DA8" s="771"/>
      <c r="DB8" s="769" t="s">
        <v>543</v>
      </c>
      <c r="DC8" s="770"/>
      <c r="DD8" s="770"/>
      <c r="DE8" s="770"/>
      <c r="DF8" s="771"/>
      <c r="DG8" s="769" t="s">
        <v>543</v>
      </c>
      <c r="DH8" s="770"/>
      <c r="DI8" s="770"/>
      <c r="DJ8" s="770"/>
      <c r="DK8" s="771"/>
      <c r="DL8" s="769" t="s">
        <v>543</v>
      </c>
      <c r="DM8" s="770"/>
      <c r="DN8" s="770"/>
      <c r="DO8" s="770"/>
      <c r="DP8" s="771"/>
      <c r="DQ8" s="769" t="s">
        <v>543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4</v>
      </c>
      <c r="CI9" s="770"/>
      <c r="CJ9" s="770"/>
      <c r="CK9" s="770"/>
      <c r="CL9" s="771"/>
      <c r="CM9" s="769">
        <v>311</v>
      </c>
      <c r="CN9" s="770"/>
      <c r="CO9" s="770"/>
      <c r="CP9" s="770"/>
      <c r="CQ9" s="771"/>
      <c r="CR9" s="769">
        <v>300</v>
      </c>
      <c r="CS9" s="770"/>
      <c r="CT9" s="770"/>
      <c r="CU9" s="770"/>
      <c r="CV9" s="771"/>
      <c r="CW9" s="769">
        <v>1</v>
      </c>
      <c r="CX9" s="770"/>
      <c r="CY9" s="770"/>
      <c r="CZ9" s="770"/>
      <c r="DA9" s="771"/>
      <c r="DB9" s="769" t="s">
        <v>543</v>
      </c>
      <c r="DC9" s="770"/>
      <c r="DD9" s="770"/>
      <c r="DE9" s="770"/>
      <c r="DF9" s="771"/>
      <c r="DG9" s="769" t="s">
        <v>543</v>
      </c>
      <c r="DH9" s="770"/>
      <c r="DI9" s="770"/>
      <c r="DJ9" s="770"/>
      <c r="DK9" s="771"/>
      <c r="DL9" s="769" t="s">
        <v>543</v>
      </c>
      <c r="DM9" s="770"/>
      <c r="DN9" s="770"/>
      <c r="DO9" s="770"/>
      <c r="DP9" s="771"/>
      <c r="DQ9" s="769" t="s">
        <v>543</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4</v>
      </c>
      <c r="CI10" s="770"/>
      <c r="CJ10" s="770"/>
      <c r="CK10" s="770"/>
      <c r="CL10" s="771"/>
      <c r="CM10" s="769">
        <v>102</v>
      </c>
      <c r="CN10" s="770"/>
      <c r="CO10" s="770"/>
      <c r="CP10" s="770"/>
      <c r="CQ10" s="771"/>
      <c r="CR10" s="769">
        <v>35</v>
      </c>
      <c r="CS10" s="770"/>
      <c r="CT10" s="770"/>
      <c r="CU10" s="770"/>
      <c r="CV10" s="771"/>
      <c r="CW10" s="769" t="s">
        <v>543</v>
      </c>
      <c r="CX10" s="770"/>
      <c r="CY10" s="770"/>
      <c r="CZ10" s="770"/>
      <c r="DA10" s="771"/>
      <c r="DB10" s="769" t="s">
        <v>543</v>
      </c>
      <c r="DC10" s="770"/>
      <c r="DD10" s="770"/>
      <c r="DE10" s="770"/>
      <c r="DF10" s="771"/>
      <c r="DG10" s="769" t="s">
        <v>543</v>
      </c>
      <c r="DH10" s="770"/>
      <c r="DI10" s="770"/>
      <c r="DJ10" s="770"/>
      <c r="DK10" s="771"/>
      <c r="DL10" s="769" t="s">
        <v>543</v>
      </c>
      <c r="DM10" s="770"/>
      <c r="DN10" s="770"/>
      <c r="DO10" s="770"/>
      <c r="DP10" s="771"/>
      <c r="DQ10" s="769" t="s">
        <v>543</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t="s">
        <v>549</v>
      </c>
      <c r="BS11" s="756" t="s">
        <v>548</v>
      </c>
      <c r="BT11" s="757"/>
      <c r="BU11" s="757"/>
      <c r="BV11" s="757"/>
      <c r="BW11" s="757"/>
      <c r="BX11" s="757"/>
      <c r="BY11" s="757"/>
      <c r="BZ11" s="757"/>
      <c r="CA11" s="757"/>
      <c r="CB11" s="757"/>
      <c r="CC11" s="757"/>
      <c r="CD11" s="757"/>
      <c r="CE11" s="757"/>
      <c r="CF11" s="757"/>
      <c r="CG11" s="758"/>
      <c r="CH11" s="769">
        <v>2</v>
      </c>
      <c r="CI11" s="770"/>
      <c r="CJ11" s="770"/>
      <c r="CK11" s="770"/>
      <c r="CL11" s="771"/>
      <c r="CM11" s="769">
        <v>148</v>
      </c>
      <c r="CN11" s="770"/>
      <c r="CO11" s="770"/>
      <c r="CP11" s="770"/>
      <c r="CQ11" s="771"/>
      <c r="CR11" s="769">
        <v>4</v>
      </c>
      <c r="CS11" s="770"/>
      <c r="CT11" s="770"/>
      <c r="CU11" s="770"/>
      <c r="CV11" s="771"/>
      <c r="CW11" s="769" t="s">
        <v>543</v>
      </c>
      <c r="CX11" s="770"/>
      <c r="CY11" s="770"/>
      <c r="CZ11" s="770"/>
      <c r="DA11" s="771"/>
      <c r="DB11" s="769">
        <v>420</v>
      </c>
      <c r="DC11" s="770"/>
      <c r="DD11" s="770"/>
      <c r="DE11" s="770"/>
      <c r="DF11" s="771"/>
      <c r="DG11" s="769" t="s">
        <v>543</v>
      </c>
      <c r="DH11" s="770"/>
      <c r="DI11" s="770"/>
      <c r="DJ11" s="770"/>
      <c r="DK11" s="771"/>
      <c r="DL11" s="769" t="s">
        <v>543</v>
      </c>
      <c r="DM11" s="770"/>
      <c r="DN11" s="770"/>
      <c r="DO11" s="770"/>
      <c r="DP11" s="771"/>
      <c r="DQ11" s="769">
        <v>408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35567</v>
      </c>
      <c r="R23" s="782"/>
      <c r="S23" s="782"/>
      <c r="T23" s="782"/>
      <c r="U23" s="782"/>
      <c r="V23" s="782">
        <v>34430</v>
      </c>
      <c r="W23" s="782"/>
      <c r="X23" s="782"/>
      <c r="Y23" s="782"/>
      <c r="Z23" s="782"/>
      <c r="AA23" s="782">
        <v>1137</v>
      </c>
      <c r="AB23" s="782"/>
      <c r="AC23" s="782"/>
      <c r="AD23" s="782"/>
      <c r="AE23" s="783"/>
      <c r="AF23" s="784">
        <v>757</v>
      </c>
      <c r="AG23" s="782"/>
      <c r="AH23" s="782"/>
      <c r="AI23" s="782"/>
      <c r="AJ23" s="785"/>
      <c r="AK23" s="786"/>
      <c r="AL23" s="787"/>
      <c r="AM23" s="787"/>
      <c r="AN23" s="787"/>
      <c r="AO23" s="787"/>
      <c r="AP23" s="782">
        <v>41615</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5958</v>
      </c>
      <c r="R28" s="811"/>
      <c r="S28" s="811"/>
      <c r="T28" s="811"/>
      <c r="U28" s="811"/>
      <c r="V28" s="811">
        <v>5853</v>
      </c>
      <c r="W28" s="811"/>
      <c r="X28" s="811"/>
      <c r="Y28" s="811"/>
      <c r="Z28" s="811"/>
      <c r="AA28" s="811">
        <v>105</v>
      </c>
      <c r="AB28" s="811"/>
      <c r="AC28" s="811"/>
      <c r="AD28" s="811"/>
      <c r="AE28" s="812"/>
      <c r="AF28" s="813">
        <v>105</v>
      </c>
      <c r="AG28" s="811"/>
      <c r="AH28" s="811"/>
      <c r="AI28" s="811"/>
      <c r="AJ28" s="814"/>
      <c r="AK28" s="815">
        <v>521</v>
      </c>
      <c r="AL28" s="806"/>
      <c r="AM28" s="806"/>
      <c r="AN28" s="806"/>
      <c r="AO28" s="806"/>
      <c r="AP28" s="806" t="s">
        <v>531</v>
      </c>
      <c r="AQ28" s="806"/>
      <c r="AR28" s="806"/>
      <c r="AS28" s="806"/>
      <c r="AT28" s="806"/>
      <c r="AU28" s="806" t="s">
        <v>531</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6177</v>
      </c>
      <c r="R29" s="747"/>
      <c r="S29" s="747"/>
      <c r="T29" s="747"/>
      <c r="U29" s="747"/>
      <c r="V29" s="747">
        <v>6084</v>
      </c>
      <c r="W29" s="747"/>
      <c r="X29" s="747"/>
      <c r="Y29" s="747"/>
      <c r="Z29" s="747"/>
      <c r="AA29" s="747">
        <v>93</v>
      </c>
      <c r="AB29" s="747"/>
      <c r="AC29" s="747"/>
      <c r="AD29" s="747"/>
      <c r="AE29" s="748"/>
      <c r="AF29" s="749">
        <v>93</v>
      </c>
      <c r="AG29" s="750"/>
      <c r="AH29" s="750"/>
      <c r="AI29" s="750"/>
      <c r="AJ29" s="751"/>
      <c r="AK29" s="818">
        <v>941</v>
      </c>
      <c r="AL29" s="819"/>
      <c r="AM29" s="819"/>
      <c r="AN29" s="819"/>
      <c r="AO29" s="819"/>
      <c r="AP29" s="819" t="s">
        <v>531</v>
      </c>
      <c r="AQ29" s="819"/>
      <c r="AR29" s="819"/>
      <c r="AS29" s="819"/>
      <c r="AT29" s="819"/>
      <c r="AU29" s="819" t="s">
        <v>531</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477</v>
      </c>
      <c r="R30" s="747"/>
      <c r="S30" s="747"/>
      <c r="T30" s="747"/>
      <c r="U30" s="747"/>
      <c r="V30" s="747">
        <v>469</v>
      </c>
      <c r="W30" s="747"/>
      <c r="X30" s="747"/>
      <c r="Y30" s="747"/>
      <c r="Z30" s="747"/>
      <c r="AA30" s="747">
        <v>8</v>
      </c>
      <c r="AB30" s="747"/>
      <c r="AC30" s="747"/>
      <c r="AD30" s="747"/>
      <c r="AE30" s="748"/>
      <c r="AF30" s="749">
        <v>8</v>
      </c>
      <c r="AG30" s="750"/>
      <c r="AH30" s="750"/>
      <c r="AI30" s="750"/>
      <c r="AJ30" s="751"/>
      <c r="AK30" s="818">
        <v>147</v>
      </c>
      <c r="AL30" s="819"/>
      <c r="AM30" s="819"/>
      <c r="AN30" s="819"/>
      <c r="AO30" s="819"/>
      <c r="AP30" s="819" t="s">
        <v>531</v>
      </c>
      <c r="AQ30" s="819"/>
      <c r="AR30" s="819"/>
      <c r="AS30" s="819"/>
      <c r="AT30" s="819"/>
      <c r="AU30" s="819" t="s">
        <v>531</v>
      </c>
      <c r="AV30" s="819"/>
      <c r="AW30" s="819"/>
      <c r="AX30" s="819"/>
      <c r="AY30" s="819"/>
      <c r="AZ30" s="820" t="s">
        <v>531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2170</v>
      </c>
      <c r="R31" s="747"/>
      <c r="S31" s="747"/>
      <c r="T31" s="747"/>
      <c r="U31" s="747"/>
      <c r="V31" s="747">
        <v>2063</v>
      </c>
      <c r="W31" s="747"/>
      <c r="X31" s="747"/>
      <c r="Y31" s="747"/>
      <c r="Z31" s="747"/>
      <c r="AA31" s="747">
        <v>107</v>
      </c>
      <c r="AB31" s="747"/>
      <c r="AC31" s="747"/>
      <c r="AD31" s="747"/>
      <c r="AE31" s="748"/>
      <c r="AF31" s="749">
        <v>1894</v>
      </c>
      <c r="AG31" s="750"/>
      <c r="AH31" s="750"/>
      <c r="AI31" s="750"/>
      <c r="AJ31" s="751"/>
      <c r="AK31" s="818">
        <v>365</v>
      </c>
      <c r="AL31" s="819"/>
      <c r="AM31" s="819"/>
      <c r="AN31" s="819"/>
      <c r="AO31" s="819"/>
      <c r="AP31" s="819">
        <v>12628</v>
      </c>
      <c r="AQ31" s="819"/>
      <c r="AR31" s="819"/>
      <c r="AS31" s="819"/>
      <c r="AT31" s="819"/>
      <c r="AU31" s="819">
        <v>3599</v>
      </c>
      <c r="AV31" s="819"/>
      <c r="AW31" s="819"/>
      <c r="AX31" s="819"/>
      <c r="AY31" s="819"/>
      <c r="AZ31" s="820" t="s">
        <v>532</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3674</v>
      </c>
      <c r="R32" s="747"/>
      <c r="S32" s="747"/>
      <c r="T32" s="747"/>
      <c r="U32" s="747"/>
      <c r="V32" s="747">
        <v>4355</v>
      </c>
      <c r="W32" s="747"/>
      <c r="X32" s="747"/>
      <c r="Y32" s="747"/>
      <c r="Z32" s="747"/>
      <c r="AA32" s="747">
        <v>-681</v>
      </c>
      <c r="AB32" s="747"/>
      <c r="AC32" s="747"/>
      <c r="AD32" s="747"/>
      <c r="AE32" s="748"/>
      <c r="AF32" s="749">
        <v>19</v>
      </c>
      <c r="AG32" s="750"/>
      <c r="AH32" s="750"/>
      <c r="AI32" s="750"/>
      <c r="AJ32" s="751"/>
      <c r="AK32" s="818">
        <v>950</v>
      </c>
      <c r="AL32" s="819"/>
      <c r="AM32" s="819"/>
      <c r="AN32" s="819"/>
      <c r="AO32" s="819"/>
      <c r="AP32" s="819">
        <v>2238</v>
      </c>
      <c r="AQ32" s="819"/>
      <c r="AR32" s="819"/>
      <c r="AS32" s="819"/>
      <c r="AT32" s="819"/>
      <c r="AU32" s="819">
        <v>1678</v>
      </c>
      <c r="AV32" s="819"/>
      <c r="AW32" s="819"/>
      <c r="AX32" s="819"/>
      <c r="AY32" s="819"/>
      <c r="AZ32" s="820" t="s">
        <v>531</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5624</v>
      </c>
      <c r="R33" s="747"/>
      <c r="S33" s="747"/>
      <c r="T33" s="747"/>
      <c r="U33" s="747"/>
      <c r="V33" s="747">
        <v>5547</v>
      </c>
      <c r="W33" s="747"/>
      <c r="X33" s="747"/>
      <c r="Y33" s="747"/>
      <c r="Z33" s="747"/>
      <c r="AA33" s="747">
        <v>77</v>
      </c>
      <c r="AB33" s="747"/>
      <c r="AC33" s="747"/>
      <c r="AD33" s="747"/>
      <c r="AE33" s="748"/>
      <c r="AF33" s="749">
        <v>74</v>
      </c>
      <c r="AG33" s="750"/>
      <c r="AH33" s="750"/>
      <c r="AI33" s="750"/>
      <c r="AJ33" s="751"/>
      <c r="AK33" s="818">
        <v>1942</v>
      </c>
      <c r="AL33" s="819"/>
      <c r="AM33" s="819"/>
      <c r="AN33" s="819"/>
      <c r="AO33" s="819"/>
      <c r="AP33" s="819">
        <v>31470</v>
      </c>
      <c r="AQ33" s="819"/>
      <c r="AR33" s="819"/>
      <c r="AS33" s="819"/>
      <c r="AT33" s="819"/>
      <c r="AU33" s="819">
        <v>29078</v>
      </c>
      <c r="AV33" s="819"/>
      <c r="AW33" s="819"/>
      <c r="AX33" s="819"/>
      <c r="AY33" s="819"/>
      <c r="AZ33" s="820" t="s">
        <v>531</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2193</v>
      </c>
      <c r="AG63" s="830"/>
      <c r="AH63" s="830"/>
      <c r="AI63" s="830"/>
      <c r="AJ63" s="831"/>
      <c r="AK63" s="832"/>
      <c r="AL63" s="827"/>
      <c r="AM63" s="827"/>
      <c r="AN63" s="827"/>
      <c r="AO63" s="827"/>
      <c r="AP63" s="830">
        <v>46336</v>
      </c>
      <c r="AQ63" s="830"/>
      <c r="AR63" s="830"/>
      <c r="AS63" s="830"/>
      <c r="AT63" s="830"/>
      <c r="AU63" s="830">
        <v>34356</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390</v>
      </c>
      <c r="R68" s="854"/>
      <c r="S68" s="854"/>
      <c r="T68" s="854"/>
      <c r="U68" s="854"/>
      <c r="V68" s="854">
        <v>356</v>
      </c>
      <c r="W68" s="854"/>
      <c r="X68" s="854"/>
      <c r="Y68" s="854"/>
      <c r="Z68" s="854"/>
      <c r="AA68" s="854">
        <v>33</v>
      </c>
      <c r="AB68" s="854"/>
      <c r="AC68" s="854"/>
      <c r="AD68" s="854"/>
      <c r="AE68" s="854"/>
      <c r="AF68" s="854">
        <v>33</v>
      </c>
      <c r="AG68" s="854"/>
      <c r="AH68" s="854"/>
      <c r="AI68" s="854"/>
      <c r="AJ68" s="854"/>
      <c r="AK68" s="854">
        <v>84</v>
      </c>
      <c r="AL68" s="854"/>
      <c r="AM68" s="854"/>
      <c r="AN68" s="854"/>
      <c r="AO68" s="854"/>
      <c r="AP68" s="854" t="s">
        <v>543</v>
      </c>
      <c r="AQ68" s="854"/>
      <c r="AR68" s="854"/>
      <c r="AS68" s="854"/>
      <c r="AT68" s="854"/>
      <c r="AU68" s="854" t="s">
        <v>543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7347</v>
      </c>
      <c r="R69" s="819"/>
      <c r="S69" s="819"/>
      <c r="T69" s="819"/>
      <c r="U69" s="819"/>
      <c r="V69" s="819">
        <v>7302</v>
      </c>
      <c r="W69" s="819"/>
      <c r="X69" s="819"/>
      <c r="Y69" s="819"/>
      <c r="Z69" s="819"/>
      <c r="AA69" s="819">
        <v>44</v>
      </c>
      <c r="AB69" s="819"/>
      <c r="AC69" s="819"/>
      <c r="AD69" s="819"/>
      <c r="AE69" s="819"/>
      <c r="AF69" s="819">
        <v>44</v>
      </c>
      <c r="AG69" s="819"/>
      <c r="AH69" s="819"/>
      <c r="AI69" s="819"/>
      <c r="AJ69" s="819"/>
      <c r="AK69" s="819">
        <v>1217</v>
      </c>
      <c r="AL69" s="819"/>
      <c r="AM69" s="819"/>
      <c r="AN69" s="819"/>
      <c r="AO69" s="819"/>
      <c r="AP69" s="819" t="s">
        <v>543</v>
      </c>
      <c r="AQ69" s="819"/>
      <c r="AR69" s="819"/>
      <c r="AS69" s="819"/>
      <c r="AT69" s="819"/>
      <c r="AU69" s="819" t="s">
        <v>543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1637</v>
      </c>
      <c r="R70" s="819"/>
      <c r="S70" s="819"/>
      <c r="T70" s="819"/>
      <c r="U70" s="819"/>
      <c r="V70" s="819">
        <v>1615</v>
      </c>
      <c r="W70" s="819"/>
      <c r="X70" s="819"/>
      <c r="Y70" s="819"/>
      <c r="Z70" s="819"/>
      <c r="AA70" s="819">
        <v>22</v>
      </c>
      <c r="AB70" s="819"/>
      <c r="AC70" s="819"/>
      <c r="AD70" s="819"/>
      <c r="AE70" s="819"/>
      <c r="AF70" s="819">
        <v>22</v>
      </c>
      <c r="AG70" s="819"/>
      <c r="AH70" s="819"/>
      <c r="AI70" s="819"/>
      <c r="AJ70" s="819"/>
      <c r="AK70" s="819" t="s">
        <v>543</v>
      </c>
      <c r="AL70" s="819"/>
      <c r="AM70" s="819"/>
      <c r="AN70" s="819"/>
      <c r="AO70" s="819"/>
      <c r="AP70" s="819" t="s">
        <v>543</v>
      </c>
      <c r="AQ70" s="819"/>
      <c r="AR70" s="819"/>
      <c r="AS70" s="819"/>
      <c r="AT70" s="819"/>
      <c r="AU70" s="819" t="s">
        <v>543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12</v>
      </c>
      <c r="R71" s="819"/>
      <c r="S71" s="819"/>
      <c r="T71" s="819"/>
      <c r="U71" s="819"/>
      <c r="V71" s="819">
        <v>11</v>
      </c>
      <c r="W71" s="819"/>
      <c r="X71" s="819"/>
      <c r="Y71" s="819"/>
      <c r="Z71" s="819"/>
      <c r="AA71" s="819">
        <v>1</v>
      </c>
      <c r="AB71" s="819"/>
      <c r="AC71" s="819"/>
      <c r="AD71" s="819"/>
      <c r="AE71" s="819"/>
      <c r="AF71" s="819">
        <v>1</v>
      </c>
      <c r="AG71" s="819"/>
      <c r="AH71" s="819"/>
      <c r="AI71" s="819"/>
      <c r="AJ71" s="819"/>
      <c r="AK71" s="819" t="s">
        <v>543</v>
      </c>
      <c r="AL71" s="819"/>
      <c r="AM71" s="819"/>
      <c r="AN71" s="819"/>
      <c r="AO71" s="819"/>
      <c r="AP71" s="819" t="s">
        <v>543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21</v>
      </c>
      <c r="R72" s="819"/>
      <c r="S72" s="819"/>
      <c r="T72" s="819"/>
      <c r="U72" s="819"/>
      <c r="V72" s="819">
        <v>19</v>
      </c>
      <c r="W72" s="819"/>
      <c r="X72" s="819"/>
      <c r="Y72" s="819"/>
      <c r="Z72" s="819"/>
      <c r="AA72" s="819">
        <v>2</v>
      </c>
      <c r="AB72" s="819"/>
      <c r="AC72" s="819"/>
      <c r="AD72" s="819"/>
      <c r="AE72" s="819"/>
      <c r="AF72" s="819">
        <v>2</v>
      </c>
      <c r="AG72" s="819"/>
      <c r="AH72" s="819"/>
      <c r="AI72" s="819"/>
      <c r="AJ72" s="819"/>
      <c r="AK72" s="819">
        <v>8</v>
      </c>
      <c r="AL72" s="819"/>
      <c r="AM72" s="819"/>
      <c r="AN72" s="819"/>
      <c r="AO72" s="819"/>
      <c r="AP72" s="819" t="s">
        <v>543</v>
      </c>
      <c r="AQ72" s="819"/>
      <c r="AR72" s="819"/>
      <c r="AS72" s="819"/>
      <c r="AT72" s="819"/>
      <c r="AU72" s="819" t="s">
        <v>543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1260</v>
      </c>
      <c r="R73" s="819"/>
      <c r="S73" s="819"/>
      <c r="T73" s="819"/>
      <c r="U73" s="819"/>
      <c r="V73" s="819">
        <v>1245</v>
      </c>
      <c r="W73" s="819"/>
      <c r="X73" s="819"/>
      <c r="Y73" s="819"/>
      <c r="Z73" s="819"/>
      <c r="AA73" s="819">
        <v>15</v>
      </c>
      <c r="AB73" s="819"/>
      <c r="AC73" s="819"/>
      <c r="AD73" s="819"/>
      <c r="AE73" s="819"/>
      <c r="AF73" s="819">
        <v>15</v>
      </c>
      <c r="AG73" s="819"/>
      <c r="AH73" s="819"/>
      <c r="AI73" s="819"/>
      <c r="AJ73" s="819"/>
      <c r="AK73" s="819">
        <v>611</v>
      </c>
      <c r="AL73" s="819"/>
      <c r="AM73" s="819"/>
      <c r="AN73" s="819"/>
      <c r="AO73" s="819"/>
      <c r="AP73" s="819" t="s">
        <v>543</v>
      </c>
      <c r="AQ73" s="819"/>
      <c r="AR73" s="819"/>
      <c r="AS73" s="819"/>
      <c r="AT73" s="819"/>
      <c r="AU73" s="819" t="s">
        <v>543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2754</v>
      </c>
      <c r="R74" s="819"/>
      <c r="S74" s="819"/>
      <c r="T74" s="819"/>
      <c r="U74" s="819"/>
      <c r="V74" s="819">
        <v>2640</v>
      </c>
      <c r="W74" s="819"/>
      <c r="X74" s="819"/>
      <c r="Y74" s="819"/>
      <c r="Z74" s="819"/>
      <c r="AA74" s="819">
        <v>114</v>
      </c>
      <c r="AB74" s="819"/>
      <c r="AC74" s="819"/>
      <c r="AD74" s="819"/>
      <c r="AE74" s="819"/>
      <c r="AF74" s="819">
        <v>114</v>
      </c>
      <c r="AG74" s="819"/>
      <c r="AH74" s="819"/>
      <c r="AI74" s="819"/>
      <c r="AJ74" s="819"/>
      <c r="AK74" s="819">
        <v>4</v>
      </c>
      <c r="AL74" s="819"/>
      <c r="AM74" s="819"/>
      <c r="AN74" s="819"/>
      <c r="AO74" s="819"/>
      <c r="AP74" s="819" t="s">
        <v>543</v>
      </c>
      <c r="AQ74" s="819"/>
      <c r="AR74" s="819"/>
      <c r="AS74" s="819"/>
      <c r="AT74" s="819"/>
      <c r="AU74" s="819" t="s">
        <v>543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540</v>
      </c>
      <c r="C75" s="862"/>
      <c r="D75" s="862"/>
      <c r="E75" s="862"/>
      <c r="F75" s="862"/>
      <c r="G75" s="862"/>
      <c r="H75" s="862"/>
      <c r="I75" s="862"/>
      <c r="J75" s="862"/>
      <c r="K75" s="862"/>
      <c r="L75" s="862"/>
      <c r="M75" s="862"/>
      <c r="N75" s="862"/>
      <c r="O75" s="862"/>
      <c r="P75" s="863"/>
      <c r="Q75" s="867">
        <v>257790</v>
      </c>
      <c r="R75" s="868"/>
      <c r="S75" s="868"/>
      <c r="T75" s="868"/>
      <c r="U75" s="818"/>
      <c r="V75" s="869">
        <v>250497</v>
      </c>
      <c r="W75" s="868"/>
      <c r="X75" s="868"/>
      <c r="Y75" s="868"/>
      <c r="Z75" s="818"/>
      <c r="AA75" s="869">
        <v>7292</v>
      </c>
      <c r="AB75" s="868"/>
      <c r="AC75" s="868"/>
      <c r="AD75" s="868"/>
      <c r="AE75" s="818"/>
      <c r="AF75" s="869">
        <v>7292</v>
      </c>
      <c r="AG75" s="868"/>
      <c r="AH75" s="868"/>
      <c r="AI75" s="868"/>
      <c r="AJ75" s="818"/>
      <c r="AK75" s="869">
        <v>2613</v>
      </c>
      <c r="AL75" s="868"/>
      <c r="AM75" s="868"/>
      <c r="AN75" s="868"/>
      <c r="AO75" s="818"/>
      <c r="AP75" s="869" t="s">
        <v>543</v>
      </c>
      <c r="AQ75" s="868"/>
      <c r="AR75" s="868"/>
      <c r="AS75" s="868"/>
      <c r="AT75" s="818"/>
      <c r="AU75" s="869" t="s">
        <v>543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541</v>
      </c>
      <c r="C76" s="862"/>
      <c r="D76" s="862"/>
      <c r="E76" s="862"/>
      <c r="F76" s="862"/>
      <c r="G76" s="862"/>
      <c r="H76" s="862"/>
      <c r="I76" s="862"/>
      <c r="J76" s="862"/>
      <c r="K76" s="862"/>
      <c r="L76" s="862"/>
      <c r="M76" s="862"/>
      <c r="N76" s="862"/>
      <c r="O76" s="862"/>
      <c r="P76" s="863"/>
      <c r="Q76" s="867">
        <v>738</v>
      </c>
      <c r="R76" s="868"/>
      <c r="S76" s="868"/>
      <c r="T76" s="868"/>
      <c r="U76" s="818"/>
      <c r="V76" s="869">
        <v>677</v>
      </c>
      <c r="W76" s="868"/>
      <c r="X76" s="868"/>
      <c r="Y76" s="868"/>
      <c r="Z76" s="818"/>
      <c r="AA76" s="869">
        <v>62</v>
      </c>
      <c r="AB76" s="868"/>
      <c r="AC76" s="868"/>
      <c r="AD76" s="868"/>
      <c r="AE76" s="818"/>
      <c r="AF76" s="869">
        <v>31</v>
      </c>
      <c r="AG76" s="868"/>
      <c r="AH76" s="868"/>
      <c r="AI76" s="868"/>
      <c r="AJ76" s="818"/>
      <c r="AK76" s="869">
        <v>11</v>
      </c>
      <c r="AL76" s="868"/>
      <c r="AM76" s="868"/>
      <c r="AN76" s="868"/>
      <c r="AO76" s="818"/>
      <c r="AP76" s="869">
        <v>297</v>
      </c>
      <c r="AQ76" s="868"/>
      <c r="AR76" s="868"/>
      <c r="AS76" s="868"/>
      <c r="AT76" s="818"/>
      <c r="AU76" s="869">
        <v>66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542</v>
      </c>
      <c r="C77" s="862"/>
      <c r="D77" s="862"/>
      <c r="E77" s="862"/>
      <c r="F77" s="862"/>
      <c r="G77" s="862"/>
      <c r="H77" s="862"/>
      <c r="I77" s="862"/>
      <c r="J77" s="862"/>
      <c r="K77" s="862"/>
      <c r="L77" s="862"/>
      <c r="M77" s="862"/>
      <c r="N77" s="862"/>
      <c r="O77" s="862"/>
      <c r="P77" s="863"/>
      <c r="Q77" s="867">
        <v>849</v>
      </c>
      <c r="R77" s="868"/>
      <c r="S77" s="868"/>
      <c r="T77" s="868"/>
      <c r="U77" s="818"/>
      <c r="V77" s="869">
        <v>795</v>
      </c>
      <c r="W77" s="868"/>
      <c r="X77" s="868"/>
      <c r="Y77" s="868"/>
      <c r="Z77" s="818"/>
      <c r="AA77" s="869">
        <v>54</v>
      </c>
      <c r="AB77" s="868"/>
      <c r="AC77" s="868"/>
      <c r="AD77" s="868"/>
      <c r="AE77" s="818"/>
      <c r="AF77" s="869">
        <v>54</v>
      </c>
      <c r="AG77" s="868"/>
      <c r="AH77" s="868"/>
      <c r="AI77" s="868"/>
      <c r="AJ77" s="818"/>
      <c r="AK77" s="869" t="s">
        <v>543</v>
      </c>
      <c r="AL77" s="868"/>
      <c r="AM77" s="868"/>
      <c r="AN77" s="868"/>
      <c r="AO77" s="818"/>
      <c r="AP77" s="869">
        <v>857</v>
      </c>
      <c r="AQ77" s="868"/>
      <c r="AR77" s="868"/>
      <c r="AS77" s="868"/>
      <c r="AT77" s="818"/>
      <c r="AU77" s="869">
        <v>390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4608</v>
      </c>
      <c r="AG88" s="830"/>
      <c r="AH88" s="830"/>
      <c r="AI88" s="830"/>
      <c r="AJ88" s="830"/>
      <c r="AK88" s="827"/>
      <c r="AL88" s="827"/>
      <c r="AM88" s="827"/>
      <c r="AN88" s="827"/>
      <c r="AO88" s="827"/>
      <c r="AP88" s="830">
        <v>1154</v>
      </c>
      <c r="AQ88" s="830"/>
      <c r="AR88" s="830"/>
      <c r="AS88" s="830"/>
      <c r="AT88" s="830"/>
      <c r="AU88" s="830">
        <v>456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379</v>
      </c>
      <c r="CS102" s="838"/>
      <c r="CT102" s="838"/>
      <c r="CU102" s="838"/>
      <c r="CV102" s="881"/>
      <c r="CW102" s="880">
        <v>87</v>
      </c>
      <c r="CX102" s="838"/>
      <c r="CY102" s="838"/>
      <c r="CZ102" s="838"/>
      <c r="DA102" s="881"/>
      <c r="DB102" s="880">
        <v>420</v>
      </c>
      <c r="DC102" s="838"/>
      <c r="DD102" s="838"/>
      <c r="DE102" s="838"/>
      <c r="DF102" s="881"/>
      <c r="DG102" s="880" t="s">
        <v>543</v>
      </c>
      <c r="DH102" s="838"/>
      <c r="DI102" s="838"/>
      <c r="DJ102" s="838"/>
      <c r="DK102" s="881"/>
      <c r="DL102" s="880" t="s">
        <v>543</v>
      </c>
      <c r="DM102" s="838"/>
      <c r="DN102" s="838"/>
      <c r="DO102" s="838"/>
      <c r="DP102" s="881"/>
      <c r="DQ102" s="880">
        <v>408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283</v>
      </c>
      <c r="AG109" s="883"/>
      <c r="AH109" s="883"/>
      <c r="AI109" s="883"/>
      <c r="AJ109" s="884"/>
      <c r="AK109" s="882" t="s">
        <v>282</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283</v>
      </c>
      <c r="BW109" s="883"/>
      <c r="BX109" s="883"/>
      <c r="BY109" s="883"/>
      <c r="BZ109" s="884"/>
      <c r="CA109" s="882" t="s">
        <v>282</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283</v>
      </c>
      <c r="DM109" s="883"/>
      <c r="DN109" s="883"/>
      <c r="DO109" s="883"/>
      <c r="DP109" s="884"/>
      <c r="DQ109" s="882" t="s">
        <v>282</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3928927</v>
      </c>
      <c r="AB110" s="890"/>
      <c r="AC110" s="890"/>
      <c r="AD110" s="890"/>
      <c r="AE110" s="891"/>
      <c r="AF110" s="892">
        <v>3949403</v>
      </c>
      <c r="AG110" s="890"/>
      <c r="AH110" s="890"/>
      <c r="AI110" s="890"/>
      <c r="AJ110" s="891"/>
      <c r="AK110" s="892">
        <v>4206721</v>
      </c>
      <c r="AL110" s="890"/>
      <c r="AM110" s="890"/>
      <c r="AN110" s="890"/>
      <c r="AO110" s="891"/>
      <c r="AP110" s="893">
        <v>26.7</v>
      </c>
      <c r="AQ110" s="894"/>
      <c r="AR110" s="894"/>
      <c r="AS110" s="894"/>
      <c r="AT110" s="895"/>
      <c r="AU110" s="896" t="s">
        <v>58</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40927578</v>
      </c>
      <c r="BR110" s="927"/>
      <c r="BS110" s="927"/>
      <c r="BT110" s="927"/>
      <c r="BU110" s="927"/>
      <c r="BV110" s="927">
        <v>42444126</v>
      </c>
      <c r="BW110" s="927"/>
      <c r="BX110" s="927"/>
      <c r="BY110" s="927"/>
      <c r="BZ110" s="927"/>
      <c r="CA110" s="927">
        <v>41614908</v>
      </c>
      <c r="CB110" s="927"/>
      <c r="CC110" s="927"/>
      <c r="CD110" s="927"/>
      <c r="CE110" s="927"/>
      <c r="CF110" s="941">
        <v>263.89999999999998</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v>215878</v>
      </c>
      <c r="BR111" s="920"/>
      <c r="BS111" s="920"/>
      <c r="BT111" s="920"/>
      <c r="BU111" s="920"/>
      <c r="BV111" s="920">
        <v>164678</v>
      </c>
      <c r="BW111" s="920"/>
      <c r="BX111" s="920"/>
      <c r="BY111" s="920"/>
      <c r="BZ111" s="920"/>
      <c r="CA111" s="920">
        <v>127058</v>
      </c>
      <c r="CB111" s="920"/>
      <c r="CC111" s="920"/>
      <c r="CD111" s="920"/>
      <c r="CE111" s="920"/>
      <c r="CF111" s="914">
        <v>0.8</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33168963</v>
      </c>
      <c r="BR112" s="920"/>
      <c r="BS112" s="920"/>
      <c r="BT112" s="920"/>
      <c r="BU112" s="920"/>
      <c r="BV112" s="920">
        <v>32799950</v>
      </c>
      <c r="BW112" s="920"/>
      <c r="BX112" s="920"/>
      <c r="BY112" s="920"/>
      <c r="BZ112" s="920"/>
      <c r="CA112" s="920">
        <v>34355642</v>
      </c>
      <c r="CB112" s="920"/>
      <c r="CC112" s="920"/>
      <c r="CD112" s="920"/>
      <c r="CE112" s="920"/>
      <c r="CF112" s="914">
        <v>217.9</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2341543</v>
      </c>
      <c r="AB113" s="934"/>
      <c r="AC113" s="934"/>
      <c r="AD113" s="934"/>
      <c r="AE113" s="935"/>
      <c r="AF113" s="936">
        <v>2471281</v>
      </c>
      <c r="AG113" s="934"/>
      <c r="AH113" s="934"/>
      <c r="AI113" s="934"/>
      <c r="AJ113" s="935"/>
      <c r="AK113" s="936">
        <v>2303617</v>
      </c>
      <c r="AL113" s="934"/>
      <c r="AM113" s="934"/>
      <c r="AN113" s="934"/>
      <c r="AO113" s="935"/>
      <c r="AP113" s="937">
        <v>14.6</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491820</v>
      </c>
      <c r="BR113" s="920"/>
      <c r="BS113" s="920"/>
      <c r="BT113" s="920"/>
      <c r="BU113" s="920"/>
      <c r="BV113" s="920">
        <v>441345</v>
      </c>
      <c r="BW113" s="920"/>
      <c r="BX113" s="920"/>
      <c r="BY113" s="920"/>
      <c r="BZ113" s="920"/>
      <c r="CA113" s="920">
        <v>455936</v>
      </c>
      <c r="CB113" s="920"/>
      <c r="CC113" s="920"/>
      <c r="CD113" s="920"/>
      <c r="CE113" s="920"/>
      <c r="CF113" s="914">
        <v>2.9</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57604</v>
      </c>
      <c r="AB114" s="959"/>
      <c r="AC114" s="959"/>
      <c r="AD114" s="959"/>
      <c r="AE114" s="960"/>
      <c r="AF114" s="961">
        <v>57411</v>
      </c>
      <c r="AG114" s="959"/>
      <c r="AH114" s="959"/>
      <c r="AI114" s="959"/>
      <c r="AJ114" s="960"/>
      <c r="AK114" s="961">
        <v>57334</v>
      </c>
      <c r="AL114" s="959"/>
      <c r="AM114" s="959"/>
      <c r="AN114" s="959"/>
      <c r="AO114" s="960"/>
      <c r="AP114" s="962">
        <v>0.4</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1131322</v>
      </c>
      <c r="BR114" s="920"/>
      <c r="BS114" s="920"/>
      <c r="BT114" s="920"/>
      <c r="BU114" s="920"/>
      <c r="BV114" s="920">
        <v>789167</v>
      </c>
      <c r="BW114" s="920"/>
      <c r="BX114" s="920"/>
      <c r="BY114" s="920"/>
      <c r="BZ114" s="920"/>
      <c r="CA114" s="920">
        <v>1105705</v>
      </c>
      <c r="CB114" s="920"/>
      <c r="CC114" s="920"/>
      <c r="CD114" s="920"/>
      <c r="CE114" s="920"/>
      <c r="CF114" s="914">
        <v>7</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45600</v>
      </c>
      <c r="AB115" s="934"/>
      <c r="AC115" s="934"/>
      <c r="AD115" s="934"/>
      <c r="AE115" s="935"/>
      <c r="AF115" s="936">
        <v>41826</v>
      </c>
      <c r="AG115" s="934"/>
      <c r="AH115" s="934"/>
      <c r="AI115" s="934"/>
      <c r="AJ115" s="935"/>
      <c r="AK115" s="936">
        <v>41021</v>
      </c>
      <c r="AL115" s="934"/>
      <c r="AM115" s="934"/>
      <c r="AN115" s="934"/>
      <c r="AO115" s="935"/>
      <c r="AP115" s="937">
        <v>0.3</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v>549179</v>
      </c>
      <c r="BR115" s="920"/>
      <c r="BS115" s="920"/>
      <c r="BT115" s="920"/>
      <c r="BU115" s="920"/>
      <c r="BV115" s="920">
        <v>548184</v>
      </c>
      <c r="BW115" s="920"/>
      <c r="BX115" s="920"/>
      <c r="BY115" s="920"/>
      <c r="BZ115" s="920"/>
      <c r="CA115" s="920">
        <v>408165</v>
      </c>
      <c r="CB115" s="920"/>
      <c r="CC115" s="920"/>
      <c r="CD115" s="920"/>
      <c r="CE115" s="920"/>
      <c r="CF115" s="914">
        <v>2.6</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931</v>
      </c>
      <c r="AB116" s="959"/>
      <c r="AC116" s="959"/>
      <c r="AD116" s="959"/>
      <c r="AE116" s="960"/>
      <c r="AF116" s="961">
        <v>256</v>
      </c>
      <c r="AG116" s="959"/>
      <c r="AH116" s="959"/>
      <c r="AI116" s="959"/>
      <c r="AJ116" s="960"/>
      <c r="AK116" s="961">
        <v>137</v>
      </c>
      <c r="AL116" s="959"/>
      <c r="AM116" s="959"/>
      <c r="AN116" s="959"/>
      <c r="AO116" s="960"/>
      <c r="AP116" s="962">
        <v>0</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215878</v>
      </c>
      <c r="DH116" s="959"/>
      <c r="DI116" s="959"/>
      <c r="DJ116" s="959"/>
      <c r="DK116" s="960"/>
      <c r="DL116" s="961">
        <v>164678</v>
      </c>
      <c r="DM116" s="959"/>
      <c r="DN116" s="959"/>
      <c r="DO116" s="959"/>
      <c r="DP116" s="960"/>
      <c r="DQ116" s="961">
        <v>127058</v>
      </c>
      <c r="DR116" s="959"/>
      <c r="DS116" s="959"/>
      <c r="DT116" s="959"/>
      <c r="DU116" s="960"/>
      <c r="DV116" s="962">
        <v>0.8</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6374605</v>
      </c>
      <c r="AB117" s="966"/>
      <c r="AC117" s="966"/>
      <c r="AD117" s="966"/>
      <c r="AE117" s="967"/>
      <c r="AF117" s="965">
        <v>6520177</v>
      </c>
      <c r="AG117" s="966"/>
      <c r="AH117" s="966"/>
      <c r="AI117" s="966"/>
      <c r="AJ117" s="967"/>
      <c r="AK117" s="965">
        <v>6608830</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283</v>
      </c>
      <c r="AG118" s="883"/>
      <c r="AH118" s="883"/>
      <c r="AI118" s="883"/>
      <c r="AJ118" s="884"/>
      <c r="AK118" s="882" t="s">
        <v>282</v>
      </c>
      <c r="AL118" s="883"/>
      <c r="AM118" s="883"/>
      <c r="AN118" s="883"/>
      <c r="AO118" s="884"/>
      <c r="AP118" s="990" t="s">
        <v>398</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426</v>
      </c>
      <c r="BP118" s="994"/>
      <c r="BQ118" s="985">
        <v>76484740</v>
      </c>
      <c r="BR118" s="986"/>
      <c r="BS118" s="986"/>
      <c r="BT118" s="986"/>
      <c r="BU118" s="986"/>
      <c r="BV118" s="986">
        <v>77187450</v>
      </c>
      <c r="BW118" s="986"/>
      <c r="BX118" s="986"/>
      <c r="BY118" s="986"/>
      <c r="BZ118" s="986"/>
      <c r="CA118" s="986">
        <v>78067414</v>
      </c>
      <c r="CB118" s="986"/>
      <c r="CC118" s="986"/>
      <c r="CD118" s="986"/>
      <c r="CE118" s="986"/>
      <c r="CF118" s="987"/>
      <c r="CG118" s="988"/>
      <c r="CH118" s="988"/>
      <c r="CI118" s="988"/>
      <c r="CJ118" s="989"/>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428</v>
      </c>
      <c r="AV119" s="978"/>
      <c r="AW119" s="978"/>
      <c r="AX119" s="978"/>
      <c r="AY119" s="979"/>
      <c r="AZ119" s="940" t="s">
        <v>429</v>
      </c>
      <c r="BA119" s="887"/>
      <c r="BB119" s="887"/>
      <c r="BC119" s="887"/>
      <c r="BD119" s="887"/>
      <c r="BE119" s="887"/>
      <c r="BF119" s="887"/>
      <c r="BG119" s="887"/>
      <c r="BH119" s="887"/>
      <c r="BI119" s="887"/>
      <c r="BJ119" s="887"/>
      <c r="BK119" s="887"/>
      <c r="BL119" s="887"/>
      <c r="BM119" s="887"/>
      <c r="BN119" s="887"/>
      <c r="BO119" s="887"/>
      <c r="BP119" s="888"/>
      <c r="BQ119" s="926">
        <v>3238624</v>
      </c>
      <c r="BR119" s="927"/>
      <c r="BS119" s="927"/>
      <c r="BT119" s="927"/>
      <c r="BU119" s="927"/>
      <c r="BV119" s="927">
        <v>3048811</v>
      </c>
      <c r="BW119" s="927"/>
      <c r="BX119" s="927"/>
      <c r="BY119" s="927"/>
      <c r="BZ119" s="927"/>
      <c r="CA119" s="927">
        <v>3322525</v>
      </c>
      <c r="CB119" s="927"/>
      <c r="CC119" s="927"/>
      <c r="CD119" s="927"/>
      <c r="CE119" s="927"/>
      <c r="CF119" s="941">
        <v>21.1</v>
      </c>
      <c r="CG119" s="942"/>
      <c r="CH119" s="942"/>
      <c r="CI119" s="942"/>
      <c r="CJ119" s="942"/>
      <c r="CK119" s="947"/>
      <c r="CL119" s="948"/>
      <c r="CM119" s="1004" t="s">
        <v>430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431</v>
      </c>
      <c r="BA120" s="950"/>
      <c r="BB120" s="950"/>
      <c r="BC120" s="950"/>
      <c r="BD120" s="950"/>
      <c r="BE120" s="950"/>
      <c r="BF120" s="950"/>
      <c r="BG120" s="950"/>
      <c r="BH120" s="950"/>
      <c r="BI120" s="950"/>
      <c r="BJ120" s="950"/>
      <c r="BK120" s="950"/>
      <c r="BL120" s="950"/>
      <c r="BM120" s="950"/>
      <c r="BN120" s="950"/>
      <c r="BO120" s="950"/>
      <c r="BP120" s="951"/>
      <c r="BQ120" s="919">
        <v>1825371</v>
      </c>
      <c r="BR120" s="920"/>
      <c r="BS120" s="920"/>
      <c r="BT120" s="920"/>
      <c r="BU120" s="920"/>
      <c r="BV120" s="920">
        <v>2133707</v>
      </c>
      <c r="BW120" s="920"/>
      <c r="BX120" s="920"/>
      <c r="BY120" s="920"/>
      <c r="BZ120" s="920"/>
      <c r="CA120" s="920">
        <v>1631250</v>
      </c>
      <c r="CB120" s="920"/>
      <c r="CC120" s="920"/>
      <c r="CD120" s="920"/>
      <c r="CE120" s="920"/>
      <c r="CF120" s="914">
        <v>10.3</v>
      </c>
      <c r="CG120" s="915"/>
      <c r="CH120" s="915"/>
      <c r="CI120" s="915"/>
      <c r="CJ120" s="915"/>
      <c r="CK120" s="1013" t="s">
        <v>432</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27697936</v>
      </c>
      <c r="DH120" s="927"/>
      <c r="DI120" s="927"/>
      <c r="DJ120" s="927"/>
      <c r="DK120" s="927"/>
      <c r="DL120" s="927">
        <v>27828299</v>
      </c>
      <c r="DM120" s="927"/>
      <c r="DN120" s="927"/>
      <c r="DO120" s="927"/>
      <c r="DP120" s="927"/>
      <c r="DQ120" s="927">
        <v>29078118</v>
      </c>
      <c r="DR120" s="927"/>
      <c r="DS120" s="927"/>
      <c r="DT120" s="927"/>
      <c r="DU120" s="927"/>
      <c r="DV120" s="928">
        <v>184.4</v>
      </c>
      <c r="DW120" s="928"/>
      <c r="DX120" s="928"/>
      <c r="DY120" s="928"/>
      <c r="DZ120" s="929"/>
    </row>
    <row r="121" spans="1:130" s="197" customFormat="1" ht="26.25" customHeight="1">
      <c r="A121" s="975"/>
      <c r="B121" s="946"/>
      <c r="C121" s="1010" t="s">
        <v>433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434</v>
      </c>
      <c r="BA121" s="971"/>
      <c r="BB121" s="971"/>
      <c r="BC121" s="971"/>
      <c r="BD121" s="971"/>
      <c r="BE121" s="971"/>
      <c r="BF121" s="971"/>
      <c r="BG121" s="971"/>
      <c r="BH121" s="971"/>
      <c r="BI121" s="971"/>
      <c r="BJ121" s="971"/>
      <c r="BK121" s="971"/>
      <c r="BL121" s="971"/>
      <c r="BM121" s="971"/>
      <c r="BN121" s="971"/>
      <c r="BO121" s="971"/>
      <c r="BP121" s="972"/>
      <c r="BQ121" s="985">
        <v>46210741</v>
      </c>
      <c r="BR121" s="986"/>
      <c r="BS121" s="986"/>
      <c r="BT121" s="986"/>
      <c r="BU121" s="986"/>
      <c r="BV121" s="986">
        <v>47388427</v>
      </c>
      <c r="BW121" s="986"/>
      <c r="BX121" s="986"/>
      <c r="BY121" s="986"/>
      <c r="BZ121" s="986"/>
      <c r="CA121" s="986">
        <v>48665655</v>
      </c>
      <c r="CB121" s="986"/>
      <c r="CC121" s="986"/>
      <c r="CD121" s="986"/>
      <c r="CE121" s="986"/>
      <c r="CF121" s="1024">
        <v>308.60000000000002</v>
      </c>
      <c r="CG121" s="1025"/>
      <c r="CH121" s="1025"/>
      <c r="CI121" s="1025"/>
      <c r="CJ121" s="1025"/>
      <c r="CK121" s="1016"/>
      <c r="CL121" s="1017"/>
      <c r="CM121" s="1017"/>
      <c r="CN121" s="1017"/>
      <c r="CO121" s="1018"/>
      <c r="CP121" s="1007" t="s">
        <v>378</v>
      </c>
      <c r="CQ121" s="1008"/>
      <c r="CR121" s="1008"/>
      <c r="CS121" s="1008"/>
      <c r="CT121" s="1008"/>
      <c r="CU121" s="1008"/>
      <c r="CV121" s="1008"/>
      <c r="CW121" s="1008"/>
      <c r="CX121" s="1008"/>
      <c r="CY121" s="1008"/>
      <c r="CZ121" s="1008"/>
      <c r="DA121" s="1008"/>
      <c r="DB121" s="1008"/>
      <c r="DC121" s="1008"/>
      <c r="DD121" s="1008"/>
      <c r="DE121" s="1008"/>
      <c r="DF121" s="1009"/>
      <c r="DG121" s="919">
        <v>5049468</v>
      </c>
      <c r="DH121" s="920"/>
      <c r="DI121" s="920"/>
      <c r="DJ121" s="920"/>
      <c r="DK121" s="920"/>
      <c r="DL121" s="920">
        <v>4463937</v>
      </c>
      <c r="DM121" s="920"/>
      <c r="DN121" s="920"/>
      <c r="DO121" s="920"/>
      <c r="DP121" s="920"/>
      <c r="DQ121" s="920">
        <v>3599076</v>
      </c>
      <c r="DR121" s="920"/>
      <c r="DS121" s="920"/>
      <c r="DT121" s="920"/>
      <c r="DU121" s="920"/>
      <c r="DV121" s="921">
        <v>22.8</v>
      </c>
      <c r="DW121" s="921"/>
      <c r="DX121" s="921"/>
      <c r="DY121" s="921"/>
      <c r="DZ121" s="922"/>
    </row>
    <row r="122" spans="1:130" s="197" customFormat="1" ht="26.25" customHeight="1">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435</v>
      </c>
      <c r="BP122" s="994"/>
      <c r="BQ122" s="1034">
        <v>51274736</v>
      </c>
      <c r="BR122" s="1035"/>
      <c r="BS122" s="1035"/>
      <c r="BT122" s="1035"/>
      <c r="BU122" s="1035"/>
      <c r="BV122" s="1035">
        <v>52570945</v>
      </c>
      <c r="BW122" s="1035"/>
      <c r="BX122" s="1035"/>
      <c r="BY122" s="1035"/>
      <c r="BZ122" s="1035"/>
      <c r="CA122" s="1035">
        <v>53619430</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v>421559</v>
      </c>
      <c r="DH122" s="920"/>
      <c r="DI122" s="920"/>
      <c r="DJ122" s="920"/>
      <c r="DK122" s="920"/>
      <c r="DL122" s="920">
        <v>507714</v>
      </c>
      <c r="DM122" s="920"/>
      <c r="DN122" s="920"/>
      <c r="DO122" s="920"/>
      <c r="DP122" s="920"/>
      <c r="DQ122" s="920">
        <v>1678448</v>
      </c>
      <c r="DR122" s="920"/>
      <c r="DS122" s="920"/>
      <c r="DT122" s="920"/>
      <c r="DU122" s="920"/>
      <c r="DV122" s="921">
        <v>10.6</v>
      </c>
      <c r="DW122" s="921"/>
      <c r="DX122" s="921"/>
      <c r="DY122" s="921"/>
      <c r="DZ122" s="922"/>
    </row>
    <row r="123" spans="1:130" s="197" customFormat="1" ht="26.25" customHeight="1" thickBot="1">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45600</v>
      </c>
      <c r="AB123" s="959"/>
      <c r="AC123" s="959"/>
      <c r="AD123" s="959"/>
      <c r="AE123" s="960"/>
      <c r="AF123" s="961">
        <v>41826</v>
      </c>
      <c r="AG123" s="959"/>
      <c r="AH123" s="959"/>
      <c r="AI123" s="959"/>
      <c r="AJ123" s="960"/>
      <c r="AK123" s="961">
        <v>41021</v>
      </c>
      <c r="AL123" s="959"/>
      <c r="AM123" s="959"/>
      <c r="AN123" s="959"/>
      <c r="AO123" s="960"/>
      <c r="AP123" s="962">
        <v>0.3</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159.9</v>
      </c>
      <c r="BR123" s="1027"/>
      <c r="BS123" s="1027"/>
      <c r="BT123" s="1027"/>
      <c r="BU123" s="1027"/>
      <c r="BV123" s="1027">
        <v>153.9</v>
      </c>
      <c r="BW123" s="1027"/>
      <c r="BX123" s="1027"/>
      <c r="BY123" s="1027"/>
      <c r="BZ123" s="1027"/>
      <c r="CA123" s="1027">
        <v>155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109</v>
      </c>
      <c r="DH124" s="998"/>
      <c r="DI124" s="998"/>
      <c r="DJ124" s="998"/>
      <c r="DK124" s="999"/>
      <c r="DL124" s="1000" t="s">
        <v>109</v>
      </c>
      <c r="DM124" s="998"/>
      <c r="DN124" s="998"/>
      <c r="DO124" s="998"/>
      <c r="DP124" s="999"/>
      <c r="DQ124" s="1000" t="s">
        <v>109</v>
      </c>
      <c r="DR124" s="998"/>
      <c r="DS124" s="998"/>
      <c r="DT124" s="998"/>
      <c r="DU124" s="999"/>
      <c r="DV124" s="1001" t="s">
        <v>109</v>
      </c>
      <c r="DW124" s="1002"/>
      <c r="DX124" s="1002"/>
      <c r="DY124" s="1002"/>
      <c r="DZ124" s="1003"/>
    </row>
    <row r="125" spans="1:130" s="197" customFormat="1" ht="26.25" customHeight="1" thickBot="1">
      <c r="A125" s="975"/>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c r="A126" s="975"/>
      <c r="B126" s="946"/>
      <c r="C126" s="916" t="s">
        <v>430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109</v>
      </c>
      <c r="AB126" s="959"/>
      <c r="AC126" s="959"/>
      <c r="AD126" s="959"/>
      <c r="AE126" s="960"/>
      <c r="AF126" s="961" t="s">
        <v>109</v>
      </c>
      <c r="AG126" s="959"/>
      <c r="AH126" s="959"/>
      <c r="AI126" s="959"/>
      <c r="AJ126" s="960"/>
      <c r="AK126" s="961" t="s">
        <v>109</v>
      </c>
      <c r="AL126" s="959"/>
      <c r="AM126" s="959"/>
      <c r="AN126" s="959"/>
      <c r="AO126" s="960"/>
      <c r="AP126" s="962" t="s">
        <v>109</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v>544180</v>
      </c>
      <c r="DH126" s="920"/>
      <c r="DI126" s="920"/>
      <c r="DJ126" s="920"/>
      <c r="DK126" s="920"/>
      <c r="DL126" s="920">
        <v>543717</v>
      </c>
      <c r="DM126" s="920"/>
      <c r="DN126" s="920"/>
      <c r="DO126" s="920"/>
      <c r="DP126" s="920"/>
      <c r="DQ126" s="920">
        <v>407691</v>
      </c>
      <c r="DR126" s="920"/>
      <c r="DS126" s="920"/>
      <c r="DT126" s="920"/>
      <c r="DU126" s="920"/>
      <c r="DV126" s="921">
        <v>2.6</v>
      </c>
      <c r="DW126" s="921"/>
      <c r="DX126" s="921"/>
      <c r="DY126" s="921"/>
      <c r="DZ126" s="922"/>
    </row>
    <row r="127" spans="1:130" s="197" customFormat="1" ht="26.25" customHeight="1" thickBot="1">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109</v>
      </c>
      <c r="AB127" s="959"/>
      <c r="AC127" s="959"/>
      <c r="AD127" s="959"/>
      <c r="AE127" s="960"/>
      <c r="AF127" s="961" t="s">
        <v>109</v>
      </c>
      <c r="AG127" s="959"/>
      <c r="AH127" s="959"/>
      <c r="AI127" s="959"/>
      <c r="AJ127" s="960"/>
      <c r="AK127" s="961" t="s">
        <v>109</v>
      </c>
      <c r="AL127" s="959"/>
      <c r="AM127" s="959"/>
      <c r="AN127" s="959"/>
      <c r="AO127" s="960"/>
      <c r="AP127" s="962" t="s">
        <v>109</v>
      </c>
      <c r="AQ127" s="963"/>
      <c r="AR127" s="963"/>
      <c r="AS127" s="963"/>
      <c r="AT127" s="964"/>
      <c r="AU127" s="233"/>
      <c r="AV127" s="233"/>
      <c r="AW127" s="233"/>
      <c r="AX127" s="886" t="s">
        <v>446</v>
      </c>
      <c r="AY127" s="887"/>
      <c r="AZ127" s="887"/>
      <c r="BA127" s="887"/>
      <c r="BB127" s="887"/>
      <c r="BC127" s="887"/>
      <c r="BD127" s="887"/>
      <c r="BE127" s="888"/>
      <c r="BF127" s="1041" t="s">
        <v>109</v>
      </c>
      <c r="BG127" s="1042"/>
      <c r="BH127" s="1042"/>
      <c r="BI127" s="1042"/>
      <c r="BJ127" s="1042"/>
      <c r="BK127" s="1042"/>
      <c r="BL127" s="1051"/>
      <c r="BM127" s="1041">
        <v>12.51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v>4999</v>
      </c>
      <c r="DH127" s="1048"/>
      <c r="DI127" s="1048"/>
      <c r="DJ127" s="1048"/>
      <c r="DK127" s="1048"/>
      <c r="DL127" s="1048">
        <v>4467</v>
      </c>
      <c r="DM127" s="1048"/>
      <c r="DN127" s="1048"/>
      <c r="DO127" s="1048"/>
      <c r="DP127" s="1048"/>
      <c r="DQ127" s="1048">
        <v>474</v>
      </c>
      <c r="DR127" s="1048"/>
      <c r="DS127" s="1048"/>
      <c r="DT127" s="1048"/>
      <c r="DU127" s="1048"/>
      <c r="DV127" s="1049">
        <v>0</v>
      </c>
      <c r="DW127" s="1049"/>
      <c r="DX127" s="1049"/>
      <c r="DY127" s="1049"/>
      <c r="DZ127" s="1050"/>
    </row>
    <row r="128" spans="1:130" s="197" customFormat="1" ht="26.25" customHeight="1">
      <c r="A128" s="1071" t="s">
        <v>448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449</v>
      </c>
      <c r="X128" s="1073"/>
      <c r="Y128" s="1073"/>
      <c r="Z128" s="1074"/>
      <c r="AA128" s="1089">
        <v>263501</v>
      </c>
      <c r="AB128" s="1090"/>
      <c r="AC128" s="1090"/>
      <c r="AD128" s="1090"/>
      <c r="AE128" s="1091"/>
      <c r="AF128" s="1092">
        <v>163893</v>
      </c>
      <c r="AG128" s="1090"/>
      <c r="AH128" s="1090"/>
      <c r="AI128" s="1090"/>
      <c r="AJ128" s="1091"/>
      <c r="AK128" s="1092">
        <v>155630</v>
      </c>
      <c r="AL128" s="1090"/>
      <c r="AM128" s="1090"/>
      <c r="AN128" s="1090"/>
      <c r="AO128" s="1091"/>
      <c r="AP128" s="1093"/>
      <c r="AQ128" s="1094"/>
      <c r="AR128" s="1094"/>
      <c r="AS128" s="1094"/>
      <c r="AT128" s="1095"/>
      <c r="AU128" s="235"/>
      <c r="AV128" s="235"/>
      <c r="AW128" s="235"/>
      <c r="AX128" s="1054" t="s">
        <v>450</v>
      </c>
      <c r="AY128" s="950"/>
      <c r="AZ128" s="950"/>
      <c r="BA128" s="950"/>
      <c r="BB128" s="950"/>
      <c r="BC128" s="950"/>
      <c r="BD128" s="950"/>
      <c r="BE128" s="951"/>
      <c r="BF128" s="1066" t="s">
        <v>109</v>
      </c>
      <c r="BG128" s="1067"/>
      <c r="BH128" s="1067"/>
      <c r="BI128" s="1067"/>
      <c r="BJ128" s="1067"/>
      <c r="BK128" s="1067"/>
      <c r="BL128" s="1068"/>
      <c r="BM128" s="1066">
        <v>17.510000000000002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451</v>
      </c>
      <c r="X129" s="1061"/>
      <c r="Y129" s="1061"/>
      <c r="Z129" s="1062"/>
      <c r="AA129" s="958">
        <v>19273943</v>
      </c>
      <c r="AB129" s="959"/>
      <c r="AC129" s="959"/>
      <c r="AD129" s="959"/>
      <c r="AE129" s="960"/>
      <c r="AF129" s="961">
        <v>19651527</v>
      </c>
      <c r="AG129" s="959"/>
      <c r="AH129" s="959"/>
      <c r="AI129" s="959"/>
      <c r="AJ129" s="960"/>
      <c r="AK129" s="961">
        <v>19739050</v>
      </c>
      <c r="AL129" s="959"/>
      <c r="AM129" s="959"/>
      <c r="AN129" s="959"/>
      <c r="AO129" s="960"/>
      <c r="AP129" s="1063"/>
      <c r="AQ129" s="1064"/>
      <c r="AR129" s="1064"/>
      <c r="AS129" s="1064"/>
      <c r="AT129" s="1065"/>
      <c r="AU129" s="235"/>
      <c r="AV129" s="235"/>
      <c r="AW129" s="235"/>
      <c r="AX129" s="1054" t="s">
        <v>452</v>
      </c>
      <c r="AY129" s="950"/>
      <c r="AZ129" s="950"/>
      <c r="BA129" s="950"/>
      <c r="BB129" s="950"/>
      <c r="BC129" s="950"/>
      <c r="BD129" s="950"/>
      <c r="BE129" s="951"/>
      <c r="BF129" s="1055">
        <v>16.3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454</v>
      </c>
      <c r="X130" s="1061"/>
      <c r="Y130" s="1061"/>
      <c r="Z130" s="1062"/>
      <c r="AA130" s="958">
        <v>3517280</v>
      </c>
      <c r="AB130" s="959"/>
      <c r="AC130" s="959"/>
      <c r="AD130" s="959"/>
      <c r="AE130" s="960"/>
      <c r="AF130" s="961">
        <v>3666283</v>
      </c>
      <c r="AG130" s="959"/>
      <c r="AH130" s="959"/>
      <c r="AI130" s="959"/>
      <c r="AJ130" s="960"/>
      <c r="AK130" s="961">
        <v>3970695</v>
      </c>
      <c r="AL130" s="959"/>
      <c r="AM130" s="959"/>
      <c r="AN130" s="959"/>
      <c r="AO130" s="960"/>
      <c r="AP130" s="1063"/>
      <c r="AQ130" s="1064"/>
      <c r="AR130" s="1064"/>
      <c r="AS130" s="1064"/>
      <c r="AT130" s="1065"/>
      <c r="AU130" s="235"/>
      <c r="AV130" s="235"/>
      <c r="AW130" s="235"/>
      <c r="AX130" s="1113" t="s">
        <v>455</v>
      </c>
      <c r="AY130" s="1045"/>
      <c r="AZ130" s="1045"/>
      <c r="BA130" s="1045"/>
      <c r="BB130" s="1045"/>
      <c r="BC130" s="1045"/>
      <c r="BD130" s="1045"/>
      <c r="BE130" s="1046"/>
      <c r="BF130" s="1075">
        <v>155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456</v>
      </c>
      <c r="X131" s="1084"/>
      <c r="Y131" s="1084"/>
      <c r="Z131" s="1085"/>
      <c r="AA131" s="997">
        <v>15756663</v>
      </c>
      <c r="AB131" s="998"/>
      <c r="AC131" s="998"/>
      <c r="AD131" s="998"/>
      <c r="AE131" s="999"/>
      <c r="AF131" s="1000">
        <v>15985244</v>
      </c>
      <c r="AG131" s="998"/>
      <c r="AH131" s="998"/>
      <c r="AI131" s="998"/>
      <c r="AJ131" s="999"/>
      <c r="AK131" s="1000">
        <v>15768355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458</v>
      </c>
      <c r="W132" s="1101"/>
      <c r="X132" s="1101"/>
      <c r="Y132" s="1101"/>
      <c r="Z132" s="1102"/>
      <c r="AA132" s="1103">
        <v>16.461759700000002</v>
      </c>
      <c r="AB132" s="1104"/>
      <c r="AC132" s="1104"/>
      <c r="AD132" s="1104"/>
      <c r="AE132" s="1105"/>
      <c r="AF132" s="1106">
        <v>16.828028830000001</v>
      </c>
      <c r="AG132" s="1104"/>
      <c r="AH132" s="1104"/>
      <c r="AI132" s="1104"/>
      <c r="AJ132" s="1105"/>
      <c r="AK132" s="1106">
        <v>15.74358898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459</v>
      </c>
      <c r="W133" s="1108"/>
      <c r="X133" s="1108"/>
      <c r="Y133" s="1108"/>
      <c r="Z133" s="1109"/>
      <c r="AA133" s="1110">
        <v>17.5</v>
      </c>
      <c r="AB133" s="1111"/>
      <c r="AC133" s="1111"/>
      <c r="AD133" s="1111"/>
      <c r="AE133" s="1112"/>
      <c r="AF133" s="1110">
        <v>16.899999999999999</v>
      </c>
      <c r="AG133" s="1111"/>
      <c r="AH133" s="1111"/>
      <c r="AI133" s="1111"/>
      <c r="AJ133" s="1112"/>
      <c r="AK133" s="1110">
        <v>16.3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19" t="s">
        <v>467</v>
      </c>
      <c r="H9" s="1120"/>
      <c r="I9" s="1120"/>
      <c r="J9" s="1121"/>
      <c r="K9" s="263">
        <v>4921053</v>
      </c>
      <c r="L9" s="264">
        <v>82518</v>
      </c>
      <c r="M9" s="265">
        <v>65114</v>
      </c>
      <c r="N9" s="266">
        <v>26.7</v>
      </c>
    </row>
    <row r="10" spans="1:16">
      <c r="A10" s="248"/>
      <c r="B10" s="244"/>
      <c r="C10" s="244"/>
      <c r="D10" s="244"/>
      <c r="E10" s="244"/>
      <c r="F10" s="244"/>
      <c r="G10" s="1119" t="s">
        <v>468</v>
      </c>
      <c r="H10" s="1120"/>
      <c r="I10" s="1120"/>
      <c r="J10" s="1121"/>
      <c r="K10" s="267">
        <v>459491</v>
      </c>
      <c r="L10" s="268">
        <v>7705</v>
      </c>
      <c r="M10" s="269">
        <v>4538</v>
      </c>
      <c r="N10" s="270">
        <v>69.8</v>
      </c>
    </row>
    <row r="11" spans="1:16" ht="13.5" customHeight="1">
      <c r="A11" s="248"/>
      <c r="B11" s="244"/>
      <c r="C11" s="244"/>
      <c r="D11" s="244"/>
      <c r="E11" s="244"/>
      <c r="F11" s="244"/>
      <c r="G11" s="1119" t="s">
        <v>469</v>
      </c>
      <c r="H11" s="1120"/>
      <c r="I11" s="1120"/>
      <c r="J11" s="1121"/>
      <c r="K11" s="267">
        <v>58319</v>
      </c>
      <c r="L11" s="268">
        <v>978</v>
      </c>
      <c r="M11" s="269">
        <v>5513</v>
      </c>
      <c r="N11" s="270">
        <v>-82.3</v>
      </c>
    </row>
    <row r="12" spans="1:16" ht="13.5" customHeight="1">
      <c r="A12" s="248"/>
      <c r="B12" s="244"/>
      <c r="C12" s="244"/>
      <c r="D12" s="244"/>
      <c r="E12" s="244"/>
      <c r="F12" s="244"/>
      <c r="G12" s="1119" t="s">
        <v>470</v>
      </c>
      <c r="H12" s="1120"/>
      <c r="I12" s="1120"/>
      <c r="J12" s="1121"/>
      <c r="K12" s="267">
        <v>222065</v>
      </c>
      <c r="L12" s="268">
        <v>3724</v>
      </c>
      <c r="M12" s="269">
        <v>953</v>
      </c>
      <c r="N12" s="270">
        <v>290.8</v>
      </c>
    </row>
    <row r="13" spans="1:16" ht="13.5" customHeight="1">
      <c r="A13" s="248"/>
      <c r="B13" s="244"/>
      <c r="C13" s="244"/>
      <c r="D13" s="244"/>
      <c r="E13" s="244"/>
      <c r="F13" s="244"/>
      <c r="G13" s="1119" t="s">
        <v>471</v>
      </c>
      <c r="H13" s="1120"/>
      <c r="I13" s="1120"/>
      <c r="J13" s="1121"/>
      <c r="K13" s="267" t="s">
        <v>472</v>
      </c>
      <c r="L13" s="268" t="s">
        <v>472</v>
      </c>
      <c r="M13" s="269">
        <v>2</v>
      </c>
      <c r="N13" s="270" t="s">
        <v>472</v>
      </c>
    </row>
    <row r="14" spans="1:16" ht="13.5" customHeight="1">
      <c r="A14" s="248"/>
      <c r="B14" s="244"/>
      <c r="C14" s="244"/>
      <c r="D14" s="244"/>
      <c r="E14" s="244"/>
      <c r="F14" s="244"/>
      <c r="G14" s="1119" t="s">
        <v>473</v>
      </c>
      <c r="H14" s="1120"/>
      <c r="I14" s="1120"/>
      <c r="J14" s="1121"/>
      <c r="K14" s="267">
        <v>257180</v>
      </c>
      <c r="L14" s="268">
        <v>4312</v>
      </c>
      <c r="M14" s="269">
        <v>2887</v>
      </c>
      <c r="N14" s="270">
        <v>49.4</v>
      </c>
    </row>
    <row r="15" spans="1:16" ht="13.5" customHeight="1">
      <c r="A15" s="248"/>
      <c r="B15" s="244"/>
      <c r="C15" s="244"/>
      <c r="D15" s="244"/>
      <c r="E15" s="244"/>
      <c r="F15" s="244"/>
      <c r="G15" s="1119" t="s">
        <v>474</v>
      </c>
      <c r="H15" s="1120"/>
      <c r="I15" s="1120"/>
      <c r="J15" s="1121"/>
      <c r="K15" s="267">
        <v>195214</v>
      </c>
      <c r="L15" s="268">
        <v>3273</v>
      </c>
      <c r="M15" s="269">
        <v>1642</v>
      </c>
      <c r="N15" s="270">
        <v>99.3</v>
      </c>
    </row>
    <row r="16" spans="1:16">
      <c r="A16" s="248"/>
      <c r="B16" s="244"/>
      <c r="C16" s="244"/>
      <c r="D16" s="244"/>
      <c r="E16" s="244"/>
      <c r="F16" s="244"/>
      <c r="G16" s="1122" t="s">
        <v>475</v>
      </c>
      <c r="H16" s="1123"/>
      <c r="I16" s="1123"/>
      <c r="J16" s="1124"/>
      <c r="K16" s="268">
        <v>-472446</v>
      </c>
      <c r="L16" s="268">
        <v>-7922</v>
      </c>
      <c r="M16" s="269">
        <v>-6965</v>
      </c>
      <c r="N16" s="270">
        <v>13.7</v>
      </c>
    </row>
    <row r="17" spans="1:16">
      <c r="A17" s="248"/>
      <c r="B17" s="244"/>
      <c r="C17" s="244"/>
      <c r="D17" s="244"/>
      <c r="E17" s="244"/>
      <c r="F17" s="244"/>
      <c r="G17" s="1122" t="s">
        <v>167</v>
      </c>
      <c r="H17" s="1123"/>
      <c r="I17" s="1123"/>
      <c r="J17" s="1124"/>
      <c r="K17" s="268">
        <v>5640876</v>
      </c>
      <c r="L17" s="268">
        <v>94588</v>
      </c>
      <c r="M17" s="269">
        <v>73685</v>
      </c>
      <c r="N17" s="270">
        <v>28.4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14" t="s">
        <v>480</v>
      </c>
      <c r="H21" s="1115"/>
      <c r="I21" s="1115"/>
      <c r="J21" s="1116"/>
      <c r="K21" s="280">
        <v>10.56</v>
      </c>
      <c r="L21" s="281">
        <v>7.13</v>
      </c>
      <c r="M21" s="282">
        <v>3.43</v>
      </c>
      <c r="N21" s="249"/>
      <c r="O21" s="283"/>
      <c r="P21" s="279"/>
    </row>
    <row r="22" spans="1:16" s="284" customFormat="1">
      <c r="A22" s="279"/>
      <c r="B22" s="249"/>
      <c r="C22" s="249"/>
      <c r="D22" s="249"/>
      <c r="E22" s="249"/>
      <c r="F22" s="249"/>
      <c r="G22" s="1114" t="s">
        <v>481</v>
      </c>
      <c r="H22" s="1115"/>
      <c r="I22" s="1115"/>
      <c r="J22" s="1116"/>
      <c r="K22" s="285">
        <v>93.1</v>
      </c>
      <c r="L22" s="286">
        <v>98.1</v>
      </c>
      <c r="M22" s="287">
        <v>-5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30" t="s">
        <v>484</v>
      </c>
      <c r="H32" s="1131"/>
      <c r="I32" s="1131"/>
      <c r="J32" s="1132"/>
      <c r="K32" s="294">
        <v>4206721</v>
      </c>
      <c r="L32" s="294">
        <v>70540</v>
      </c>
      <c r="M32" s="295">
        <v>43359</v>
      </c>
      <c r="N32" s="296">
        <v>62.7</v>
      </c>
    </row>
    <row r="33" spans="1:16" ht="13.5" customHeight="1">
      <c r="A33" s="248"/>
      <c r="B33" s="244"/>
      <c r="C33" s="244"/>
      <c r="D33" s="244"/>
      <c r="E33" s="244"/>
      <c r="F33" s="244"/>
      <c r="G33" s="1130" t="s">
        <v>485</v>
      </c>
      <c r="H33" s="1131"/>
      <c r="I33" s="1131"/>
      <c r="J33" s="1132"/>
      <c r="K33" s="294" t="s">
        <v>472</v>
      </c>
      <c r="L33" s="294" t="s">
        <v>472</v>
      </c>
      <c r="M33" s="295">
        <v>0</v>
      </c>
      <c r="N33" s="296" t="s">
        <v>472</v>
      </c>
    </row>
    <row r="34" spans="1:16" ht="27" customHeight="1">
      <c r="A34" s="248"/>
      <c r="B34" s="244"/>
      <c r="C34" s="244"/>
      <c r="D34" s="244"/>
      <c r="E34" s="244"/>
      <c r="F34" s="244"/>
      <c r="G34" s="1130" t="s">
        <v>486</v>
      </c>
      <c r="H34" s="1131"/>
      <c r="I34" s="1131"/>
      <c r="J34" s="1132"/>
      <c r="K34" s="294" t="s">
        <v>472</v>
      </c>
      <c r="L34" s="294" t="s">
        <v>472</v>
      </c>
      <c r="M34" s="295">
        <v>39</v>
      </c>
      <c r="N34" s="296" t="s">
        <v>472</v>
      </c>
    </row>
    <row r="35" spans="1:16" ht="27" customHeight="1">
      <c r="A35" s="248"/>
      <c r="B35" s="244"/>
      <c r="C35" s="244"/>
      <c r="D35" s="244"/>
      <c r="E35" s="244"/>
      <c r="F35" s="244"/>
      <c r="G35" s="1130" t="s">
        <v>487</v>
      </c>
      <c r="H35" s="1131"/>
      <c r="I35" s="1131"/>
      <c r="J35" s="1132"/>
      <c r="K35" s="294">
        <v>2303617</v>
      </c>
      <c r="L35" s="294">
        <v>38628</v>
      </c>
      <c r="M35" s="295">
        <v>11806</v>
      </c>
      <c r="N35" s="296">
        <v>227.2</v>
      </c>
    </row>
    <row r="36" spans="1:16" ht="27" customHeight="1">
      <c r="A36" s="248"/>
      <c r="B36" s="244"/>
      <c r="C36" s="244"/>
      <c r="D36" s="244"/>
      <c r="E36" s="244"/>
      <c r="F36" s="244"/>
      <c r="G36" s="1130" t="s">
        <v>488</v>
      </c>
      <c r="H36" s="1131"/>
      <c r="I36" s="1131"/>
      <c r="J36" s="1132"/>
      <c r="K36" s="294">
        <v>57334</v>
      </c>
      <c r="L36" s="294">
        <v>961</v>
      </c>
      <c r="M36" s="295">
        <v>1910</v>
      </c>
      <c r="N36" s="296">
        <v>-49.7</v>
      </c>
    </row>
    <row r="37" spans="1:16" ht="13.5" customHeight="1">
      <c r="A37" s="248"/>
      <c r="B37" s="244"/>
      <c r="C37" s="244"/>
      <c r="D37" s="244"/>
      <c r="E37" s="244"/>
      <c r="F37" s="244"/>
      <c r="G37" s="1130" t="s">
        <v>489</v>
      </c>
      <c r="H37" s="1131"/>
      <c r="I37" s="1131"/>
      <c r="J37" s="1132"/>
      <c r="K37" s="294">
        <v>41021</v>
      </c>
      <c r="L37" s="294">
        <v>688</v>
      </c>
      <c r="M37" s="295">
        <v>1129</v>
      </c>
      <c r="N37" s="296">
        <v>-39.1</v>
      </c>
    </row>
    <row r="38" spans="1:16" ht="27" customHeight="1">
      <c r="A38" s="248"/>
      <c r="B38" s="244"/>
      <c r="C38" s="244"/>
      <c r="D38" s="244"/>
      <c r="E38" s="244"/>
      <c r="F38" s="244"/>
      <c r="G38" s="1133" t="s">
        <v>490</v>
      </c>
      <c r="H38" s="1134"/>
      <c r="I38" s="1134"/>
      <c r="J38" s="1135"/>
      <c r="K38" s="297">
        <v>137</v>
      </c>
      <c r="L38" s="297">
        <v>2</v>
      </c>
      <c r="M38" s="298">
        <v>5</v>
      </c>
      <c r="N38" s="299">
        <v>-60</v>
      </c>
      <c r="O38" s="293"/>
    </row>
    <row r="39" spans="1:16">
      <c r="A39" s="248"/>
      <c r="B39" s="244"/>
      <c r="C39" s="244"/>
      <c r="D39" s="244"/>
      <c r="E39" s="244"/>
      <c r="F39" s="244"/>
      <c r="G39" s="1133" t="s">
        <v>491</v>
      </c>
      <c r="H39" s="1134"/>
      <c r="I39" s="1134"/>
      <c r="J39" s="1135"/>
      <c r="K39" s="300">
        <v>-155630</v>
      </c>
      <c r="L39" s="300">
        <v>-2610</v>
      </c>
      <c r="M39" s="301">
        <v>-5126</v>
      </c>
      <c r="N39" s="302">
        <v>-49.1</v>
      </c>
      <c r="O39" s="293"/>
    </row>
    <row r="40" spans="1:16" ht="27" customHeight="1">
      <c r="A40" s="248"/>
      <c r="B40" s="244"/>
      <c r="C40" s="244"/>
      <c r="D40" s="244"/>
      <c r="E40" s="244"/>
      <c r="F40" s="244"/>
      <c r="G40" s="1130" t="s">
        <v>492</v>
      </c>
      <c r="H40" s="1131"/>
      <c r="I40" s="1131"/>
      <c r="J40" s="1132"/>
      <c r="K40" s="300">
        <v>-3970695</v>
      </c>
      <c r="L40" s="300">
        <v>-66582</v>
      </c>
      <c r="M40" s="301">
        <v>-37205</v>
      </c>
      <c r="N40" s="302">
        <v>79</v>
      </c>
      <c r="O40" s="293"/>
    </row>
    <row r="41" spans="1:16">
      <c r="A41" s="248"/>
      <c r="B41" s="244"/>
      <c r="C41" s="244"/>
      <c r="D41" s="244"/>
      <c r="E41" s="244"/>
      <c r="F41" s="244"/>
      <c r="G41" s="1136" t="s">
        <v>277</v>
      </c>
      <c r="H41" s="1137"/>
      <c r="I41" s="1137"/>
      <c r="J41" s="1138"/>
      <c r="K41" s="294">
        <v>2482505</v>
      </c>
      <c r="L41" s="300">
        <v>41628</v>
      </c>
      <c r="M41" s="301">
        <v>15917</v>
      </c>
      <c r="N41" s="302">
        <v>161.5</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25" t="s">
        <v>462</v>
      </c>
      <c r="J49" s="1127" t="s">
        <v>496</v>
      </c>
      <c r="K49" s="1128"/>
      <c r="L49" s="1128"/>
      <c r="M49" s="1128"/>
      <c r="N49" s="1129"/>
    </row>
    <row r="50" spans="1:14">
      <c r="A50" s="248"/>
      <c r="B50" s="244"/>
      <c r="C50" s="244"/>
      <c r="D50" s="244"/>
      <c r="E50" s="244"/>
      <c r="F50" s="244"/>
      <c r="G50" s="312"/>
      <c r="H50" s="313"/>
      <c r="I50" s="1126"/>
      <c r="J50" s="314" t="s">
        <v>497</v>
      </c>
      <c r="K50" s="315" t="s">
        <v>498</v>
      </c>
      <c r="L50" s="316" t="s">
        <v>499</v>
      </c>
      <c r="M50" s="317" t="s">
        <v>500</v>
      </c>
      <c r="N50" s="318" t="s">
        <v>501</v>
      </c>
    </row>
    <row r="51" spans="1:14">
      <c r="A51" s="248"/>
      <c r="B51" s="244"/>
      <c r="C51" s="244"/>
      <c r="D51" s="244"/>
      <c r="E51" s="244"/>
      <c r="F51" s="244"/>
      <c r="G51" s="310" t="s">
        <v>502</v>
      </c>
      <c r="H51" s="311"/>
      <c r="I51" s="319">
        <v>8017125</v>
      </c>
      <c r="J51" s="320">
        <v>131677</v>
      </c>
      <c r="K51" s="321">
        <v>79.400000000000006</v>
      </c>
      <c r="L51" s="322">
        <v>61882</v>
      </c>
      <c r="M51" s="323">
        <v>6.7</v>
      </c>
      <c r="N51" s="324">
        <v>72.7</v>
      </c>
    </row>
    <row r="52" spans="1:14">
      <c r="A52" s="248"/>
      <c r="B52" s="244"/>
      <c r="C52" s="244"/>
      <c r="D52" s="244"/>
      <c r="E52" s="244"/>
      <c r="F52" s="244"/>
      <c r="G52" s="325"/>
      <c r="H52" s="326" t="s">
        <v>503</v>
      </c>
      <c r="I52" s="327">
        <v>3393150</v>
      </c>
      <c r="J52" s="328">
        <v>55730</v>
      </c>
      <c r="K52" s="329">
        <v>21.5</v>
      </c>
      <c r="L52" s="330">
        <v>32175</v>
      </c>
      <c r="M52" s="331">
        <v>0</v>
      </c>
      <c r="N52" s="332">
        <v>21.5</v>
      </c>
    </row>
    <row r="53" spans="1:14">
      <c r="A53" s="248"/>
      <c r="B53" s="244"/>
      <c r="C53" s="244"/>
      <c r="D53" s="244"/>
      <c r="E53" s="244"/>
      <c r="F53" s="244"/>
      <c r="G53" s="310" t="s">
        <v>504</v>
      </c>
      <c r="H53" s="311"/>
      <c r="I53" s="319">
        <v>5210699</v>
      </c>
      <c r="J53" s="320">
        <v>86390</v>
      </c>
      <c r="K53" s="321">
        <v>-34.4</v>
      </c>
      <c r="L53" s="322">
        <v>47569</v>
      </c>
      <c r="M53" s="323">
        <v>-23.1</v>
      </c>
      <c r="N53" s="324">
        <v>-11.3</v>
      </c>
    </row>
    <row r="54" spans="1:14">
      <c r="A54" s="248"/>
      <c r="B54" s="244"/>
      <c r="C54" s="244"/>
      <c r="D54" s="244"/>
      <c r="E54" s="244"/>
      <c r="F54" s="244"/>
      <c r="G54" s="325"/>
      <c r="H54" s="326" t="s">
        <v>503</v>
      </c>
      <c r="I54" s="327">
        <v>3095574</v>
      </c>
      <c r="J54" s="328">
        <v>51323</v>
      </c>
      <c r="K54" s="329">
        <v>-7.9</v>
      </c>
      <c r="L54" s="330">
        <v>26255</v>
      </c>
      <c r="M54" s="331">
        <v>-18.399999999999999</v>
      </c>
      <c r="N54" s="332">
        <v>10.5</v>
      </c>
    </row>
    <row r="55" spans="1:14">
      <c r="A55" s="248"/>
      <c r="B55" s="244"/>
      <c r="C55" s="244"/>
      <c r="D55" s="244"/>
      <c r="E55" s="244"/>
      <c r="F55" s="244"/>
      <c r="G55" s="310" t="s">
        <v>505</v>
      </c>
      <c r="H55" s="311"/>
      <c r="I55" s="319">
        <v>4712347</v>
      </c>
      <c r="J55" s="320">
        <v>77805</v>
      </c>
      <c r="K55" s="321">
        <v>-9.9</v>
      </c>
      <c r="L55" s="322">
        <v>50880</v>
      </c>
      <c r="M55" s="323">
        <v>7</v>
      </c>
      <c r="N55" s="324">
        <v>-16.899999999999999</v>
      </c>
    </row>
    <row r="56" spans="1:14">
      <c r="A56" s="248"/>
      <c r="B56" s="244"/>
      <c r="C56" s="244"/>
      <c r="D56" s="244"/>
      <c r="E56" s="244"/>
      <c r="F56" s="244"/>
      <c r="G56" s="325"/>
      <c r="H56" s="326" t="s">
        <v>503</v>
      </c>
      <c r="I56" s="327">
        <v>2622504</v>
      </c>
      <c r="J56" s="328">
        <v>43300</v>
      </c>
      <c r="K56" s="329">
        <v>-15.6</v>
      </c>
      <c r="L56" s="330">
        <v>26879</v>
      </c>
      <c r="M56" s="331">
        <v>2.4</v>
      </c>
      <c r="N56" s="332">
        <v>-18</v>
      </c>
    </row>
    <row r="57" spans="1:14">
      <c r="A57" s="248"/>
      <c r="B57" s="244"/>
      <c r="C57" s="244"/>
      <c r="D57" s="244"/>
      <c r="E57" s="244"/>
      <c r="F57" s="244"/>
      <c r="G57" s="310" t="s">
        <v>506</v>
      </c>
      <c r="H57" s="311"/>
      <c r="I57" s="319">
        <v>6695572</v>
      </c>
      <c r="J57" s="320">
        <v>111211</v>
      </c>
      <c r="K57" s="321">
        <v>42.9</v>
      </c>
      <c r="L57" s="322">
        <v>63956</v>
      </c>
      <c r="M57" s="323">
        <v>25.7</v>
      </c>
      <c r="N57" s="324">
        <v>17.2</v>
      </c>
    </row>
    <row r="58" spans="1:14">
      <c r="A58" s="248"/>
      <c r="B58" s="244"/>
      <c r="C58" s="244"/>
      <c r="D58" s="244"/>
      <c r="E58" s="244"/>
      <c r="F58" s="244"/>
      <c r="G58" s="325"/>
      <c r="H58" s="326" t="s">
        <v>503</v>
      </c>
      <c r="I58" s="327">
        <v>4247512</v>
      </c>
      <c r="J58" s="328">
        <v>70550</v>
      </c>
      <c r="K58" s="329">
        <v>62.9</v>
      </c>
      <c r="L58" s="330">
        <v>29239</v>
      </c>
      <c r="M58" s="331">
        <v>8.8000000000000007</v>
      </c>
      <c r="N58" s="332">
        <v>54.1</v>
      </c>
    </row>
    <row r="59" spans="1:14">
      <c r="A59" s="248"/>
      <c r="B59" s="244"/>
      <c r="C59" s="244"/>
      <c r="D59" s="244"/>
      <c r="E59" s="244"/>
      <c r="F59" s="244"/>
      <c r="G59" s="310" t="s">
        <v>507</v>
      </c>
      <c r="H59" s="311"/>
      <c r="I59" s="319">
        <v>6542680</v>
      </c>
      <c r="J59" s="320">
        <v>109710</v>
      </c>
      <c r="K59" s="321">
        <v>-1.3</v>
      </c>
      <c r="L59" s="322">
        <v>66255</v>
      </c>
      <c r="M59" s="323">
        <v>3.6</v>
      </c>
      <c r="N59" s="324">
        <v>-4.9000000000000004</v>
      </c>
    </row>
    <row r="60" spans="1:14">
      <c r="A60" s="248"/>
      <c r="B60" s="244"/>
      <c r="C60" s="244"/>
      <c r="D60" s="244"/>
      <c r="E60" s="244"/>
      <c r="F60" s="244"/>
      <c r="G60" s="325"/>
      <c r="H60" s="326" t="s">
        <v>503</v>
      </c>
      <c r="I60" s="333">
        <v>4877242</v>
      </c>
      <c r="J60" s="328">
        <v>81784</v>
      </c>
      <c r="K60" s="329">
        <v>15.9</v>
      </c>
      <c r="L60" s="330">
        <v>31822</v>
      </c>
      <c r="M60" s="331">
        <v>8.8000000000000007</v>
      </c>
      <c r="N60" s="332">
        <v>7.1</v>
      </c>
    </row>
    <row r="61" spans="1:14">
      <c r="A61" s="248"/>
      <c r="B61" s="244"/>
      <c r="C61" s="244"/>
      <c r="D61" s="244"/>
      <c r="E61" s="244"/>
      <c r="F61" s="244"/>
      <c r="G61" s="310" t="s">
        <v>508</v>
      </c>
      <c r="H61" s="334"/>
      <c r="I61" s="335">
        <v>6235685</v>
      </c>
      <c r="J61" s="336">
        <v>103359</v>
      </c>
      <c r="K61" s="337">
        <v>15.3</v>
      </c>
      <c r="L61" s="338">
        <v>58108</v>
      </c>
      <c r="M61" s="339">
        <v>4</v>
      </c>
      <c r="N61" s="324">
        <v>11.3</v>
      </c>
    </row>
    <row r="62" spans="1:14">
      <c r="A62" s="248"/>
      <c r="B62" s="244"/>
      <c r="C62" s="244"/>
      <c r="D62" s="244"/>
      <c r="E62" s="244"/>
      <c r="F62" s="244"/>
      <c r="G62" s="325"/>
      <c r="H62" s="326" t="s">
        <v>503</v>
      </c>
      <c r="I62" s="327">
        <v>3647196</v>
      </c>
      <c r="J62" s="328">
        <v>60537</v>
      </c>
      <c r="K62" s="329">
        <v>15.4</v>
      </c>
      <c r="L62" s="330">
        <v>29274</v>
      </c>
      <c r="M62" s="331">
        <v>0.3</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9" t="s">
        <v>3</v>
      </c>
      <c r="D47" s="1139"/>
      <c r="E47" s="1140"/>
      <c r="F47" s="11">
        <v>14.24</v>
      </c>
      <c r="G47" s="12">
        <v>12.41</v>
      </c>
      <c r="H47" s="12">
        <v>11.64</v>
      </c>
      <c r="I47" s="12">
        <v>11.44</v>
      </c>
      <c r="J47" s="13">
        <v>11.91</v>
      </c>
    </row>
    <row r="48" spans="2:10" ht="57.75" customHeight="1">
      <c r="B48" s="14"/>
      <c r="C48" s="1141" t="s">
        <v>4</v>
      </c>
      <c r="D48" s="1141"/>
      <c r="E48" s="1142"/>
      <c r="F48" s="15">
        <v>2.02</v>
      </c>
      <c r="G48" s="16">
        <v>3.82</v>
      </c>
      <c r="H48" s="16">
        <v>4.5999999999999996</v>
      </c>
      <c r="I48" s="16">
        <v>5.0599999999999996</v>
      </c>
      <c r="J48" s="17">
        <v>3.84</v>
      </c>
    </row>
    <row r="49" spans="2:10" ht="57.75" customHeight="1" thickBot="1">
      <c r="B49" s="18"/>
      <c r="C49" s="1143" t="s">
        <v>5</v>
      </c>
      <c r="D49" s="1143"/>
      <c r="E49" s="1144"/>
      <c r="F49" s="19" t="s">
        <v>515</v>
      </c>
      <c r="G49" s="20" t="s">
        <v>516</v>
      </c>
      <c r="H49" s="20" t="s">
        <v>517</v>
      </c>
      <c r="I49" s="20">
        <v>0.56999999999999995</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1" t="s">
        <v>519</v>
      </c>
      <c r="D34" s="1151"/>
      <c r="E34" s="1152"/>
      <c r="F34" s="32">
        <v>6.9</v>
      </c>
      <c r="G34" s="33">
        <v>6.89</v>
      </c>
      <c r="H34" s="33">
        <v>6.96</v>
      </c>
      <c r="I34" s="33">
        <v>8.44</v>
      </c>
      <c r="J34" s="34">
        <v>9.59</v>
      </c>
      <c r="K34" s="22"/>
      <c r="L34" s="22"/>
      <c r="M34" s="22"/>
      <c r="N34" s="22"/>
      <c r="O34" s="22"/>
      <c r="P34" s="22"/>
    </row>
    <row r="35" spans="1:16" ht="39" customHeight="1">
      <c r="A35" s="22"/>
      <c r="B35" s="35"/>
      <c r="C35" s="1145" t="s">
        <v>520</v>
      </c>
      <c r="D35" s="1146"/>
      <c r="E35" s="1147"/>
      <c r="F35" s="36">
        <v>2.12</v>
      </c>
      <c r="G35" s="37">
        <v>3.71</v>
      </c>
      <c r="H35" s="37">
        <v>4.49</v>
      </c>
      <c r="I35" s="37">
        <v>4.8899999999999997</v>
      </c>
      <c r="J35" s="38">
        <v>3.75</v>
      </c>
      <c r="K35" s="22"/>
      <c r="L35" s="22"/>
      <c r="M35" s="22"/>
      <c r="N35" s="22"/>
      <c r="O35" s="22"/>
      <c r="P35" s="22"/>
    </row>
    <row r="36" spans="1:16" ht="39" customHeight="1">
      <c r="A36" s="22"/>
      <c r="B36" s="35"/>
      <c r="C36" s="1145" t="s">
        <v>521</v>
      </c>
      <c r="D36" s="1146"/>
      <c r="E36" s="1147"/>
      <c r="F36" s="36">
        <v>0.51</v>
      </c>
      <c r="G36" s="37">
        <v>0.56999999999999995</v>
      </c>
      <c r="H36" s="37">
        <v>1.1299999999999999</v>
      </c>
      <c r="I36" s="37">
        <v>0.88</v>
      </c>
      <c r="J36" s="38">
        <v>0.53</v>
      </c>
      <c r="K36" s="22"/>
      <c r="L36" s="22"/>
      <c r="M36" s="22"/>
      <c r="N36" s="22"/>
      <c r="O36" s="22"/>
      <c r="P36" s="22"/>
    </row>
    <row r="37" spans="1:16" ht="39" customHeight="1">
      <c r="A37" s="22"/>
      <c r="B37" s="35"/>
      <c r="C37" s="1145" t="s">
        <v>522</v>
      </c>
      <c r="D37" s="1146"/>
      <c r="E37" s="1147"/>
      <c r="F37" s="36">
        <v>0.44</v>
      </c>
      <c r="G37" s="37">
        <v>0.44</v>
      </c>
      <c r="H37" s="37">
        <v>0.71</v>
      </c>
      <c r="I37" s="37">
        <v>0.72</v>
      </c>
      <c r="J37" s="38">
        <v>0.46</v>
      </c>
      <c r="K37" s="22"/>
      <c r="L37" s="22"/>
      <c r="M37" s="22"/>
      <c r="N37" s="22"/>
      <c r="O37" s="22"/>
      <c r="P37" s="22"/>
    </row>
    <row r="38" spans="1:16" ht="39" customHeight="1">
      <c r="A38" s="22"/>
      <c r="B38" s="35"/>
      <c r="C38" s="1145" t="s">
        <v>523</v>
      </c>
      <c r="D38" s="1146"/>
      <c r="E38" s="1147"/>
      <c r="F38" s="36">
        <v>0.26</v>
      </c>
      <c r="G38" s="37">
        <v>0.41</v>
      </c>
      <c r="H38" s="37">
        <v>0.21</v>
      </c>
      <c r="I38" s="37">
        <v>0.25</v>
      </c>
      <c r="J38" s="38">
        <v>0.37</v>
      </c>
      <c r="K38" s="22"/>
      <c r="L38" s="22"/>
      <c r="M38" s="22"/>
      <c r="N38" s="22"/>
      <c r="O38" s="22"/>
      <c r="P38" s="22"/>
    </row>
    <row r="39" spans="1:16" ht="39" customHeight="1">
      <c r="A39" s="22"/>
      <c r="B39" s="35"/>
      <c r="C39" s="1145" t="s">
        <v>524</v>
      </c>
      <c r="D39" s="1146"/>
      <c r="E39" s="1147"/>
      <c r="F39" s="36" t="s">
        <v>525</v>
      </c>
      <c r="G39" s="37">
        <v>0</v>
      </c>
      <c r="H39" s="37">
        <v>0.37</v>
      </c>
      <c r="I39" s="37">
        <v>0.56000000000000005</v>
      </c>
      <c r="J39" s="38">
        <v>0.09</v>
      </c>
      <c r="K39" s="22"/>
      <c r="L39" s="22"/>
      <c r="M39" s="22"/>
      <c r="N39" s="22"/>
      <c r="O39" s="22"/>
      <c r="P39" s="22"/>
    </row>
    <row r="40" spans="1:16" ht="39" customHeight="1">
      <c r="A40" s="22"/>
      <c r="B40" s="35"/>
      <c r="C40" s="1145" t="s">
        <v>526</v>
      </c>
      <c r="D40" s="1146"/>
      <c r="E40" s="1147"/>
      <c r="F40" s="36" t="s">
        <v>472</v>
      </c>
      <c r="G40" s="37">
        <v>0.1</v>
      </c>
      <c r="H40" s="37">
        <v>0.11</v>
      </c>
      <c r="I40" s="37">
        <v>0.16</v>
      </c>
      <c r="J40" s="38">
        <v>7.0000000000000007E-2</v>
      </c>
      <c r="K40" s="22"/>
      <c r="L40" s="22"/>
      <c r="M40" s="22"/>
      <c r="N40" s="22"/>
      <c r="O40" s="22"/>
      <c r="P40" s="22"/>
    </row>
    <row r="41" spans="1:16" ht="39" customHeight="1">
      <c r="A41" s="22"/>
      <c r="B41" s="35"/>
      <c r="C41" s="1145" t="s">
        <v>527</v>
      </c>
      <c r="D41" s="1146"/>
      <c r="E41" s="1147"/>
      <c r="F41" s="36">
        <v>0.04</v>
      </c>
      <c r="G41" s="37">
        <v>0.04</v>
      </c>
      <c r="H41" s="37">
        <v>0.04</v>
      </c>
      <c r="I41" s="37">
        <v>0.03</v>
      </c>
      <c r="J41" s="38">
        <v>0.04</v>
      </c>
      <c r="K41" s="22"/>
      <c r="L41" s="22"/>
      <c r="M41" s="22"/>
      <c r="N41" s="22"/>
      <c r="O41" s="22"/>
      <c r="P41" s="22"/>
    </row>
    <row r="42" spans="1:16" ht="39" customHeight="1">
      <c r="A42" s="22"/>
      <c r="B42" s="39"/>
      <c r="C42" s="1145" t="s">
        <v>528</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529</v>
      </c>
      <c r="D43" s="1149"/>
      <c r="E43" s="1150"/>
      <c r="F43" s="41">
        <v>0</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1" t="s">
        <v>11</v>
      </c>
      <c r="C45" s="1162"/>
      <c r="D45" s="58"/>
      <c r="E45" s="1167" t="s">
        <v>12</v>
      </c>
      <c r="F45" s="1167"/>
      <c r="G45" s="1167"/>
      <c r="H45" s="1167"/>
      <c r="I45" s="1167"/>
      <c r="J45" s="1168"/>
      <c r="K45" s="59">
        <v>4147</v>
      </c>
      <c r="L45" s="60">
        <v>4049</v>
      </c>
      <c r="M45" s="60">
        <v>3929</v>
      </c>
      <c r="N45" s="60">
        <v>3949</v>
      </c>
      <c r="O45" s="61">
        <v>4207</v>
      </c>
      <c r="P45" s="48"/>
      <c r="Q45" s="48"/>
      <c r="R45" s="48"/>
      <c r="S45" s="48"/>
      <c r="T45" s="48"/>
      <c r="U45" s="48"/>
    </row>
    <row r="46" spans="1:21" ht="30.75" customHeight="1">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15</v>
      </c>
      <c r="F48" s="1155"/>
      <c r="G48" s="1155"/>
      <c r="H48" s="1155"/>
      <c r="I48" s="1155"/>
      <c r="J48" s="1156"/>
      <c r="K48" s="63">
        <v>2477</v>
      </c>
      <c r="L48" s="64">
        <v>2368</v>
      </c>
      <c r="M48" s="64">
        <v>2342</v>
      </c>
      <c r="N48" s="64">
        <v>2471</v>
      </c>
      <c r="O48" s="65">
        <v>2304</v>
      </c>
      <c r="P48" s="48"/>
      <c r="Q48" s="48"/>
      <c r="R48" s="48"/>
      <c r="S48" s="48"/>
      <c r="T48" s="48"/>
      <c r="U48" s="48"/>
    </row>
    <row r="49" spans="1:21" ht="30.75" customHeight="1">
      <c r="A49" s="48"/>
      <c r="B49" s="1163"/>
      <c r="C49" s="1164"/>
      <c r="D49" s="62"/>
      <c r="E49" s="1155" t="s">
        <v>16</v>
      </c>
      <c r="F49" s="1155"/>
      <c r="G49" s="1155"/>
      <c r="H49" s="1155"/>
      <c r="I49" s="1155"/>
      <c r="J49" s="1156"/>
      <c r="K49" s="63">
        <v>59</v>
      </c>
      <c r="L49" s="64">
        <v>58</v>
      </c>
      <c r="M49" s="64">
        <v>58</v>
      </c>
      <c r="N49" s="64">
        <v>57</v>
      </c>
      <c r="O49" s="65">
        <v>57</v>
      </c>
      <c r="P49" s="48"/>
      <c r="Q49" s="48"/>
      <c r="R49" s="48"/>
      <c r="S49" s="48"/>
      <c r="T49" s="48"/>
      <c r="U49" s="48"/>
    </row>
    <row r="50" spans="1:21" ht="30.75" customHeight="1">
      <c r="A50" s="48"/>
      <c r="B50" s="1163"/>
      <c r="C50" s="1164"/>
      <c r="D50" s="62"/>
      <c r="E50" s="1155" t="s">
        <v>17</v>
      </c>
      <c r="F50" s="1155"/>
      <c r="G50" s="1155"/>
      <c r="H50" s="1155"/>
      <c r="I50" s="1155"/>
      <c r="J50" s="1156"/>
      <c r="K50" s="63">
        <v>51</v>
      </c>
      <c r="L50" s="64">
        <v>51</v>
      </c>
      <c r="M50" s="64">
        <v>46</v>
      </c>
      <c r="N50" s="64">
        <v>42</v>
      </c>
      <c r="O50" s="65">
        <v>41</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1</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3696</v>
      </c>
      <c r="L52" s="64">
        <v>3709</v>
      </c>
      <c r="M52" s="64">
        <v>3781</v>
      </c>
      <c r="N52" s="64">
        <v>3831</v>
      </c>
      <c r="O52" s="65">
        <v>4126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3039</v>
      </c>
      <c r="L53" s="69">
        <v>2818</v>
      </c>
      <c r="M53" s="69">
        <v>2595</v>
      </c>
      <c r="N53" s="69">
        <v>2688</v>
      </c>
      <c r="O53" s="70">
        <v>2483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2016-04-25T02:38:17Z</cp:lastPrinted>
  <dcterms:created xsi:type="dcterms:W3CDTF">2016-02-15T01:14:35Z</dcterms:created>
  <dcterms:modified xsi:type="dcterms:W3CDTF">2016-05-06T07:12:05Z</dcterms:modified>
</cp:coreProperties>
</file>