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総務部\財政課\財政係\10 調査関係\57 財政状況資料集\H30決算 財政状況資料集\200220 平成30年度財政状況資料集（３月公表分）\提出\"/>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BE38" i="10"/>
  <c r="AM38" i="10"/>
  <c r="U38" i="10"/>
  <c r="C38" i="10"/>
  <c r="BE37" i="10"/>
  <c r="AM37" i="10"/>
  <c r="U37" i="10"/>
  <c r="C37" i="10"/>
  <c r="BE36" i="10"/>
  <c r="AM36" i="10"/>
  <c r="U36" i="10"/>
  <c r="C36" i="10"/>
  <c r="BE35" i="10"/>
  <c r="AM35" i="10"/>
  <c r="U35" i="10"/>
  <c r="C35" i="10"/>
  <c r="BW34" i="10"/>
  <c r="BW35" i="10" s="1"/>
  <c r="BE34" i="10"/>
  <c r="AM34" i="10"/>
  <c r="U34" i="10"/>
  <c r="C34" i="10"/>
  <c r="BW36" i="10" l="1"/>
  <c r="BW37" i="10" s="1"/>
  <c r="BW38" i="10" s="1"/>
  <c r="BW39" i="10" s="1"/>
  <c r="BW40" i="10" s="1"/>
  <c r="BW41" i="10" s="1"/>
  <c r="BW42" i="10" s="1"/>
  <c r="BW4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CO36" i="10" s="1"/>
  <c r="CO37" i="10" s="1"/>
  <c r="CO38" i="10" s="1"/>
</calcChain>
</file>

<file path=xl/sharedStrings.xml><?xml version="1.0" encoding="utf-8"?>
<sst xmlns="http://schemas.openxmlformats.org/spreadsheetml/2006/main" count="1102" uniqueCount="607">
  <si>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</si>
  <si>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</si>
  <si>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</si>
  <si>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</si>
  <si>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</si>
  <si>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</si>
  <si>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</si>
  <si>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</si>
  <si>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</si>
  <si>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</si>
  <si>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</si>
  <si>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</si>
  <si>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</si>
  <si>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</si>
  <si>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</si>
  <si>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</si>
  <si>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</si>
  <si>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</si>
  <si>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</si>
  <si>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</si>
  <si>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</si>
  <si>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</si>
  <si>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</si>
  <si>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</si>
  <si>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</si>
  <si>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</si>
  <si>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</si>
  <si>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</si>
  <si>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</si>
  <si>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</si>
  <si>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</si>
  <si>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</si>
  <si>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</si>
  <si>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</si>
  <si>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</si>
  <si>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</si>
  <si>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</si>
  <si>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</si>
  <si>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</si>
  <si>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</si>
  <si>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</si>
  <si>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</si>
  <si>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</si>
  <si>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</si>
  <si>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</si>
  <si>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</si>
  <si>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</si>
  <si>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</si>
  <si>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</si>
  <si>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</si>
  <si>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</si>
  <si>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</si>
  <si>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</si>
  <si>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</si>
  <si>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</si>
  <si>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</si>
  <si>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</si>
  <si>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</si>
  <si>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</si>
  <si>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</si>
  <si>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</si>
  <si>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</si>
  <si>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</si>
  <si>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</si>
  <si>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</si>
  <si>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</si>
  <si>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</si>
  <si>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</si>
  <si>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</si>
  <si>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</si>
  <si>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</si>
  <si>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</si>
  <si>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</si>
  <si>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</si>
  <si>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</si>
  <si>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</si>
  <si>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</si>
  <si>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</si>
  <si>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</si>
  <si>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</si>
  <si>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</si>
  <si>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</si>
  <si>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</si>
  <si>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新潟県</t>
    <phoneticPr fontId="5"/>
  </si>
  <si>
    <t>市町村類型</t>
    <phoneticPr fontId="5"/>
  </si>
  <si>
    <t>Ⅱ－１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</si>
  <si>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</si>
  <si>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</si>
  <si>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</si>
  <si>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</si>
  <si>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</si>
  <si>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</si>
  <si>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</si>
  <si>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</si>
  <si>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</si>
  <si>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</si>
  <si>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</si>
  <si>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</si>
  <si>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南魚沼市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</si>
  <si>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</si>
  <si>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</si>
  <si>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</si>
  <si>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</si>
  <si>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</si>
  <si>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</si>
  <si>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</si>
  <si>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</si>
  <si>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</si>
  <si>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</si>
  <si>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</si>
  <si>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</si>
  <si>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</si>
  <si>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</si>
  <si>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</si>
  <si>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</si>
  <si>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</si>
  <si>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</si>
  <si>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</si>
  <si>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</si>
  <si>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</si>
  <si>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</si>
  <si>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</si>
  <si>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</si>
  <si>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</si>
  <si>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-5.0</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</si>
  <si>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</si>
  <si>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</si>
  <si>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</si>
  <si>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</si>
  <si>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</si>
  <si>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</si>
  <si>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</si>
  <si>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</si>
  <si>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</si>
  <si>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</si>
  <si>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</si>
  <si>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</si>
  <si>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</si>
  <si>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</si>
  <si>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</si>
  <si>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</si>
  <si>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</si>
  <si>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</si>
  <si>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</si>
  <si>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</si>
  <si>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</si>
  <si>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</si>
  <si>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</si>
  <si>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</si>
  <si>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</si>
  <si>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</si>
  <si>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</si>
  <si>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4"/>
  </si>
  <si>
    <t>うち日本人(％)</t>
    <phoneticPr fontId="5"/>
  </si>
  <si>
    <t>-1.2</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</si>
  <si>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</si>
  <si>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</si>
  <si>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</si>
  <si>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</si>
  <si>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</si>
  <si>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</si>
  <si>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</si>
  <si>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</si>
  <si>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</si>
  <si>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</si>
  <si>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</si>
  <si>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</si>
  <si>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</si>
  <si>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</si>
  <si>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</si>
  <si>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</si>
  <si>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</si>
  <si>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</si>
  <si>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</si>
  <si>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</si>
  <si>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</si>
  <si>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</si>
  <si>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</si>
  <si>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</si>
  <si>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</si>
  <si>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</si>
  <si>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</si>
  <si>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</si>
  <si>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</si>
  <si>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</si>
  <si>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</si>
  <si>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</si>
  <si>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</si>
  <si>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</si>
  <si>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</si>
  <si>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</si>
  <si>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</si>
  <si>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</si>
  <si>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</si>
  <si>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</si>
  <si>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</si>
  <si>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</si>
  <si>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</si>
  <si>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</si>
  <si>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</si>
  <si>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</si>
  <si>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</si>
  <si>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</si>
  <si>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</si>
  <si>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</si>
  <si>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</si>
  <si>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</si>
  <si>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</si>
  <si>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</si>
  <si>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</si>
  <si>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</si>
  <si>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</si>
  <si>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</si>
  <si>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</si>
  <si>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新潟県南魚沼市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</si>
  <si>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</si>
  <si>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</si>
  <si>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</si>
  <si>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</si>
  <si>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</si>
  <si>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</si>
  <si>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</si>
  <si>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</si>
  <si>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</si>
  <si>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</si>
  <si>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</si>
  <si>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</si>
  <si>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</si>
  <si>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</si>
  <si>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</si>
  <si>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</si>
  <si>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</si>
  <si>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</si>
  <si>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</si>
  <si>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</si>
  <si>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</si>
  <si>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</si>
  <si>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</si>
  <si>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</si>
  <si>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</si>
  <si>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</si>
  <si>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</si>
  <si>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</si>
  <si>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</si>
  <si>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</si>
  <si>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</si>
  <si>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</si>
  <si>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</si>
  <si>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</si>
  <si>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</si>
  <si>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</si>
  <si>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</si>
  <si>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</si>
  <si>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</si>
  <si>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</si>
  <si>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</si>
  <si>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</si>
  <si>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</si>
  <si>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</si>
  <si>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</si>
  <si>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</si>
  <si>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</si>
  <si>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</si>
  <si>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</si>
  <si>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</si>
  <si>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</si>
  <si>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</si>
  <si>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</si>
  <si>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</si>
  <si>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</si>
  <si>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</si>
  <si>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</si>
  <si>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</si>
  <si>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</si>
  <si>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</si>
  <si>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</si>
  <si>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</si>
  <si>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</si>
  <si>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</si>
  <si>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</si>
  <si>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</si>
  <si>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</si>
  <si>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</si>
  <si>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</si>
  <si>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</si>
  <si>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</si>
  <si>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</si>
  <si>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</si>
  <si>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</si>
  <si>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</si>
  <si>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</si>
  <si>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</si>
  <si>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</si>
  <si>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</si>
  <si>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</si>
  <si>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</si>
  <si>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</si>
  <si>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</si>
  <si>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</si>
  <si>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</si>
  <si>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</si>
  <si>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</si>
  <si>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</si>
  <si>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</si>
  <si>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</si>
  <si>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</si>
  <si>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</si>
  <si>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</si>
  <si>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</si>
  <si>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</si>
  <si>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</si>
  <si>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</si>
  <si>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</si>
  <si>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</si>
  <si>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</si>
  <si>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</si>
  <si>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</si>
  <si>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</si>
  <si>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</si>
  <si>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</si>
  <si>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</si>
  <si>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</si>
  <si>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</si>
  <si>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</si>
  <si>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</si>
  <si>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</si>
  <si>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</si>
  <si>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</si>
  <si>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</si>
  <si>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</si>
  <si>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</si>
  <si>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</si>
  <si>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</si>
  <si>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</si>
  <si>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</si>
  <si>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</si>
  <si>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</si>
  <si>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</si>
  <si>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</si>
  <si>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</si>
  <si>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</si>
  <si>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</si>
  <si>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</si>
  <si>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</si>
  <si>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</si>
  <si>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</si>
  <si>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</si>
  <si>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</si>
  <si>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</si>
  <si>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</si>
  <si>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</si>
  <si>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</si>
  <si>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</si>
  <si>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</si>
  <si>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</si>
  <si>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</si>
  <si>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</si>
  <si>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</si>
  <si>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</si>
  <si>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</si>
  <si>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</si>
  <si>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</si>
  <si>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</si>
  <si>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</si>
  <si>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新潟県南魚沼市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</si>
  <si>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</si>
  <si>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</si>
  <si>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</si>
  <si>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</si>
  <si>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</si>
  <si>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</si>
  <si>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</si>
  <si>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</si>
  <si>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</si>
  <si>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</si>
  <si>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</si>
  <si>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</si>
  <si>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</si>
  <si>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</si>
  <si>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</si>
  <si>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</si>
  <si>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</si>
  <si>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</si>
  <si>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</si>
  <si>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</si>
  <si>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城内診療所特別会計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</si>
  <si>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</si>
  <si>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</si>
  <si>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</si>
  <si>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</si>
  <si>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</si>
  <si>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</si>
  <si>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</si>
  <si>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</si>
  <si>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</si>
  <si>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</si>
  <si>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</si>
  <si>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</si>
  <si>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</si>
  <si>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</si>
  <si>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</si>
  <si>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</si>
  <si>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</si>
  <si>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</si>
  <si>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</si>
  <si>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病院事業会計</t>
    <phoneticPr fontId="5"/>
  </si>
  <si>
    <t>法適用企業</t>
    <phoneticPr fontId="5"/>
  </si>
  <si>
    <t>下水道特別会計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</si>
  <si>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</si>
  <si>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</si>
  <si>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</si>
  <si>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</si>
  <si>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</si>
  <si>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</si>
  <si>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</si>
  <si>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</si>
  <si>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</si>
  <si>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</si>
  <si>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</si>
  <si>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</si>
  <si>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</si>
  <si>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</si>
  <si>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</si>
  <si>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</si>
  <si>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</si>
  <si>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</si>
  <si>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</si>
  <si>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</si>
  <si>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</si>
  <si>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</si>
  <si>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</si>
  <si>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</si>
  <si>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</si>
  <si>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</si>
  <si>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</si>
  <si>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</si>
  <si>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</si>
  <si>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</si>
  <si>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</si>
  <si>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</si>
  <si>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</si>
  <si>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</si>
  <si>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</si>
  <si>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</si>
  <si>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</si>
  <si>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</si>
  <si>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</si>
  <si>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</si>
  <si>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</si>
  <si>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</si>
  <si>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</si>
  <si>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</si>
  <si>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</si>
  <si>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</si>
  <si>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</si>
  <si>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</si>
  <si>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</si>
  <si>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</si>
  <si>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</si>
  <si>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</si>
  <si>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</si>
  <si>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</si>
  <si>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</si>
  <si>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</si>
  <si>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</si>
  <si>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</si>
  <si>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</si>
  <si>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</si>
  <si>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</si>
  <si>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</si>
  <si>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</si>
  <si>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</si>
  <si>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</si>
  <si>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</si>
  <si>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</si>
  <si>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水道事業会計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</si>
  <si>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</si>
  <si>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</si>
  <si>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</si>
  <si>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</si>
  <si>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</si>
  <si>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</si>
  <si>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</si>
  <si>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</si>
  <si>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</si>
  <si>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</si>
  <si>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</si>
  <si>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</si>
  <si>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</si>
  <si>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</si>
  <si>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</si>
  <si>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</si>
  <si>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</si>
  <si>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</si>
  <si>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</si>
  <si>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</si>
  <si>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</si>
  <si>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</si>
  <si>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</si>
  <si>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</si>
  <si>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</si>
  <si>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</si>
  <si>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</si>
  <si>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</si>
  <si>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</si>
  <si>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</si>
  <si>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</si>
  <si>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</si>
  <si>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</si>
  <si>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</si>
  <si>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</si>
  <si>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</si>
  <si>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</si>
  <si>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</si>
  <si>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</si>
  <si>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</si>
  <si>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</si>
  <si>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</si>
  <si>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</si>
  <si>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</si>
  <si>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</si>
  <si>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</si>
  <si>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</si>
  <si>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</si>
  <si>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</si>
  <si>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</si>
  <si>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</si>
  <si>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</si>
  <si>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</si>
  <si>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</si>
  <si>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</si>
  <si>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</si>
  <si>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</si>
  <si>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</si>
  <si>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</si>
  <si>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</si>
  <si>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</si>
  <si>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</si>
  <si>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</si>
  <si>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</si>
  <si>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</si>
  <si>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</si>
  <si>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</si>
  <si>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</si>
  <si>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</si>
  <si>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</si>
  <si>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</si>
  <si>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</si>
  <si>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</si>
  <si>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</si>
  <si>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</si>
  <si>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</si>
  <si>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</si>
  <si>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</si>
  <si>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</si>
  <si>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</si>
  <si>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</si>
  <si>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</si>
  <si>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</si>
  <si>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</si>
  <si>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</si>
  <si>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</si>
  <si>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0.67</t>
  </si>
  <si>
    <t>▲ 4.06</t>
  </si>
  <si>
    <t>▲ 1.73</t>
  </si>
  <si>
    <t>水道事業会計</t>
  </si>
  <si>
    <t>一般会計</t>
  </si>
  <si>
    <t>下水道特別会計</t>
  </si>
  <si>
    <t>介護保険特別会計</t>
  </si>
  <si>
    <t>病院事業会計</t>
  </si>
  <si>
    <t>国民健康保険特別会計</t>
  </si>
  <si>
    <t>城内診療所特別会計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</si>
  <si>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</si>
  <si>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</si>
  <si>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</si>
  <si>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</si>
  <si>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</si>
  <si>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</si>
  <si>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</si>
  <si>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</si>
  <si>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しゃくなげ湖畔開発公社</t>
  </si>
  <si>
    <t>南魚沼市文化スポーツ振興公社</t>
  </si>
  <si>
    <t>六日町街づくり</t>
  </si>
  <si>
    <t>アグリコア</t>
  </si>
  <si>
    <t>南魚沼市まちづくり推進機構</t>
  </si>
  <si>
    <t>-</t>
    <phoneticPr fontId="2"/>
  </si>
  <si>
    <t>-</t>
    <phoneticPr fontId="2"/>
  </si>
  <si>
    <t>-</t>
    <phoneticPr fontId="2"/>
  </si>
  <si>
    <t>新潟県市町村総合事務組合【一般会計】</t>
  </si>
  <si>
    <t>新潟県市町村総合事務組合【職員退職手当支給事業特別会計】</t>
  </si>
  <si>
    <t>新潟県市町村総合事務組合【消防団員等公務災害補償事業特別会計】</t>
  </si>
  <si>
    <t>新潟県市町村総合事務組合【消防賞じゅつ金支給事業特別会計】</t>
  </si>
  <si>
    <t>新潟県市町村総合事務組合【非常勤職員公務災害補償等特別会計】</t>
  </si>
  <si>
    <t>新潟県市町村総合事務組合【交通災害共済事業特別会計】</t>
  </si>
  <si>
    <t>新潟県後期高齢者医療広域連合【一般会計】</t>
  </si>
  <si>
    <t>新潟県後期高齢者医療広域連合【後期高齢者医療特別会計】</t>
  </si>
  <si>
    <t>魚沼地区障害福祉組合</t>
  </si>
  <si>
    <t>魚沼地域特別養護老人ホーム組合</t>
  </si>
  <si>
    <t>-</t>
    <phoneticPr fontId="2"/>
  </si>
  <si>
    <t>-</t>
    <phoneticPr fontId="2"/>
  </si>
  <si>
    <t>-</t>
    <phoneticPr fontId="2"/>
  </si>
  <si>
    <t>南魚沼市合併振興基金</t>
    <rPh sb="0" eb="4">
      <t>ミナミウオヌマシ</t>
    </rPh>
    <rPh sb="4" eb="6">
      <t>ガッペイ</t>
    </rPh>
    <rPh sb="6" eb="8">
      <t>シンコウ</t>
    </rPh>
    <rPh sb="8" eb="10">
      <t>キキン</t>
    </rPh>
    <phoneticPr fontId="2"/>
  </si>
  <si>
    <t>南魚沼市ふるさと応援基金</t>
    <rPh sb="0" eb="4">
      <t>ミナミウオヌマシ</t>
    </rPh>
    <rPh sb="8" eb="12">
      <t>オウエンキキン</t>
    </rPh>
    <phoneticPr fontId="2"/>
  </si>
  <si>
    <t>南魚沼市ふるさと基金</t>
    <rPh sb="0" eb="4">
      <t>ミナミウオヌマシ</t>
    </rPh>
    <rPh sb="8" eb="10">
      <t>キキン</t>
    </rPh>
    <phoneticPr fontId="2"/>
  </si>
  <si>
    <t>南魚沼市国際交流及び文化スポーツ基金</t>
    <rPh sb="0" eb="4">
      <t>ミナミウオヌマシ</t>
    </rPh>
    <phoneticPr fontId="2"/>
  </si>
  <si>
    <t>-</t>
    <phoneticPr fontId="2"/>
  </si>
  <si>
    <t>南魚沼市民の文化・スポーツ奨励棚村基金</t>
    <rPh sb="0" eb="4">
      <t>ミナミウオヌマシ</t>
    </rPh>
    <rPh sb="4" eb="5">
      <t>ミン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</si>
</sst>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7"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cellStyleXfs>
  <cellXfs count="126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66255</c:v>
                </c:pt>
                <c:pt idx="1">
                  <c:v>92247</c:v>
                </c:pt>
                <c:pt idx="2">
                  <c:v>67319</c:v>
                </c:pt>
                <c:pt idx="3">
                  <c:v>70615</c:v>
                </c:pt>
                <c:pt idx="4">
                  <c:v>69185</c:v>
                </c:pt>
              </c:numCache>
            </c:numRef>
          </c:val>
          <c:smooth val="0"/>
          <c:extLst>
            <c:ext xmlns:c16="http://schemas.microsoft.com/office/drawing/2014/chart" uri="{C3380CC4-5D6E-409C-BE32-E72D297353CC}">
              <c16:uniqueId val="{00000000-6E57-45DA-94FB-06DC6673135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109710</c:v>
                </c:pt>
                <c:pt idx="1">
                  <c:v>142645</c:v>
                </c:pt>
                <c:pt idx="2">
                  <c:v>104129</c:v>
                </c:pt>
                <c:pt idx="3">
                  <c:v>88956</c:v>
                </c:pt>
                <c:pt idx="4">
                  <c:v>74058</c:v>
                </c:pt>
              </c:numCache>
            </c:numRef>
          </c:val>
          <c:smooth val="0"/>
          <c:extLst>
            <c:ext xmlns:c16="http://schemas.microsoft.com/office/drawing/2014/chart" uri="{C3380CC4-5D6E-409C-BE32-E72D297353CC}">
              <c16:uniqueId val="{00000001-6E57-45DA-94FB-06DC6673135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3.84</c:v>
                </c:pt>
                <c:pt idx="1">
                  <c:v>6.45</c:v>
                </c:pt>
                <c:pt idx="2">
                  <c:v>4.62</c:v>
                </c:pt>
                <c:pt idx="3">
                  <c:v>4.07</c:v>
                </c:pt>
                <c:pt idx="4">
                  <c:v>3.57</c:v>
                </c:pt>
              </c:numCache>
            </c:numRef>
          </c:val>
          <c:extLst>
            <c:ext xmlns:c16="http://schemas.microsoft.com/office/drawing/2014/chart" uri="{C3380CC4-5D6E-409C-BE32-E72D297353CC}">
              <c16:uniqueId val="{00000000-0814-406A-A637-7CFEAB300FD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11.91</c:v>
                </c:pt>
                <c:pt idx="1">
                  <c:v>11.69</c:v>
                </c:pt>
                <c:pt idx="2">
                  <c:v>9.68</c:v>
                </c:pt>
                <c:pt idx="3">
                  <c:v>11.62</c:v>
                </c:pt>
                <c:pt idx="4">
                  <c:v>10.41</c:v>
                </c:pt>
              </c:numCache>
            </c:numRef>
          </c:val>
          <c:extLst>
            <c:ext xmlns:c16="http://schemas.microsoft.com/office/drawing/2014/chart" uri="{C3380CC4-5D6E-409C-BE32-E72D297353CC}">
              <c16:uniqueId val="{00000001-0814-406A-A637-7CFEAB300FD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-0.67</c:v>
                </c:pt>
                <c:pt idx="1">
                  <c:v>2.7</c:v>
                </c:pt>
                <c:pt idx="2">
                  <c:v>-4.0599999999999996</c:v>
                </c:pt>
                <c:pt idx="3">
                  <c:v>1.27</c:v>
                </c:pt>
                <c:pt idx="4">
                  <c:v>-1.73</c:v>
                </c:pt>
              </c:numCache>
            </c:numRef>
          </c:val>
          <c:smooth val="0"/>
          <c:extLst>
            <c:ext xmlns:c16="http://schemas.microsoft.com/office/drawing/2014/chart" uri="{C3380CC4-5D6E-409C-BE32-E72D297353CC}">
              <c16:uniqueId val="{00000002-0814-406A-A637-7CFEAB300FD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1F09-48BF-9E0D-E830B8653A1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F09-48BF-9E0D-E830B8653A10}"/>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0.04</c:v>
                </c:pt>
                <c:pt idx="2">
                  <c:v>#N/A</c:v>
                </c:pt>
                <c:pt idx="3">
                  <c:v>0.03</c:v>
                </c:pt>
                <c:pt idx="4">
                  <c:v>#N/A</c:v>
                </c:pt>
                <c:pt idx="5">
                  <c:v>0.05</c:v>
                </c:pt>
                <c:pt idx="6">
                  <c:v>#N/A</c:v>
                </c:pt>
                <c:pt idx="7">
                  <c:v>0.04</c:v>
                </c:pt>
                <c:pt idx="8">
                  <c:v>#N/A</c:v>
                </c:pt>
                <c:pt idx="9">
                  <c:v>0</c:v>
                </c:pt>
              </c:numCache>
            </c:numRef>
          </c:val>
          <c:extLst>
            <c:ext xmlns:c16="http://schemas.microsoft.com/office/drawing/2014/chart" uri="{C3380CC4-5D6E-409C-BE32-E72D297353CC}">
              <c16:uniqueId val="{00000002-1F09-48BF-9E0D-E830B8653A10}"/>
            </c:ext>
          </c:extLst>
        </c:ser>
        <c:ser>
          <c:idx val="3"/>
          <c:order val="3"/>
          <c:tx>
            <c:strRef>
              <c:f>データシート!$A$30</c:f>
              <c:strCache>
                <c:ptCount val="1"/>
                <c:pt idx="0">
                  <c:v>城内診療所特別会計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7.0000000000000007E-2</c:v>
                </c:pt>
                <c:pt idx="2">
                  <c:v>#N/A</c:v>
                </c:pt>
                <c:pt idx="3">
                  <c:v>0.04</c:v>
                </c:pt>
                <c:pt idx="4">
                  <c:v>#N/A</c:v>
                </c:pt>
                <c:pt idx="5">
                  <c:v>0.03</c:v>
                </c:pt>
                <c:pt idx="6">
                  <c:v>#N/A</c:v>
                </c:pt>
                <c:pt idx="7">
                  <c:v>0.02</c:v>
                </c:pt>
                <c:pt idx="8">
                  <c:v>#N/A</c:v>
                </c:pt>
                <c:pt idx="9">
                  <c:v>0.02</c:v>
                </c:pt>
              </c:numCache>
            </c:numRef>
          </c:val>
          <c:extLst>
            <c:ext xmlns:c16="http://schemas.microsoft.com/office/drawing/2014/chart" uri="{C3380CC4-5D6E-409C-BE32-E72D297353CC}">
              <c16:uniqueId val="{00000003-1F09-48BF-9E0D-E830B8653A10}"/>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0.53</c:v>
                </c:pt>
                <c:pt idx="2">
                  <c:v>#N/A</c:v>
                </c:pt>
                <c:pt idx="3">
                  <c:v>0.15</c:v>
                </c:pt>
                <c:pt idx="4">
                  <c:v>#N/A</c:v>
                </c:pt>
                <c:pt idx="5">
                  <c:v>0.33</c:v>
                </c:pt>
                <c:pt idx="6">
                  <c:v>#N/A</c:v>
                </c:pt>
                <c:pt idx="7">
                  <c:v>0.77</c:v>
                </c:pt>
                <c:pt idx="8">
                  <c:v>#N/A</c:v>
                </c:pt>
                <c:pt idx="9">
                  <c:v>0.92</c:v>
                </c:pt>
              </c:numCache>
            </c:numRef>
          </c:val>
          <c:extLst>
            <c:ext xmlns:c16="http://schemas.microsoft.com/office/drawing/2014/chart" uri="{C3380CC4-5D6E-409C-BE32-E72D297353CC}">
              <c16:uniqueId val="{00000004-1F09-48BF-9E0D-E830B8653A10}"/>
            </c:ext>
          </c:extLst>
        </c:ser>
        <c:ser>
          <c:idx val="5"/>
          <c:order val="5"/>
          <c:tx>
            <c:strRef>
              <c:f>データシート!$A$32</c:f>
              <c:strCache>
                <c:ptCount val="1"/>
                <c:pt idx="0">
                  <c:v>病院事業会計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0.09</c:v>
                </c:pt>
                <c:pt idx="2">
                  <c:v>#N/A</c:v>
                </c:pt>
                <c:pt idx="3">
                  <c:v>0.54</c:v>
                </c:pt>
                <c:pt idx="4">
                  <c:v>#N/A</c:v>
                </c:pt>
                <c:pt idx="5">
                  <c:v>0.19</c:v>
                </c:pt>
                <c:pt idx="6">
                  <c:v>#N/A</c:v>
                </c:pt>
                <c:pt idx="7">
                  <c:v>0.52</c:v>
                </c:pt>
                <c:pt idx="8">
                  <c:v>#N/A</c:v>
                </c:pt>
                <c:pt idx="9">
                  <c:v>1.02</c:v>
                </c:pt>
              </c:numCache>
            </c:numRef>
          </c:val>
          <c:extLst>
            <c:ext xmlns:c16="http://schemas.microsoft.com/office/drawing/2014/chart" uri="{C3380CC4-5D6E-409C-BE32-E72D297353CC}">
              <c16:uniqueId val="{00000005-1F09-48BF-9E0D-E830B8653A10}"/>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0.46</c:v>
                </c:pt>
                <c:pt idx="2">
                  <c:v>#N/A</c:v>
                </c:pt>
                <c:pt idx="3">
                  <c:v>0.7</c:v>
                </c:pt>
                <c:pt idx="4">
                  <c:v>#N/A</c:v>
                </c:pt>
                <c:pt idx="5">
                  <c:v>0.52</c:v>
                </c:pt>
                <c:pt idx="6">
                  <c:v>#N/A</c:v>
                </c:pt>
                <c:pt idx="7">
                  <c:v>0.79</c:v>
                </c:pt>
                <c:pt idx="8">
                  <c:v>#N/A</c:v>
                </c:pt>
                <c:pt idx="9">
                  <c:v>1.2</c:v>
                </c:pt>
              </c:numCache>
            </c:numRef>
          </c:val>
          <c:extLst>
            <c:ext xmlns:c16="http://schemas.microsoft.com/office/drawing/2014/chart" uri="{C3380CC4-5D6E-409C-BE32-E72D297353CC}">
              <c16:uniqueId val="{00000006-1F09-48BF-9E0D-E830B8653A10}"/>
            </c:ext>
          </c:extLst>
        </c:ser>
        <c:ser>
          <c:idx val="7"/>
          <c:order val="7"/>
          <c:tx>
            <c:strRef>
              <c:f>データシート!$A$34</c:f>
              <c:strCache>
                <c:ptCount val="1"/>
                <c:pt idx="0">
                  <c:v>下水道特別会計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0.37</c:v>
                </c:pt>
                <c:pt idx="2">
                  <c:v>#N/A</c:v>
                </c:pt>
                <c:pt idx="3">
                  <c:v>0</c:v>
                </c:pt>
                <c:pt idx="4">
                  <c:v>#N/A</c:v>
                </c:pt>
                <c:pt idx="5">
                  <c:v>0.01</c:v>
                </c:pt>
                <c:pt idx="6">
                  <c:v>#N/A</c:v>
                </c:pt>
                <c:pt idx="7">
                  <c:v>0.11</c:v>
                </c:pt>
                <c:pt idx="8">
                  <c:v>#N/A</c:v>
                </c:pt>
                <c:pt idx="9">
                  <c:v>1.3</c:v>
                </c:pt>
              </c:numCache>
            </c:numRef>
          </c:val>
          <c:extLst>
            <c:ext xmlns:c16="http://schemas.microsoft.com/office/drawing/2014/chart" uri="{C3380CC4-5D6E-409C-BE32-E72D297353CC}">
              <c16:uniqueId val="{00000007-1F09-48BF-9E0D-E830B8653A10}"/>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3.75</c:v>
                </c:pt>
                <c:pt idx="2">
                  <c:v>#N/A</c:v>
                </c:pt>
                <c:pt idx="3">
                  <c:v>6.39</c:v>
                </c:pt>
                <c:pt idx="4">
                  <c:v>#N/A</c:v>
                </c:pt>
                <c:pt idx="5">
                  <c:v>4.59</c:v>
                </c:pt>
                <c:pt idx="6">
                  <c:v>#N/A</c:v>
                </c:pt>
                <c:pt idx="7">
                  <c:v>4.04</c:v>
                </c:pt>
                <c:pt idx="8">
                  <c:v>#N/A</c:v>
                </c:pt>
                <c:pt idx="9">
                  <c:v>4</c:v>
                </c:pt>
              </c:numCache>
            </c:numRef>
          </c:val>
          <c:extLst>
            <c:ext xmlns:c16="http://schemas.microsoft.com/office/drawing/2014/chart" uri="{C3380CC4-5D6E-409C-BE32-E72D297353CC}">
              <c16:uniqueId val="{00000008-1F09-48BF-9E0D-E830B8653A10}"/>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9.59</c:v>
                </c:pt>
                <c:pt idx="2">
                  <c:v>#N/A</c:v>
                </c:pt>
                <c:pt idx="3">
                  <c:v>10.49</c:v>
                </c:pt>
                <c:pt idx="4">
                  <c:v>#N/A</c:v>
                </c:pt>
                <c:pt idx="5">
                  <c:v>11.94</c:v>
                </c:pt>
                <c:pt idx="6">
                  <c:v>#N/A</c:v>
                </c:pt>
                <c:pt idx="7">
                  <c:v>13.39</c:v>
                </c:pt>
                <c:pt idx="8">
                  <c:v>#N/A</c:v>
                </c:pt>
                <c:pt idx="9">
                  <c:v>13.89</c:v>
                </c:pt>
              </c:numCache>
            </c:numRef>
          </c:val>
          <c:extLst>
            <c:ext xmlns:c16="http://schemas.microsoft.com/office/drawing/2014/chart" uri="{C3380CC4-5D6E-409C-BE32-E72D297353CC}">
              <c16:uniqueId val="{00000009-1F09-48BF-9E0D-E830B8653A1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4126</c:v>
                </c:pt>
                <c:pt idx="5">
                  <c:v>4269</c:v>
                </c:pt>
                <c:pt idx="8">
                  <c:v>4457</c:v>
                </c:pt>
                <c:pt idx="11">
                  <c:v>4336</c:v>
                </c:pt>
                <c:pt idx="14">
                  <c:v>4235</c:v>
                </c:pt>
              </c:numCache>
            </c:numRef>
          </c:val>
          <c:extLst>
            <c:ext xmlns:c16="http://schemas.microsoft.com/office/drawing/2014/chart" uri="{C3380CC4-5D6E-409C-BE32-E72D297353CC}">
              <c16:uniqueId val="{00000000-2225-4DFF-8C98-7A77CBD2A3B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225-4DFF-8C98-7A77CBD2A3B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41</c:v>
                </c:pt>
                <c:pt idx="3">
                  <c:v>40</c:v>
                </c:pt>
                <c:pt idx="6">
                  <c:v>39</c:v>
                </c:pt>
                <c:pt idx="9">
                  <c:v>37</c:v>
                </c:pt>
                <c:pt idx="12">
                  <c:v>8</c:v>
                </c:pt>
              </c:numCache>
            </c:numRef>
          </c:val>
          <c:extLst>
            <c:ext xmlns:c16="http://schemas.microsoft.com/office/drawing/2014/chart" uri="{C3380CC4-5D6E-409C-BE32-E72D297353CC}">
              <c16:uniqueId val="{00000002-2225-4DFF-8C98-7A77CBD2A3B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57</c:v>
                </c:pt>
                <c:pt idx="3">
                  <c:v>57</c:v>
                </c:pt>
                <c:pt idx="6">
                  <c:v>57</c:v>
                </c:pt>
                <c:pt idx="9">
                  <c:v>57</c:v>
                </c:pt>
                <c:pt idx="12">
                  <c:v>62</c:v>
                </c:pt>
              </c:numCache>
            </c:numRef>
          </c:val>
          <c:extLst>
            <c:ext xmlns:c16="http://schemas.microsoft.com/office/drawing/2014/chart" uri="{C3380CC4-5D6E-409C-BE32-E72D297353CC}">
              <c16:uniqueId val="{00000003-2225-4DFF-8C98-7A77CBD2A3B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2304</c:v>
                </c:pt>
                <c:pt idx="3">
                  <c:v>2075</c:v>
                </c:pt>
                <c:pt idx="6">
                  <c:v>2464</c:v>
                </c:pt>
                <c:pt idx="9">
                  <c:v>2355</c:v>
                </c:pt>
                <c:pt idx="12">
                  <c:v>2326</c:v>
                </c:pt>
              </c:numCache>
            </c:numRef>
          </c:val>
          <c:extLst>
            <c:ext xmlns:c16="http://schemas.microsoft.com/office/drawing/2014/chart" uri="{C3380CC4-5D6E-409C-BE32-E72D297353CC}">
              <c16:uniqueId val="{00000004-2225-4DFF-8C98-7A77CBD2A3B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225-4DFF-8C98-7A77CBD2A3B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225-4DFF-8C98-7A77CBD2A3B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4207</c:v>
                </c:pt>
                <c:pt idx="3">
                  <c:v>4303</c:v>
                </c:pt>
                <c:pt idx="6">
                  <c:v>4411</c:v>
                </c:pt>
                <c:pt idx="9">
                  <c:v>4347</c:v>
                </c:pt>
                <c:pt idx="12">
                  <c:v>4125</c:v>
                </c:pt>
              </c:numCache>
            </c:numRef>
          </c:val>
          <c:extLst>
            <c:ext xmlns:c16="http://schemas.microsoft.com/office/drawing/2014/chart" uri="{C3380CC4-5D6E-409C-BE32-E72D297353CC}">
              <c16:uniqueId val="{00000007-2225-4DFF-8C98-7A77CBD2A3B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2483</c:v>
                </c:pt>
                <c:pt idx="2">
                  <c:v>#N/A</c:v>
                </c:pt>
                <c:pt idx="3">
                  <c:v>#N/A</c:v>
                </c:pt>
                <c:pt idx="4">
                  <c:v>2206</c:v>
                </c:pt>
                <c:pt idx="5">
                  <c:v>#N/A</c:v>
                </c:pt>
                <c:pt idx="6">
                  <c:v>#N/A</c:v>
                </c:pt>
                <c:pt idx="7">
                  <c:v>2514</c:v>
                </c:pt>
                <c:pt idx="8">
                  <c:v>#N/A</c:v>
                </c:pt>
                <c:pt idx="9">
                  <c:v>#N/A</c:v>
                </c:pt>
                <c:pt idx="10">
                  <c:v>2460</c:v>
                </c:pt>
                <c:pt idx="11">
                  <c:v>#N/A</c:v>
                </c:pt>
                <c:pt idx="12">
                  <c:v>#N/A</c:v>
                </c:pt>
                <c:pt idx="13">
                  <c:v>2286</c:v>
                </c:pt>
                <c:pt idx="14">
                  <c:v>#N/A</c:v>
                </c:pt>
              </c:numCache>
            </c:numRef>
          </c:val>
          <c:smooth val="0"/>
          <c:extLst>
            <c:ext xmlns:c16="http://schemas.microsoft.com/office/drawing/2014/chart" uri="{C3380CC4-5D6E-409C-BE32-E72D297353CC}">
              <c16:uniqueId val="{00000008-2225-4DFF-8C98-7A77CBD2A3B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48666</c:v>
                </c:pt>
                <c:pt idx="5">
                  <c:v>49519</c:v>
                </c:pt>
                <c:pt idx="8">
                  <c:v>48294</c:v>
                </c:pt>
                <c:pt idx="11">
                  <c:v>47213</c:v>
                </c:pt>
                <c:pt idx="14">
                  <c:v>45491</c:v>
                </c:pt>
              </c:numCache>
            </c:numRef>
          </c:val>
          <c:extLst>
            <c:ext xmlns:c16="http://schemas.microsoft.com/office/drawing/2014/chart" uri="{C3380CC4-5D6E-409C-BE32-E72D297353CC}">
              <c16:uniqueId val="{00000000-BDEA-4A61-8670-1CCF1852C57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1631</c:v>
                </c:pt>
                <c:pt idx="5">
                  <c:v>1371</c:v>
                </c:pt>
                <c:pt idx="8">
                  <c:v>1296</c:v>
                </c:pt>
                <c:pt idx="11">
                  <c:v>1374</c:v>
                </c:pt>
                <c:pt idx="14">
                  <c:v>1391</c:v>
                </c:pt>
              </c:numCache>
            </c:numRef>
          </c:val>
          <c:extLst>
            <c:ext xmlns:c16="http://schemas.microsoft.com/office/drawing/2014/chart" uri="{C3380CC4-5D6E-409C-BE32-E72D297353CC}">
              <c16:uniqueId val="{00000001-BDEA-4A61-8670-1CCF1852C57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3323</c:v>
                </c:pt>
                <c:pt idx="5">
                  <c:v>3341</c:v>
                </c:pt>
                <c:pt idx="8">
                  <c:v>2982</c:v>
                </c:pt>
                <c:pt idx="11">
                  <c:v>3364</c:v>
                </c:pt>
                <c:pt idx="14">
                  <c:v>3679</c:v>
                </c:pt>
              </c:numCache>
            </c:numRef>
          </c:val>
          <c:extLst>
            <c:ext xmlns:c16="http://schemas.microsoft.com/office/drawing/2014/chart" uri="{C3380CC4-5D6E-409C-BE32-E72D297353CC}">
              <c16:uniqueId val="{00000002-BDEA-4A61-8670-1CCF1852C57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DEA-4A61-8670-1CCF1852C57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DEA-4A61-8670-1CCF1852C57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408</c:v>
                </c:pt>
                <c:pt idx="3">
                  <c:v>337</c:v>
                </c:pt>
                <c:pt idx="6">
                  <c:v>0</c:v>
                </c:pt>
                <c:pt idx="9">
                  <c:v>0</c:v>
                </c:pt>
                <c:pt idx="12">
                  <c:v>0</c:v>
                </c:pt>
              </c:numCache>
            </c:numRef>
          </c:val>
          <c:extLst>
            <c:ext xmlns:c16="http://schemas.microsoft.com/office/drawing/2014/chart" uri="{C3380CC4-5D6E-409C-BE32-E72D297353CC}">
              <c16:uniqueId val="{00000005-BDEA-4A61-8670-1CCF1852C57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1106</c:v>
                </c:pt>
                <c:pt idx="3">
                  <c:v>1379</c:v>
                </c:pt>
                <c:pt idx="6">
                  <c:v>1417</c:v>
                </c:pt>
                <c:pt idx="9">
                  <c:v>1017</c:v>
                </c:pt>
                <c:pt idx="12">
                  <c:v>493</c:v>
                </c:pt>
              </c:numCache>
            </c:numRef>
          </c:val>
          <c:extLst>
            <c:ext xmlns:c16="http://schemas.microsoft.com/office/drawing/2014/chart" uri="{C3380CC4-5D6E-409C-BE32-E72D297353CC}">
              <c16:uniqueId val="{00000006-BDEA-4A61-8670-1CCF1852C57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456</c:v>
                </c:pt>
                <c:pt idx="3">
                  <c:v>532</c:v>
                </c:pt>
                <c:pt idx="6">
                  <c:v>429</c:v>
                </c:pt>
                <c:pt idx="9">
                  <c:v>376</c:v>
                </c:pt>
                <c:pt idx="12">
                  <c:v>318</c:v>
                </c:pt>
              </c:numCache>
            </c:numRef>
          </c:val>
          <c:extLst>
            <c:ext xmlns:c16="http://schemas.microsoft.com/office/drawing/2014/chart" uri="{C3380CC4-5D6E-409C-BE32-E72D297353CC}">
              <c16:uniqueId val="{00000007-BDEA-4A61-8670-1CCF1852C57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34356</c:v>
                </c:pt>
                <c:pt idx="3">
                  <c:v>34950</c:v>
                </c:pt>
                <c:pt idx="6">
                  <c:v>31569</c:v>
                </c:pt>
                <c:pt idx="9">
                  <c:v>30139</c:v>
                </c:pt>
                <c:pt idx="12">
                  <c:v>29770</c:v>
                </c:pt>
              </c:numCache>
            </c:numRef>
          </c:val>
          <c:extLst>
            <c:ext xmlns:c16="http://schemas.microsoft.com/office/drawing/2014/chart" uri="{C3380CC4-5D6E-409C-BE32-E72D297353CC}">
              <c16:uniqueId val="{00000008-BDEA-4A61-8670-1CCF1852C57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127</c:v>
                </c:pt>
                <c:pt idx="3">
                  <c:v>89</c:v>
                </c:pt>
                <c:pt idx="6">
                  <c:v>52</c:v>
                </c:pt>
                <c:pt idx="9">
                  <c:v>16</c:v>
                </c:pt>
                <c:pt idx="12">
                  <c:v>8</c:v>
                </c:pt>
              </c:numCache>
            </c:numRef>
          </c:val>
          <c:extLst>
            <c:ext xmlns:c16="http://schemas.microsoft.com/office/drawing/2014/chart" uri="{C3380CC4-5D6E-409C-BE32-E72D297353CC}">
              <c16:uniqueId val="{00000009-BDEA-4A61-8670-1CCF1852C57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41615</c:v>
                </c:pt>
                <c:pt idx="3">
                  <c:v>42418</c:v>
                </c:pt>
                <c:pt idx="6">
                  <c:v>41911</c:v>
                </c:pt>
                <c:pt idx="9">
                  <c:v>41027</c:v>
                </c:pt>
                <c:pt idx="12">
                  <c:v>39681</c:v>
                </c:pt>
              </c:numCache>
            </c:numRef>
          </c:val>
          <c:extLst>
            <c:ext xmlns:c16="http://schemas.microsoft.com/office/drawing/2014/chart" uri="{C3380CC4-5D6E-409C-BE32-E72D297353CC}">
              <c16:uniqueId val="{0000000A-BDEA-4A61-8670-1CCF1852C57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24448</c:v>
                </c:pt>
                <c:pt idx="2">
                  <c:v>#N/A</c:v>
                </c:pt>
                <c:pt idx="3">
                  <c:v>#N/A</c:v>
                </c:pt>
                <c:pt idx="4">
                  <c:v>25474</c:v>
                </c:pt>
                <c:pt idx="5">
                  <c:v>#N/A</c:v>
                </c:pt>
                <c:pt idx="6">
                  <c:v>#N/A</c:v>
                </c:pt>
                <c:pt idx="7">
                  <c:v>22807</c:v>
                </c:pt>
                <c:pt idx="8">
                  <c:v>#N/A</c:v>
                </c:pt>
                <c:pt idx="9">
                  <c:v>#N/A</c:v>
                </c:pt>
                <c:pt idx="10">
                  <c:v>20624</c:v>
                </c:pt>
                <c:pt idx="11">
                  <c:v>#N/A</c:v>
                </c:pt>
                <c:pt idx="12">
                  <c:v>#N/A</c:v>
                </c:pt>
                <c:pt idx="13">
                  <c:v>19709</c:v>
                </c:pt>
                <c:pt idx="14">
                  <c:v>#N/A</c:v>
                </c:pt>
              </c:numCache>
            </c:numRef>
          </c:val>
          <c:smooth val="0"/>
          <c:extLst>
            <c:ext xmlns:c16="http://schemas.microsoft.com/office/drawing/2014/chart" uri="{C3380CC4-5D6E-409C-BE32-E72D297353CC}">
              <c16:uniqueId val="{0000000B-BDEA-4A61-8670-1CCF1852C57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1925</c:v>
                </c:pt>
                <c:pt idx="1">
                  <c:v>2293</c:v>
                </c:pt>
                <c:pt idx="2">
                  <c:v>2051</c:v>
                </c:pt>
              </c:numCache>
            </c:numRef>
          </c:val>
          <c:extLst>
            <c:ext xmlns:c16="http://schemas.microsoft.com/office/drawing/2014/chart" uri="{C3380CC4-5D6E-409C-BE32-E72D297353CC}">
              <c16:uniqueId val="{00000000-7A33-469C-BF74-4080F052EBE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104</c:v>
                </c:pt>
                <c:pt idx="1">
                  <c:v>104</c:v>
                </c:pt>
                <c:pt idx="2">
                  <c:v>104</c:v>
                </c:pt>
              </c:numCache>
            </c:numRef>
          </c:val>
          <c:extLst>
            <c:ext xmlns:c16="http://schemas.microsoft.com/office/drawing/2014/chart" uri="{C3380CC4-5D6E-409C-BE32-E72D297353CC}">
              <c16:uniqueId val="{00000001-7A33-469C-BF74-4080F052EBE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3949</c:v>
                </c:pt>
                <c:pt idx="1">
                  <c:v>3941</c:v>
                </c:pt>
                <c:pt idx="2">
                  <c:v>4404</c:v>
                </c:pt>
              </c:numCache>
            </c:numRef>
          </c:val>
          <c:extLst>
            <c:ext xmlns:c16="http://schemas.microsoft.com/office/drawing/2014/chart" uri="{C3380CC4-5D6E-409C-BE32-E72D297353CC}">
              <c16:uniqueId val="{00000002-7A33-469C-BF74-4080F052EBE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新潟県南魚沼市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平成</a:t>
          </a:r>
          <a:r>
            <a:rPr kumimoji="1" lang="en-US"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25</a:t>
          </a: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年度以降、合併特例債の償還金が増加していることにより、元利償還金は増加傾向にあ</a:t>
          </a:r>
          <a:r>
            <a:rPr kumimoji="1"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ったが、平成</a:t>
          </a:r>
          <a:r>
            <a:rPr kumimoji="1" lang="en-US"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28</a:t>
          </a:r>
          <a:r>
            <a:rPr kumimoji="1"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年度をピークに数年は減少傾向となる見込みである</a:t>
          </a: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営企業債の元利償還金に対する繰入金については、水道事業に対する繰入金は徐々に減少しているが、南魚沼市民病院建設に伴う企業債を発行している病院事業については、繰入金額が大幅に増加しており、下水道事業と合わせた全体額では、当面の間、高水準で推移するものと見込まれる。</a:t>
          </a:r>
          <a:endParaRPr kumimoji="0"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合併特例債や平成</a:t>
          </a:r>
          <a:r>
            <a:rPr kumimoji="1" lang="en-US"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23</a:t>
          </a: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a:t>
          </a:r>
          <a:r>
            <a:rPr kumimoji="1" lang="en-US"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a:t>
          </a: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月新潟・福島豪雨災害に伴う災害復旧事業債の償還額が増え、元利償還金が高額とな</a:t>
          </a:r>
          <a:r>
            <a:rPr kumimoji="1"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ってい</a:t>
          </a: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るが、いずれも算入公債費比率が高い</a:t>
          </a:r>
          <a:r>
            <a:rPr kumimoji="1"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ため、算入公債費等も同じく高額となっている</a:t>
          </a: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実質公債費比率が類似団体や県内平均と比べて高い比率にあること、また、合併特例債の発行が限度額に近づいていることから、実質公債費比率の分子を減少させるために、今後は努めて投資的経費を抑制する必要がある。</a:t>
          </a:r>
          <a:endParaRPr kumimoji="0"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新潟県南魚沼市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一般会計等に係る地方債の現在高については、大規模な投資的事業が一段落し</a:t>
          </a:r>
          <a:r>
            <a:rPr kumimoji="1"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償還も進んできたため、</a:t>
          </a: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廃棄物処理施設の更新事業に着手するまでの数年間は、緩やかに減少していく見込みである。</a:t>
          </a:r>
          <a:r>
            <a:rPr kumimoji="1"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しかし、合併特例債、災害復旧事業債など基準財政需要額への算入率が高い地方債の償還が進み、基準財政需要額算入見込額も減少するため、安心できる状況にはない。</a:t>
          </a:r>
          <a:endParaRPr kumimoji="0"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公営企業債等繰入見込額は、水道事業に対しては徐々に減少していくものの、当面は横ばいで推移する見込みである。</a:t>
          </a:r>
          <a:r>
            <a:rPr kumimoji="1"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28</a:t>
          </a:r>
          <a:r>
            <a:rPr kumimoji="1"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1"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年度と下水道特別会計への企業債等繰入見込額が減少したが、</a:t>
          </a:r>
          <a:r>
            <a:rPr kumimoji="1" lang="en-US"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年度は増加した。病院事業に対する繰入見込額の減少が大きかったため差引で減少となったが、医療機器の更新が控えているため今後は大きく減少する見込みではない。</a:t>
          </a:r>
          <a:endParaRPr kumimoji="0"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充当可能財源については、基金を積み増したいところであるが、合併算定替えの縮減等の影響により経常一般財源が減少していく局面においては容易なことではなく、また、一定規模の財政調整基金を確保できていることから優先順位としては高くない。当市においては充当可能財源の増を図るより、むしろ地方債現在高を減少させることに重点を置く必要があると認識しており、計画的に投資的経費を抑制していくこととしている。</a:t>
          </a:r>
          <a:endParaRPr kumimoji="0"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新潟県南魚沼市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基金全体としては、毎年度合併振興基金を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百万円取り崩していたためゆるやかな減少傾向だったが、平成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年度に財政調整基金を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440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百万円取り崩した影響で大きく残高を減らした。しかし平成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年度には合併振興基金の取り崩しをやめ、ふるさと納税による寄附金の一部を積み立てたことにより回復を見せた。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年度にはふるさと納税による寄附金の一部を「ふるさと応援基金」として管理し始めたため増加が見られた。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特定目的基金についてはその目的により取り崩しをおこなっていくが、財政調整基金及び減債基金については、可能であれば積み増し、基金残高全体としては現在の水準を確保していくように努力していく。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南魚沼市合併振興基金：市民の連帯の強化及び地域振興のための事業費用に充てるため</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南魚沼市ふるさと応援基金：南魚沼市ふるさと応援寄附金を管理し、寄附者の思いを反映した施策に活用し、魅力あるまちづくりを推進するため</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南魚沼市ふるさと基金：南魚沼地域広域計画協議会における広域的な事業の実施のため</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南魚沼市民の文化・スポーツ奨励棚村基金：以下の</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のいずれかに該当するもの</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市民の文化の向上を助長するため、音楽、演劇、講演及び美術品展示会等を開催するため</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市民のスポーツの普及振興及び競技水準向上を図るため、講演会、模範演技、実技指導等を開催するため</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市民で、スポーツの国際大会、国民体育大会等に出場する者に支給する推奨金に充てるため</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市民で、文化的活動の国際大会、国民文化祭、全国高等学校総合文化祭等に出場する者に支給する推奨金に充てるため</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南魚沼市国際交流及び文化・スポーツ基金：市民の国際親善交流の振興及び青少年の文化・スポーツの向上を図る費用に充てるため</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南魚沼市合併振興基金：平成</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年度以降は充当事業に関する考え方を再度まとめるために取崩しを休止している。</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南魚沼市ふるさと応援基金：平成</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年度に創設し、ふるさと納税による収入のうち</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473,758</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千円を積み立てた。</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南魚沼市民の文化・スポーツ奨励棚村基金：平成</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のために</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1,260</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のために</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1,081</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のために</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140</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千円の取り崩しを行った。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南魚沼市国際交流及び文化・スポーツ基金：平成</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年度は、中学生海外派遣事業、中学生各種大会補助等に充てるため</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12,929</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千円を繰出し、運用益</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千円とふるさと納税による寄附金のうち</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4,496</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千円を積み立てた。</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各基金ともに使途に従って取り崩し、該当する事業に充当していく。合併振興基金については、最も効率的に基金をいかす方法を模索し、充当事業に関する考え方をまとめた後に事業に充当していく。国際交流及び文化・スポーツ基金については、ふるさと納税で集まった寄附の一部を積立て、長期間事業を実施していく。</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28</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土地開発公社解散に向けて公社保有土地の取得費に充てるため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440</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百万円の取崩しを行ったことにより</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、大きく</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残高が減少した</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年度には、ふるさと納税による寄附額から返礼品代等の事業費並びに当年度の事業に充当した額を差し引き、</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366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百万円を積み立てた。一時的に基金残高は回復したものの、平成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年度にはふるさと応援基金を創設しそちらで管理を始めたため、その分取り崩し残高を減らした。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年の災害を教訓に、災害等の突発的な事象への備えとして一定額を確保するため毎年積み増していきたいところだが、経常収支比率が高止まりとなっている現状では難しい。標準財政規模比の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％程度を最低限確保するよう努めていく。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年には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437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百万の残高があったが、平成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年の災害を機にほぼすべてを取崩し、平成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百万円を積み立ててから現在の残高を維持している。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将来金利が上昇し借換債を発行するのが不利な状況となった場合に備え、</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億円程度の残高を確保したいが、優先度としては財政調整基金を積み増すほうが上となる。財政調整基金の積み増しが難しい現状では、せめて現在の残高を維持するほかない。</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新潟県南魚沼市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57,030
56,017
584.55
32,697,423
31,798,983
703,016
19,701,286
39,680,785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15.5
126.3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平成</a:t>
          </a:r>
          <a:r>
            <a:rPr kumimoji="0" lang="en-US" altLang="ja-JP" sz="10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20</a:t>
          </a:r>
          <a:r>
            <a:rPr kumimoji="0" lang="ja-JP" altLang="en-US" sz="10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年度をピークに低下が続き、平成</a:t>
          </a:r>
          <a:r>
            <a:rPr kumimoji="0" lang="en-US" altLang="ja-JP" sz="10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24</a:t>
          </a:r>
          <a:r>
            <a:rPr kumimoji="0" lang="ja-JP" altLang="en-US" sz="10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年度からは横ばいで推移していたが、単年度としては平成</a:t>
          </a:r>
          <a:r>
            <a:rPr kumimoji="0" lang="en-US" altLang="ja-JP" sz="10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26</a:t>
          </a:r>
          <a:r>
            <a:rPr kumimoji="0" lang="ja-JP" altLang="en-US" sz="10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年度から低下傾向にある。平成</a:t>
          </a:r>
          <a:r>
            <a:rPr kumimoji="0" lang="en-US" altLang="ja-JP" sz="10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30</a:t>
          </a:r>
          <a:r>
            <a:rPr kumimoji="0" lang="ja-JP" altLang="en-US" sz="10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年度においては、単年で見ると横ばいであるものの、</a:t>
          </a:r>
          <a:r>
            <a:rPr kumimoji="0" lang="en-US" altLang="ja-JP" sz="10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a:t>
          </a:r>
          <a:r>
            <a:rPr kumimoji="0" lang="ja-JP" altLang="en-US" sz="10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年平均で</a:t>
          </a:r>
          <a:r>
            <a:rPr kumimoji="0" lang="en-US" altLang="ja-JP" sz="10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0.1</a:t>
          </a:r>
          <a:r>
            <a:rPr kumimoji="0" lang="ja-JP" altLang="en-US" sz="10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ポイントの低下となった。</a:t>
          </a:r>
          <a:endParaRPr kumimoji="0" lang="en-US" altLang="ja-JP" sz="10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社会福祉費と教育費の増加により基準財政需要額は微増したものの、地方消費税交付金及び自動車取得税交付金の増加が市町村民税の減少を上回り、基準財政収入額も微増となったため、財政力指数は横ばいであった。</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公債費や公営企業（水道事業・病院事業）に対する補助金が高額であるなどの構造的な問題により、短期的な改善は難しい状況ではあるが、引き続き、保育所民営化や公共施設・インフラの維持補修費等の削減につながる集約化・長寿命化等を推進するとともに、市税徴収強化の取組等により財政基盤の強化に努めていく。</a:t>
          </a:r>
          <a:endParaRPr kumimoji="1" lang="ja-JP" altLang="en-US"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45</xdr:row>
      <xdr:rowOff>13758</xdr:rowOff>
    </xdr:to>
    <xdr:cxnSp macro="">
      <xdr:nvCxnSpPr>
        <xdr:cNvPr id="64" name="直線コネクタ 63"/>
        <xdr:cNvCxnSpPr/>
      </xdr:nvCxnSpPr>
      <xdr:spPr>
        <a:xfrm flipV="1">
          <a:off x="4953000" y="6100233"/>
          <a:ext cx="0" cy="1628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7" name="財政力最大値テキスト"/>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8" name="直線コネクタ 67"/>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146050</xdr:rowOff>
    </xdr:from>
    <xdr:to>
      <xdr:col>23</xdr:col>
      <xdr:colOff>133350</xdr:colOff>
      <xdr:row>42</xdr:row>
      <xdr:rowOff>166158</xdr:rowOff>
    </xdr:to>
    <xdr:cxnSp macro="">
      <xdr:nvCxnSpPr>
        <xdr:cNvPr id="69" name="直線コネクタ 68"/>
        <xdr:cNvCxnSpPr/>
      </xdr:nvCxnSpPr>
      <xdr:spPr>
        <a:xfrm>
          <a:off x="4114800" y="734695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102252</xdr:rowOff>
    </xdr:from>
    <xdr:ext cx="762000" cy="259045"/>
    <xdr:sp macro="" textlink="">
      <xdr:nvSpPr>
        <xdr:cNvPr id="70" name="財政力平均値テキスト"/>
        <xdr:cNvSpPr txBox="1"/>
      </xdr:nvSpPr>
      <xdr:spPr>
        <a:xfrm>
          <a:off x="5041900" y="6960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71" name="フローチャート: 判断 70"/>
        <xdr:cNvSpPr/>
      </xdr:nvSpPr>
      <xdr:spPr>
        <a:xfrm>
          <a:off x="49022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125942</xdr:rowOff>
    </xdr:from>
    <xdr:to>
      <xdr:col>19</xdr:col>
      <xdr:colOff>133350</xdr:colOff>
      <xdr:row>42</xdr:row>
      <xdr:rowOff>146050</xdr:rowOff>
    </xdr:to>
    <xdr:cxnSp macro="">
      <xdr:nvCxnSpPr>
        <xdr:cNvPr id="72" name="直線コネクタ 71"/>
        <xdr:cNvCxnSpPr/>
      </xdr:nvCxnSpPr>
      <xdr:spPr>
        <a:xfrm>
          <a:off x="3225800" y="73268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85725</xdr:rowOff>
    </xdr:from>
    <xdr:to>
      <xdr:col>19</xdr:col>
      <xdr:colOff>184150</xdr:colOff>
      <xdr:row>42</xdr:row>
      <xdr:rowOff>15875</xdr:rowOff>
    </xdr:to>
    <xdr:sp macro="" textlink="">
      <xdr:nvSpPr>
        <xdr:cNvPr id="73" name="フローチャート: 判断 72"/>
        <xdr:cNvSpPr/>
      </xdr:nvSpPr>
      <xdr:spPr>
        <a:xfrm>
          <a:off x="4064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26052</xdr:rowOff>
    </xdr:from>
    <xdr:ext cx="736600" cy="259045"/>
    <xdr:sp macro="" textlink="">
      <xdr:nvSpPr>
        <xdr:cNvPr id="74" name="テキスト ボックス 73"/>
        <xdr:cNvSpPr txBox="1"/>
      </xdr:nvSpPr>
      <xdr:spPr>
        <a:xfrm>
          <a:off x="3733800" y="6884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105833</xdr:rowOff>
    </xdr:from>
    <xdr:to>
      <xdr:col>15</xdr:col>
      <xdr:colOff>82550</xdr:colOff>
      <xdr:row>42</xdr:row>
      <xdr:rowOff>125942</xdr:rowOff>
    </xdr:to>
    <xdr:cxnSp macro="">
      <xdr:nvCxnSpPr>
        <xdr:cNvPr id="75" name="直線コネクタ 74"/>
        <xdr:cNvCxnSpPr/>
      </xdr:nvCxnSpPr>
      <xdr:spPr>
        <a:xfrm>
          <a:off x="2336800" y="73067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77" name="テキスト ボックス 76"/>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105833</xdr:rowOff>
    </xdr:from>
    <xdr:to>
      <xdr:col>11</xdr:col>
      <xdr:colOff>31750</xdr:colOff>
      <xdr:row>42</xdr:row>
      <xdr:rowOff>105833</xdr:rowOff>
    </xdr:to>
    <xdr:cxnSp macro="">
      <xdr:nvCxnSpPr>
        <xdr:cNvPr id="78" name="直線コネクタ 77"/>
        <xdr:cNvCxnSpPr/>
      </xdr:nvCxnSpPr>
      <xdr:spPr>
        <a:xfrm>
          <a:off x="1447800" y="7306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45508</xdr:rowOff>
    </xdr:from>
    <xdr:to>
      <xdr:col>11</xdr:col>
      <xdr:colOff>82550</xdr:colOff>
      <xdr:row>41</xdr:row>
      <xdr:rowOff>147108</xdr:rowOff>
    </xdr:to>
    <xdr:sp macro="" textlink="">
      <xdr:nvSpPr>
        <xdr:cNvPr id="79" name="フローチャート: 判断 78"/>
        <xdr:cNvSpPr/>
      </xdr:nvSpPr>
      <xdr:spPr>
        <a:xfrm>
          <a:off x="2286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157285</xdr:rowOff>
    </xdr:from>
    <xdr:ext cx="762000" cy="259045"/>
    <xdr:sp macro="" textlink="">
      <xdr:nvSpPr>
        <xdr:cNvPr id="80" name="テキスト ボックス 79"/>
        <xdr:cNvSpPr txBox="1"/>
      </xdr:nvSpPr>
      <xdr:spPr>
        <a:xfrm>
          <a:off x="1955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15875</xdr:rowOff>
    </xdr:from>
    <xdr:to>
      <xdr:col>7</xdr:col>
      <xdr:colOff>31750</xdr:colOff>
      <xdr:row>40</xdr:row>
      <xdr:rowOff>117475</xdr:rowOff>
    </xdr:to>
    <xdr:sp macro="" textlink="">
      <xdr:nvSpPr>
        <xdr:cNvPr id="81" name="フローチャート: 判断 80"/>
        <xdr:cNvSpPr/>
      </xdr:nvSpPr>
      <xdr:spPr>
        <a:xfrm>
          <a:off x="1397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127652</xdr:rowOff>
    </xdr:from>
    <xdr:ext cx="762000" cy="259045"/>
    <xdr:sp macro="" textlink="">
      <xdr:nvSpPr>
        <xdr:cNvPr id="82" name="テキスト ボックス 81"/>
        <xdr:cNvSpPr txBox="1"/>
      </xdr:nvSpPr>
      <xdr:spPr>
        <a:xfrm>
          <a:off x="1066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115358</xdr:rowOff>
    </xdr:from>
    <xdr:to>
      <xdr:col>23</xdr:col>
      <xdr:colOff>184150</xdr:colOff>
      <xdr:row>43</xdr:row>
      <xdr:rowOff>45508</xdr:rowOff>
    </xdr:to>
    <xdr:sp macro="" textlink="">
      <xdr:nvSpPr>
        <xdr:cNvPr id="88" name="楕円 87"/>
        <xdr:cNvSpPr/>
      </xdr:nvSpPr>
      <xdr:spPr>
        <a:xfrm>
          <a:off x="49022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87435</xdr:rowOff>
    </xdr:from>
    <xdr:ext cx="762000" cy="259045"/>
    <xdr:sp macro="" textlink="">
      <xdr:nvSpPr>
        <xdr:cNvPr id="89" name="財政力該当値テキスト"/>
        <xdr:cNvSpPr txBox="1"/>
      </xdr:nvSpPr>
      <xdr:spPr>
        <a:xfrm>
          <a:off x="5041900" y="7288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95250</xdr:rowOff>
    </xdr:from>
    <xdr:to>
      <xdr:col>19</xdr:col>
      <xdr:colOff>184150</xdr:colOff>
      <xdr:row>43</xdr:row>
      <xdr:rowOff>25400</xdr:rowOff>
    </xdr:to>
    <xdr:sp macro="" textlink="">
      <xdr:nvSpPr>
        <xdr:cNvPr id="90" name="楕円 89"/>
        <xdr:cNvSpPr/>
      </xdr:nvSpPr>
      <xdr:spPr>
        <a:xfrm>
          <a:off x="4064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10177</xdr:rowOff>
    </xdr:from>
    <xdr:ext cx="736600" cy="259045"/>
    <xdr:sp macro="" textlink="">
      <xdr:nvSpPr>
        <xdr:cNvPr id="91" name="テキスト ボックス 90"/>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75142</xdr:rowOff>
    </xdr:from>
    <xdr:to>
      <xdr:col>15</xdr:col>
      <xdr:colOff>133350</xdr:colOff>
      <xdr:row>43</xdr:row>
      <xdr:rowOff>5292</xdr:rowOff>
    </xdr:to>
    <xdr:sp macro="" textlink="">
      <xdr:nvSpPr>
        <xdr:cNvPr id="92" name="楕円 91"/>
        <xdr:cNvSpPr/>
      </xdr:nvSpPr>
      <xdr:spPr>
        <a:xfrm>
          <a:off x="3175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161519</xdr:rowOff>
    </xdr:from>
    <xdr:ext cx="762000" cy="259045"/>
    <xdr:sp macro="" textlink="">
      <xdr:nvSpPr>
        <xdr:cNvPr id="93" name="テキスト ボックス 92"/>
        <xdr:cNvSpPr txBox="1"/>
      </xdr:nvSpPr>
      <xdr:spPr>
        <a:xfrm>
          <a:off x="2844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55033</xdr:rowOff>
    </xdr:from>
    <xdr:to>
      <xdr:col>11</xdr:col>
      <xdr:colOff>82550</xdr:colOff>
      <xdr:row>42</xdr:row>
      <xdr:rowOff>156633</xdr:rowOff>
    </xdr:to>
    <xdr:sp macro="" textlink="">
      <xdr:nvSpPr>
        <xdr:cNvPr id="94" name="楕円 93"/>
        <xdr:cNvSpPr/>
      </xdr:nvSpPr>
      <xdr:spPr>
        <a:xfrm>
          <a:off x="2286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141410</xdr:rowOff>
    </xdr:from>
    <xdr:ext cx="762000" cy="259045"/>
    <xdr:sp macro="" textlink="">
      <xdr:nvSpPr>
        <xdr:cNvPr id="95" name="テキスト ボックス 94"/>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96" name="楕円 95"/>
        <xdr:cNvSpPr/>
      </xdr:nvSpPr>
      <xdr:spPr>
        <a:xfrm>
          <a:off x="1397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141410</xdr:rowOff>
    </xdr:from>
    <xdr:ext cx="762000" cy="259045"/>
    <xdr:sp macro="" textlink="">
      <xdr:nvSpPr>
        <xdr:cNvPr id="97" name="テキスト ボックス 96"/>
        <xdr:cNvSpPr txBox="1"/>
      </xdr:nvSpPr>
      <xdr:spPr>
        <a:xfrm>
          <a:off x="1066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smtClean="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0" lang="ja-JP" altLang="en-US" sz="10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平成</a:t>
          </a:r>
          <a:r>
            <a:rPr kumimoji="0" lang="en-US" altLang="ja-JP" sz="10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30</a:t>
          </a:r>
          <a:r>
            <a:rPr kumimoji="0" lang="ja-JP" altLang="en-US" sz="10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年度は、前年度から</a:t>
          </a:r>
          <a:r>
            <a:rPr kumimoji="0" lang="en-US" altLang="ja-JP" sz="10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1.3</a:t>
          </a:r>
          <a:r>
            <a:rPr kumimoji="0" lang="ja-JP" altLang="en-US" sz="10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ポイント減少となり、改善がみられた。減少した要因としては、公債費が大きく減少したことによる影響が最も大きかった。</a:t>
          </a:r>
          <a:endParaRPr kumimoji="0" lang="en-US" altLang="ja-JP" sz="10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給食センターの民間委託や学校及び保育園の統合による人件費、物件費及び維持補修費の削減を進めているが、いずれも目に見える効果が出てくるまでは時間がかかる見込みである。</a:t>
          </a:r>
          <a:endParaRPr kumimoji="0" lang="en-US" altLang="ja-JP" sz="10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今後も医師確保等により病院経営が軌道に乗るまでは病院事業への繰出金が多額となることに加え、下水道特別会計への繰出金も高額で推移する見込みである。また社会保障経費の増加もあり、短期間での経常収支比率の改善は困難である。今後も保育所民営化や公共施設の集約化など、さらなる経費の削減等に取組み、経常経費の圧縮に努めていく。</a:t>
          </a:r>
          <a:endPar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27940</xdr:rowOff>
    </xdr:from>
    <xdr:to>
      <xdr:col>23</xdr:col>
      <xdr:colOff>133350</xdr:colOff>
      <xdr:row>67</xdr:row>
      <xdr:rowOff>63923</xdr:rowOff>
    </xdr:to>
    <xdr:cxnSp macro="">
      <xdr:nvCxnSpPr>
        <xdr:cNvPr id="127" name="直線コネクタ 126"/>
        <xdr:cNvCxnSpPr/>
      </xdr:nvCxnSpPr>
      <xdr:spPr>
        <a:xfrm flipV="1">
          <a:off x="4953000" y="10143490"/>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28" name="財政構造の弾力性最小値テキスト"/>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29" name="直線コネクタ 128"/>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114317</xdr:rowOff>
    </xdr:from>
    <xdr:ext cx="762000" cy="259045"/>
    <xdr:sp macro="" textlink="">
      <xdr:nvSpPr>
        <xdr:cNvPr id="130" name="財政構造の弾力性最大値テキスト"/>
        <xdr:cNvSpPr txBox="1"/>
      </xdr:nvSpPr>
      <xdr:spPr>
        <a:xfrm>
          <a:off x="5041900" y="988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27940</xdr:rowOff>
    </xdr:from>
    <xdr:to>
      <xdr:col>24</xdr:col>
      <xdr:colOff>12700</xdr:colOff>
      <xdr:row>59</xdr:row>
      <xdr:rowOff>27940</xdr:rowOff>
    </xdr:to>
    <xdr:cxnSp macro="">
      <xdr:nvCxnSpPr>
        <xdr:cNvPr id="131" name="直線コネクタ 130"/>
        <xdr:cNvCxnSpPr/>
      </xdr:nvCxnSpPr>
      <xdr:spPr>
        <a:xfrm>
          <a:off x="4864100" y="1014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119804</xdr:rowOff>
    </xdr:from>
    <xdr:to>
      <xdr:col>23</xdr:col>
      <xdr:colOff>133350</xdr:colOff>
      <xdr:row>65</xdr:row>
      <xdr:rowOff>52917</xdr:rowOff>
    </xdr:to>
    <xdr:cxnSp macro="">
      <xdr:nvCxnSpPr>
        <xdr:cNvPr id="132" name="直線コネクタ 131"/>
        <xdr:cNvCxnSpPr/>
      </xdr:nvCxnSpPr>
      <xdr:spPr>
        <a:xfrm flipV="1">
          <a:off x="4114800" y="11092604"/>
          <a:ext cx="8382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136331</xdr:rowOff>
    </xdr:from>
    <xdr:ext cx="762000" cy="259045"/>
    <xdr:sp macro="" textlink="">
      <xdr:nvSpPr>
        <xdr:cNvPr id="133" name="財政構造の弾力性平均値テキスト"/>
        <xdr:cNvSpPr txBox="1"/>
      </xdr:nvSpPr>
      <xdr:spPr>
        <a:xfrm>
          <a:off x="5041900" y="1076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119804</xdr:rowOff>
    </xdr:from>
    <xdr:to>
      <xdr:col>23</xdr:col>
      <xdr:colOff>184150</xdr:colOff>
      <xdr:row>64</xdr:row>
      <xdr:rowOff>49954</xdr:rowOff>
    </xdr:to>
    <xdr:sp macro="" textlink="">
      <xdr:nvSpPr>
        <xdr:cNvPr id="134" name="フローチャート: 判断 133"/>
        <xdr:cNvSpPr/>
      </xdr:nvSpPr>
      <xdr:spPr>
        <a:xfrm>
          <a:off x="49022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28787</xdr:rowOff>
    </xdr:from>
    <xdr:to>
      <xdr:col>19</xdr:col>
      <xdr:colOff>133350</xdr:colOff>
      <xdr:row>65</xdr:row>
      <xdr:rowOff>52917</xdr:rowOff>
    </xdr:to>
    <xdr:cxnSp macro="">
      <xdr:nvCxnSpPr>
        <xdr:cNvPr id="135" name="直線コネクタ 134"/>
        <xdr:cNvCxnSpPr/>
      </xdr:nvCxnSpPr>
      <xdr:spPr>
        <a:xfrm>
          <a:off x="3225800" y="1117303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6" name="フローチャート: 判断 135"/>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3827</xdr:rowOff>
    </xdr:from>
    <xdr:ext cx="736600" cy="259045"/>
    <xdr:sp macro="" textlink="">
      <xdr:nvSpPr>
        <xdr:cNvPr id="137" name="テキスト ボックス 136"/>
        <xdr:cNvSpPr txBox="1"/>
      </xdr:nvSpPr>
      <xdr:spPr>
        <a:xfrm>
          <a:off x="3733800" y="1063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127423</xdr:rowOff>
    </xdr:from>
    <xdr:to>
      <xdr:col>15</xdr:col>
      <xdr:colOff>82550</xdr:colOff>
      <xdr:row>65</xdr:row>
      <xdr:rowOff>28787</xdr:rowOff>
    </xdr:to>
    <xdr:cxnSp macro="">
      <xdr:nvCxnSpPr>
        <xdr:cNvPr id="138" name="直線コネクタ 137"/>
        <xdr:cNvCxnSpPr/>
      </xdr:nvCxnSpPr>
      <xdr:spPr>
        <a:xfrm>
          <a:off x="2336800" y="10585873"/>
          <a:ext cx="889000" cy="587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154517</xdr:rowOff>
    </xdr:from>
    <xdr:to>
      <xdr:col>15</xdr:col>
      <xdr:colOff>133350</xdr:colOff>
      <xdr:row>63</xdr:row>
      <xdr:rowOff>84667</xdr:rowOff>
    </xdr:to>
    <xdr:sp macro="" textlink="">
      <xdr:nvSpPr>
        <xdr:cNvPr id="139" name="フローチャート: 判断 138"/>
        <xdr:cNvSpPr/>
      </xdr:nvSpPr>
      <xdr:spPr>
        <a:xfrm>
          <a:off x="3175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94844</xdr:rowOff>
    </xdr:from>
    <xdr:ext cx="762000" cy="259045"/>
    <xdr:sp macro="" textlink="">
      <xdr:nvSpPr>
        <xdr:cNvPr id="140" name="テキスト ボックス 139"/>
        <xdr:cNvSpPr txBox="1"/>
      </xdr:nvSpPr>
      <xdr:spPr>
        <a:xfrm>
          <a:off x="2844800" y="1055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127423</xdr:rowOff>
    </xdr:from>
    <xdr:to>
      <xdr:col>11</xdr:col>
      <xdr:colOff>31750</xdr:colOff>
      <xdr:row>64</xdr:row>
      <xdr:rowOff>95673</xdr:rowOff>
    </xdr:to>
    <xdr:cxnSp macro="">
      <xdr:nvCxnSpPr>
        <xdr:cNvPr id="141" name="直線コネクタ 140"/>
        <xdr:cNvCxnSpPr/>
      </xdr:nvCxnSpPr>
      <xdr:spPr>
        <a:xfrm flipV="1">
          <a:off x="1447800" y="10585873"/>
          <a:ext cx="889000" cy="48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9737</xdr:rowOff>
    </xdr:from>
    <xdr:to>
      <xdr:col>11</xdr:col>
      <xdr:colOff>82550</xdr:colOff>
      <xdr:row>62</xdr:row>
      <xdr:rowOff>111337</xdr:rowOff>
    </xdr:to>
    <xdr:sp macro="" textlink="">
      <xdr:nvSpPr>
        <xdr:cNvPr id="142" name="フローチャート: 判断 141"/>
        <xdr:cNvSpPr/>
      </xdr:nvSpPr>
      <xdr:spPr>
        <a:xfrm>
          <a:off x="2286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96114</xdr:rowOff>
    </xdr:from>
    <xdr:ext cx="762000" cy="259045"/>
    <xdr:sp macro="" textlink="">
      <xdr:nvSpPr>
        <xdr:cNvPr id="143" name="テキスト ボックス 142"/>
        <xdr:cNvSpPr txBox="1"/>
      </xdr:nvSpPr>
      <xdr:spPr>
        <a:xfrm>
          <a:off x="1955800" y="1072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44" name="フローチャート: 判断 143"/>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127017</xdr:rowOff>
    </xdr:from>
    <xdr:ext cx="762000" cy="259045"/>
    <xdr:sp macro="" textlink="">
      <xdr:nvSpPr>
        <xdr:cNvPr id="145" name="テキスト ボックス 144"/>
        <xdr:cNvSpPr txBox="1"/>
      </xdr:nvSpPr>
      <xdr:spPr>
        <a:xfrm>
          <a:off x="1066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69004</xdr:rowOff>
    </xdr:from>
    <xdr:to>
      <xdr:col>23</xdr:col>
      <xdr:colOff>184150</xdr:colOff>
      <xdr:row>64</xdr:row>
      <xdr:rowOff>170604</xdr:rowOff>
    </xdr:to>
    <xdr:sp macro="" textlink="">
      <xdr:nvSpPr>
        <xdr:cNvPr id="151" name="楕円 150"/>
        <xdr:cNvSpPr/>
      </xdr:nvSpPr>
      <xdr:spPr>
        <a:xfrm>
          <a:off x="4902200" y="1104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41081</xdr:rowOff>
    </xdr:from>
    <xdr:ext cx="762000" cy="259045"/>
    <xdr:sp macro="" textlink="">
      <xdr:nvSpPr>
        <xdr:cNvPr id="152" name="財政構造の弾力性該当値テキスト"/>
        <xdr:cNvSpPr txBox="1"/>
      </xdr:nvSpPr>
      <xdr:spPr>
        <a:xfrm>
          <a:off x="5041900" y="1101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2117</xdr:rowOff>
    </xdr:from>
    <xdr:to>
      <xdr:col>19</xdr:col>
      <xdr:colOff>184150</xdr:colOff>
      <xdr:row>65</xdr:row>
      <xdr:rowOff>103717</xdr:rowOff>
    </xdr:to>
    <xdr:sp macro="" textlink="">
      <xdr:nvSpPr>
        <xdr:cNvPr id="153" name="楕円 152"/>
        <xdr:cNvSpPr/>
      </xdr:nvSpPr>
      <xdr:spPr>
        <a:xfrm>
          <a:off x="4064000" y="1114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88494</xdr:rowOff>
    </xdr:from>
    <xdr:ext cx="736600" cy="259045"/>
    <xdr:sp macro="" textlink="">
      <xdr:nvSpPr>
        <xdr:cNvPr id="154" name="テキスト ボックス 153"/>
        <xdr:cNvSpPr txBox="1"/>
      </xdr:nvSpPr>
      <xdr:spPr>
        <a:xfrm>
          <a:off x="3733800" y="1123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149437</xdr:rowOff>
    </xdr:from>
    <xdr:to>
      <xdr:col>15</xdr:col>
      <xdr:colOff>133350</xdr:colOff>
      <xdr:row>65</xdr:row>
      <xdr:rowOff>79587</xdr:rowOff>
    </xdr:to>
    <xdr:sp macro="" textlink="">
      <xdr:nvSpPr>
        <xdr:cNvPr id="155" name="楕円 154"/>
        <xdr:cNvSpPr/>
      </xdr:nvSpPr>
      <xdr:spPr>
        <a:xfrm>
          <a:off x="3175000" y="1112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64364</xdr:rowOff>
    </xdr:from>
    <xdr:ext cx="762000" cy="259045"/>
    <xdr:sp macro="" textlink="">
      <xdr:nvSpPr>
        <xdr:cNvPr id="156" name="テキスト ボックス 155"/>
        <xdr:cNvSpPr txBox="1"/>
      </xdr:nvSpPr>
      <xdr:spPr>
        <a:xfrm>
          <a:off x="2844800" y="1120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76623</xdr:rowOff>
    </xdr:from>
    <xdr:to>
      <xdr:col>11</xdr:col>
      <xdr:colOff>82550</xdr:colOff>
      <xdr:row>62</xdr:row>
      <xdr:rowOff>6773</xdr:rowOff>
    </xdr:to>
    <xdr:sp macro="" textlink="">
      <xdr:nvSpPr>
        <xdr:cNvPr id="157" name="楕円 156"/>
        <xdr:cNvSpPr/>
      </xdr:nvSpPr>
      <xdr:spPr>
        <a:xfrm>
          <a:off x="2286000" y="1053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16950</xdr:rowOff>
    </xdr:from>
    <xdr:ext cx="762000" cy="259045"/>
    <xdr:sp macro="" textlink="">
      <xdr:nvSpPr>
        <xdr:cNvPr id="158" name="テキスト ボックス 157"/>
        <xdr:cNvSpPr txBox="1"/>
      </xdr:nvSpPr>
      <xdr:spPr>
        <a:xfrm>
          <a:off x="1955800" y="1030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44873</xdr:rowOff>
    </xdr:from>
    <xdr:to>
      <xdr:col>7</xdr:col>
      <xdr:colOff>31750</xdr:colOff>
      <xdr:row>64</xdr:row>
      <xdr:rowOff>146473</xdr:rowOff>
    </xdr:to>
    <xdr:sp macro="" textlink="">
      <xdr:nvSpPr>
        <xdr:cNvPr id="159" name="楕円 158"/>
        <xdr:cNvSpPr/>
      </xdr:nvSpPr>
      <xdr:spPr>
        <a:xfrm>
          <a:off x="1397000" y="1101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131250</xdr:rowOff>
    </xdr:from>
    <xdr:ext cx="762000" cy="259045"/>
    <xdr:sp macro="" textlink="">
      <xdr:nvSpPr>
        <xdr:cNvPr id="160" name="テキスト ボックス 159"/>
        <xdr:cNvSpPr txBox="1"/>
      </xdr:nvSpPr>
      <xdr:spPr>
        <a:xfrm>
          <a:off x="1066800" y="1110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[186,623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smtClean="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0" lang="ja-JP" altLang="en-US" sz="10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類似団体平均値及び新潟県平均値と比べて高い水準となっている理由は、市外の区域も担当している廃棄物処理業務や消防業務等があることに加え、公立保育園</a:t>
          </a:r>
          <a:r>
            <a:rPr kumimoji="0" lang="en-US" altLang="ja-JP" sz="10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19</a:t>
          </a:r>
          <a:r>
            <a:rPr kumimoji="0" lang="ja-JP" altLang="en-US" sz="10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園の運営、公設民営保育園・子ども園</a:t>
          </a:r>
          <a:r>
            <a:rPr kumimoji="0" lang="en-US" altLang="ja-JP" sz="10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a:t>
          </a:r>
          <a:r>
            <a:rPr kumimoji="0" lang="ja-JP" altLang="en-US" sz="10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園の運営委託をしていることによる。また、地域特有の事情として、日本有数の豪雪地帯であることから、冬期間の道路交通を確保するために要する経費（維持補修費）が多額となっている。平成</a:t>
          </a:r>
          <a:r>
            <a:rPr kumimoji="0" lang="en-US" altLang="ja-JP" sz="10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29</a:t>
          </a:r>
          <a:r>
            <a:rPr kumimoji="0" lang="ja-JP" altLang="en-US" sz="10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年度からふるさと納税返礼品事業を開始したことにより、物件費が増加している。寄附額の増加に比例して増加するため、ふるさと納税返礼品事業だけで平成</a:t>
          </a:r>
          <a:r>
            <a:rPr kumimoji="0" lang="en-US" altLang="ja-JP" sz="10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29</a:t>
          </a:r>
          <a:r>
            <a:rPr kumimoji="0" lang="ja-JP" altLang="en-US" sz="10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年度から</a:t>
          </a:r>
          <a:r>
            <a:rPr kumimoji="0" lang="en-US" altLang="ja-JP" sz="10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268</a:t>
          </a:r>
          <a:r>
            <a:rPr kumimoji="0" lang="ja-JP" altLang="en-US" sz="10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百万円（人口一人当たり決算額</a:t>
          </a:r>
          <a:r>
            <a:rPr kumimoji="0" lang="en-US" altLang="ja-JP" sz="10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4,708</a:t>
          </a:r>
          <a:r>
            <a:rPr kumimoji="0" lang="ja-JP" altLang="en-US" sz="10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円）増加した。</a:t>
          </a:r>
          <a:endParaRPr kumimoji="0" lang="en-US" altLang="ja-JP" sz="10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平成</a:t>
          </a:r>
          <a:r>
            <a:rPr kumimoji="0" lang="en-US" altLang="ja-JP" sz="10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29</a:t>
          </a:r>
          <a:r>
            <a:rPr kumimoji="0" lang="ja-JP" altLang="en-US" sz="10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年度から学校給食調理の民間委託を進めたことにより物件費が増加したが、徐々に人員の削減が進むことにより今後の人件費の削減が期待される。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民間委託や除雪路線の見直し等により事務の効率化を図り、経費削減を進めたい。</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28679</xdr:rowOff>
    </xdr:from>
    <xdr:to>
      <xdr:col>23</xdr:col>
      <xdr:colOff>133350</xdr:colOff>
      <xdr:row>89</xdr:row>
      <xdr:rowOff>3434</xdr:rowOff>
    </xdr:to>
    <xdr:cxnSp macro="">
      <xdr:nvCxnSpPr>
        <xdr:cNvPr id="188" name="直線コネクタ 187"/>
        <xdr:cNvCxnSpPr/>
      </xdr:nvCxnSpPr>
      <xdr:spPr>
        <a:xfrm flipV="1">
          <a:off x="4953000" y="13744679"/>
          <a:ext cx="0" cy="15178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146961</xdr:rowOff>
    </xdr:from>
    <xdr:ext cx="762000" cy="259045"/>
    <xdr:sp macro="" textlink="">
      <xdr:nvSpPr>
        <xdr:cNvPr id="189" name="人件費・物件費等の状況最小値テキスト"/>
        <xdr:cNvSpPr txBox="1"/>
      </xdr:nvSpPr>
      <xdr:spPr>
        <a:xfrm>
          <a:off x="5041900" y="1523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3434</xdr:rowOff>
    </xdr:from>
    <xdr:to>
      <xdr:col>24</xdr:col>
      <xdr:colOff>12700</xdr:colOff>
      <xdr:row>89</xdr:row>
      <xdr:rowOff>3434</xdr:rowOff>
    </xdr:to>
    <xdr:cxnSp macro="">
      <xdr:nvCxnSpPr>
        <xdr:cNvPr id="190" name="直線コネクタ 189"/>
        <xdr:cNvCxnSpPr/>
      </xdr:nvCxnSpPr>
      <xdr:spPr>
        <a:xfrm>
          <a:off x="4864100" y="1526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115056</xdr:rowOff>
    </xdr:from>
    <xdr:ext cx="762000" cy="259045"/>
    <xdr:sp macro="" textlink="">
      <xdr:nvSpPr>
        <xdr:cNvPr id="191" name="人件費・物件費等の状況最大値テキスト"/>
        <xdr:cNvSpPr txBox="1"/>
      </xdr:nvSpPr>
      <xdr:spPr>
        <a:xfrm>
          <a:off x="5041900" y="13488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28679</xdr:rowOff>
    </xdr:from>
    <xdr:to>
      <xdr:col>24</xdr:col>
      <xdr:colOff>12700</xdr:colOff>
      <xdr:row>80</xdr:row>
      <xdr:rowOff>28679</xdr:rowOff>
    </xdr:to>
    <xdr:cxnSp macro="">
      <xdr:nvCxnSpPr>
        <xdr:cNvPr id="192" name="直線コネクタ 191"/>
        <xdr:cNvCxnSpPr/>
      </xdr:nvCxnSpPr>
      <xdr:spPr>
        <a:xfrm>
          <a:off x="4864100" y="1374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98600</xdr:rowOff>
    </xdr:from>
    <xdr:to>
      <xdr:col>23</xdr:col>
      <xdr:colOff>133350</xdr:colOff>
      <xdr:row>85</xdr:row>
      <xdr:rowOff>143935</xdr:rowOff>
    </xdr:to>
    <xdr:cxnSp macro="">
      <xdr:nvCxnSpPr>
        <xdr:cNvPr id="193" name="直線コネクタ 192"/>
        <xdr:cNvCxnSpPr/>
      </xdr:nvCxnSpPr>
      <xdr:spPr>
        <a:xfrm>
          <a:off x="4114800" y="14671850"/>
          <a:ext cx="838200" cy="4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160571</xdr:rowOff>
    </xdr:from>
    <xdr:ext cx="762000" cy="259045"/>
    <xdr:sp macro="" textlink="">
      <xdr:nvSpPr>
        <xdr:cNvPr id="194" name="人件費・物件費等の状況平均値テキスト"/>
        <xdr:cNvSpPr txBox="1"/>
      </xdr:nvSpPr>
      <xdr:spPr>
        <a:xfrm>
          <a:off x="5041900" y="140480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144044</xdr:rowOff>
    </xdr:from>
    <xdr:to>
      <xdr:col>23</xdr:col>
      <xdr:colOff>184150</xdr:colOff>
      <xdr:row>83</xdr:row>
      <xdr:rowOff>74194</xdr:rowOff>
    </xdr:to>
    <xdr:sp macro="" textlink="">
      <xdr:nvSpPr>
        <xdr:cNvPr id="195" name="フローチャート: 判断 194"/>
        <xdr:cNvSpPr/>
      </xdr:nvSpPr>
      <xdr:spPr>
        <a:xfrm>
          <a:off x="4902200" y="1420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151349</xdr:rowOff>
    </xdr:from>
    <xdr:to>
      <xdr:col>19</xdr:col>
      <xdr:colOff>133350</xdr:colOff>
      <xdr:row>85</xdr:row>
      <xdr:rowOff>98600</xdr:rowOff>
    </xdr:to>
    <xdr:cxnSp macro="">
      <xdr:nvCxnSpPr>
        <xdr:cNvPr id="196" name="直線コネクタ 195"/>
        <xdr:cNvCxnSpPr/>
      </xdr:nvCxnSpPr>
      <xdr:spPr>
        <a:xfrm>
          <a:off x="3225800" y="14553149"/>
          <a:ext cx="889000" cy="118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138157</xdr:rowOff>
    </xdr:from>
    <xdr:to>
      <xdr:col>19</xdr:col>
      <xdr:colOff>184150</xdr:colOff>
      <xdr:row>83</xdr:row>
      <xdr:rowOff>68307</xdr:rowOff>
    </xdr:to>
    <xdr:sp macro="" textlink="">
      <xdr:nvSpPr>
        <xdr:cNvPr id="197" name="フローチャート: 判断 196"/>
        <xdr:cNvSpPr/>
      </xdr:nvSpPr>
      <xdr:spPr>
        <a:xfrm>
          <a:off x="4064000" y="14197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78484</xdr:rowOff>
    </xdr:from>
    <xdr:ext cx="736600" cy="259045"/>
    <xdr:sp macro="" textlink="">
      <xdr:nvSpPr>
        <xdr:cNvPr id="198" name="テキスト ボックス 197"/>
        <xdr:cNvSpPr txBox="1"/>
      </xdr:nvSpPr>
      <xdr:spPr>
        <a:xfrm>
          <a:off x="3733800" y="13965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151349</xdr:rowOff>
    </xdr:from>
    <xdr:to>
      <xdr:col>15</xdr:col>
      <xdr:colOff>82550</xdr:colOff>
      <xdr:row>85</xdr:row>
      <xdr:rowOff>25834</xdr:rowOff>
    </xdr:to>
    <xdr:cxnSp macro="">
      <xdr:nvCxnSpPr>
        <xdr:cNvPr id="199" name="直線コネクタ 198"/>
        <xdr:cNvCxnSpPr/>
      </xdr:nvCxnSpPr>
      <xdr:spPr>
        <a:xfrm flipV="1">
          <a:off x="2336800" y="14553149"/>
          <a:ext cx="889000" cy="45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96141</xdr:rowOff>
    </xdr:from>
    <xdr:to>
      <xdr:col>15</xdr:col>
      <xdr:colOff>133350</xdr:colOff>
      <xdr:row>83</xdr:row>
      <xdr:rowOff>26291</xdr:rowOff>
    </xdr:to>
    <xdr:sp macro="" textlink="">
      <xdr:nvSpPr>
        <xdr:cNvPr id="200" name="フローチャート: 判断 199"/>
        <xdr:cNvSpPr/>
      </xdr:nvSpPr>
      <xdr:spPr>
        <a:xfrm>
          <a:off x="3175000" y="1415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36468</xdr:rowOff>
    </xdr:from>
    <xdr:ext cx="762000" cy="259045"/>
    <xdr:sp macro="" textlink="">
      <xdr:nvSpPr>
        <xdr:cNvPr id="201" name="テキスト ボックス 200"/>
        <xdr:cNvSpPr txBox="1"/>
      </xdr:nvSpPr>
      <xdr:spPr>
        <a:xfrm>
          <a:off x="2844800" y="13923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25834</xdr:rowOff>
    </xdr:from>
    <xdr:to>
      <xdr:col>11</xdr:col>
      <xdr:colOff>31750</xdr:colOff>
      <xdr:row>85</xdr:row>
      <xdr:rowOff>61613</xdr:rowOff>
    </xdr:to>
    <xdr:cxnSp macro="">
      <xdr:nvCxnSpPr>
        <xdr:cNvPr id="202" name="直線コネクタ 201"/>
        <xdr:cNvCxnSpPr/>
      </xdr:nvCxnSpPr>
      <xdr:spPr>
        <a:xfrm flipV="1">
          <a:off x="1447800" y="14599084"/>
          <a:ext cx="889000" cy="35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34725</xdr:rowOff>
    </xdr:from>
    <xdr:to>
      <xdr:col>11</xdr:col>
      <xdr:colOff>82550</xdr:colOff>
      <xdr:row>83</xdr:row>
      <xdr:rowOff>136325</xdr:rowOff>
    </xdr:to>
    <xdr:sp macro="" textlink="">
      <xdr:nvSpPr>
        <xdr:cNvPr id="203" name="フローチャート: 判断 202"/>
        <xdr:cNvSpPr/>
      </xdr:nvSpPr>
      <xdr:spPr>
        <a:xfrm>
          <a:off x="2286000" y="14265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146502</xdr:rowOff>
    </xdr:from>
    <xdr:ext cx="762000" cy="259045"/>
    <xdr:sp macro="" textlink="">
      <xdr:nvSpPr>
        <xdr:cNvPr id="204" name="テキスト ボックス 203"/>
        <xdr:cNvSpPr txBox="1"/>
      </xdr:nvSpPr>
      <xdr:spPr>
        <a:xfrm>
          <a:off x="1955800" y="14033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148554</xdr:rowOff>
    </xdr:from>
    <xdr:to>
      <xdr:col>7</xdr:col>
      <xdr:colOff>31750</xdr:colOff>
      <xdr:row>82</xdr:row>
      <xdr:rowOff>78704</xdr:rowOff>
    </xdr:to>
    <xdr:sp macro="" textlink="">
      <xdr:nvSpPr>
        <xdr:cNvPr id="205" name="フローチャート: 判断 204"/>
        <xdr:cNvSpPr/>
      </xdr:nvSpPr>
      <xdr:spPr>
        <a:xfrm>
          <a:off x="1397000" y="1403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88881</xdr:rowOff>
    </xdr:from>
    <xdr:ext cx="762000" cy="259045"/>
    <xdr:sp macro="" textlink="">
      <xdr:nvSpPr>
        <xdr:cNvPr id="206" name="テキスト ボックス 205"/>
        <xdr:cNvSpPr txBox="1"/>
      </xdr:nvSpPr>
      <xdr:spPr>
        <a:xfrm>
          <a:off x="1066800" y="13804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93135</xdr:rowOff>
    </xdr:from>
    <xdr:to>
      <xdr:col>23</xdr:col>
      <xdr:colOff>184150</xdr:colOff>
      <xdr:row>86</xdr:row>
      <xdr:rowOff>23285</xdr:rowOff>
    </xdr:to>
    <xdr:sp macro="" textlink="">
      <xdr:nvSpPr>
        <xdr:cNvPr id="212" name="楕円 211"/>
        <xdr:cNvSpPr/>
      </xdr:nvSpPr>
      <xdr:spPr>
        <a:xfrm>
          <a:off x="4902200" y="1466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65212</xdr:rowOff>
    </xdr:from>
    <xdr:ext cx="762000" cy="259045"/>
    <xdr:sp macro="" textlink="">
      <xdr:nvSpPr>
        <xdr:cNvPr id="213" name="人件費・物件費等の状況該当値テキスト"/>
        <xdr:cNvSpPr txBox="1"/>
      </xdr:nvSpPr>
      <xdr:spPr>
        <a:xfrm>
          <a:off x="5041900" y="1463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47800</xdr:rowOff>
    </xdr:from>
    <xdr:to>
      <xdr:col>19</xdr:col>
      <xdr:colOff>184150</xdr:colOff>
      <xdr:row>85</xdr:row>
      <xdr:rowOff>149400</xdr:rowOff>
    </xdr:to>
    <xdr:sp macro="" textlink="">
      <xdr:nvSpPr>
        <xdr:cNvPr id="214" name="楕円 213"/>
        <xdr:cNvSpPr/>
      </xdr:nvSpPr>
      <xdr:spPr>
        <a:xfrm>
          <a:off x="4064000" y="1462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134177</xdr:rowOff>
    </xdr:from>
    <xdr:ext cx="736600" cy="259045"/>
    <xdr:sp macro="" textlink="">
      <xdr:nvSpPr>
        <xdr:cNvPr id="215" name="テキスト ボックス 214"/>
        <xdr:cNvSpPr txBox="1"/>
      </xdr:nvSpPr>
      <xdr:spPr>
        <a:xfrm>
          <a:off x="3733800" y="14707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100549</xdr:rowOff>
    </xdr:from>
    <xdr:to>
      <xdr:col>15</xdr:col>
      <xdr:colOff>133350</xdr:colOff>
      <xdr:row>85</xdr:row>
      <xdr:rowOff>30699</xdr:rowOff>
    </xdr:to>
    <xdr:sp macro="" textlink="">
      <xdr:nvSpPr>
        <xdr:cNvPr id="216" name="楕円 215"/>
        <xdr:cNvSpPr/>
      </xdr:nvSpPr>
      <xdr:spPr>
        <a:xfrm>
          <a:off x="3175000" y="14502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15476</xdr:rowOff>
    </xdr:from>
    <xdr:ext cx="762000" cy="259045"/>
    <xdr:sp macro="" textlink="">
      <xdr:nvSpPr>
        <xdr:cNvPr id="217" name="テキスト ボックス 216"/>
        <xdr:cNvSpPr txBox="1"/>
      </xdr:nvSpPr>
      <xdr:spPr>
        <a:xfrm>
          <a:off x="2844800" y="14588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146484</xdr:rowOff>
    </xdr:from>
    <xdr:to>
      <xdr:col>11</xdr:col>
      <xdr:colOff>82550</xdr:colOff>
      <xdr:row>85</xdr:row>
      <xdr:rowOff>76634</xdr:rowOff>
    </xdr:to>
    <xdr:sp macro="" textlink="">
      <xdr:nvSpPr>
        <xdr:cNvPr id="218" name="楕円 217"/>
        <xdr:cNvSpPr/>
      </xdr:nvSpPr>
      <xdr:spPr>
        <a:xfrm>
          <a:off x="2286000" y="1454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61411</xdr:rowOff>
    </xdr:from>
    <xdr:ext cx="762000" cy="259045"/>
    <xdr:sp macro="" textlink="">
      <xdr:nvSpPr>
        <xdr:cNvPr id="219" name="テキスト ボックス 218"/>
        <xdr:cNvSpPr txBox="1"/>
      </xdr:nvSpPr>
      <xdr:spPr>
        <a:xfrm>
          <a:off x="1955800" y="1463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10813</xdr:rowOff>
    </xdr:from>
    <xdr:to>
      <xdr:col>7</xdr:col>
      <xdr:colOff>31750</xdr:colOff>
      <xdr:row>85</xdr:row>
      <xdr:rowOff>112413</xdr:rowOff>
    </xdr:to>
    <xdr:sp macro="" textlink="">
      <xdr:nvSpPr>
        <xdr:cNvPr id="220" name="楕円 219"/>
        <xdr:cNvSpPr/>
      </xdr:nvSpPr>
      <xdr:spPr>
        <a:xfrm>
          <a:off x="1397000" y="14584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97190</xdr:rowOff>
    </xdr:from>
    <xdr:ext cx="762000" cy="259045"/>
    <xdr:sp macro="" textlink="">
      <xdr:nvSpPr>
        <xdr:cNvPr id="221" name="テキスト ボックス 220"/>
        <xdr:cNvSpPr txBox="1"/>
      </xdr:nvSpPr>
      <xdr:spPr>
        <a:xfrm>
          <a:off x="1066800" y="14670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r>
            <a:rPr kumimoji="0" lang="ja-JP"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類似団体や全国平均よりも低い水準で推移している。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人口</a:t>
          </a:r>
          <a:r>
            <a:rPr kumimoji="0" lang="en-US"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1,000</a:t>
          </a:r>
          <a:r>
            <a:rPr kumimoji="0" lang="ja-JP"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人当たり職員数が多いことから、総額人件費を抑制するため、昇格、昇給基準や各種手当の見直し</a:t>
          </a:r>
          <a:r>
            <a:rPr kumimoji="0" lang="ja-JP" altLang="en-US"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などにより</a:t>
          </a:r>
          <a:r>
            <a:rPr kumimoji="0" lang="ja-JP"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、人件費の抑制に努めてきた。</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r>
            <a:rPr kumimoji="0" lang="ja-JP"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平成</a:t>
          </a:r>
          <a:r>
            <a:rPr kumimoji="0" lang="en-US"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30</a:t>
          </a:r>
          <a:r>
            <a:rPr kumimoji="0" lang="ja-JP"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年度は、</a:t>
          </a:r>
          <a:r>
            <a:rPr kumimoji="0" lang="ja-JP" altLang="en-US"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平成</a:t>
          </a:r>
          <a:r>
            <a:rPr kumimoji="0" lang="en-US"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29</a:t>
          </a:r>
          <a:r>
            <a:rPr kumimoji="0" lang="ja-JP" altLang="en-US"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年度に比べて高年齢層の退職者が多かったこと及び人事考課による査定昇給において、勤務成績が良好で大きく昇給する職員の割合が国と比較して少なかったため</a:t>
          </a:r>
          <a:r>
            <a:rPr kumimoji="0" lang="ja-JP"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指数が低下した。今後も現在の水準を維持できるよう適正化に努める。</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当該資料作成時点において、平成</a:t>
          </a:r>
          <a:r>
            <a:rPr kumimoji="1" lang="en-US"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年地方公務員給与実態調査が未公表であるため、前年度数値を引用している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141111</xdr:rowOff>
    </xdr:from>
    <xdr:to>
      <xdr:col>81</xdr:col>
      <xdr:colOff>44450</xdr:colOff>
      <xdr:row>90</xdr:row>
      <xdr:rowOff>19050</xdr:rowOff>
    </xdr:to>
    <xdr:cxnSp macro="">
      <xdr:nvCxnSpPr>
        <xdr:cNvPr id="250" name="直線コネクタ 249"/>
        <xdr:cNvCxnSpPr/>
      </xdr:nvCxnSpPr>
      <xdr:spPr>
        <a:xfrm flipV="1">
          <a:off x="17018000" y="14028561"/>
          <a:ext cx="0" cy="14209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1" name="給与水準   （国との比較）最小値テキスト"/>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2" name="直線コネクタ 251"/>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56038</xdr:rowOff>
    </xdr:from>
    <xdr:ext cx="762000" cy="259045"/>
    <xdr:sp macro="" textlink="">
      <xdr:nvSpPr>
        <xdr:cNvPr id="253" name="給与水準   （国との比較）最大値テキスト"/>
        <xdr:cNvSpPr txBox="1"/>
      </xdr:nvSpPr>
      <xdr:spPr>
        <a:xfrm>
          <a:off x="17106900" y="1377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141111</xdr:rowOff>
    </xdr:from>
    <xdr:to>
      <xdr:col>81</xdr:col>
      <xdr:colOff>133350</xdr:colOff>
      <xdr:row>81</xdr:row>
      <xdr:rowOff>141111</xdr:rowOff>
    </xdr:to>
    <xdr:cxnSp macro="">
      <xdr:nvCxnSpPr>
        <xdr:cNvPr id="254" name="直線コネクタ 253"/>
        <xdr:cNvCxnSpPr/>
      </xdr:nvCxnSpPr>
      <xdr:spPr>
        <a:xfrm>
          <a:off x="16929100" y="14028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90311</xdr:rowOff>
    </xdr:from>
    <xdr:to>
      <xdr:col>81</xdr:col>
      <xdr:colOff>44450</xdr:colOff>
      <xdr:row>82</xdr:row>
      <xdr:rowOff>117122</xdr:rowOff>
    </xdr:to>
    <xdr:cxnSp macro="">
      <xdr:nvCxnSpPr>
        <xdr:cNvPr id="255" name="直線コネクタ 254"/>
        <xdr:cNvCxnSpPr/>
      </xdr:nvCxnSpPr>
      <xdr:spPr>
        <a:xfrm flipV="1">
          <a:off x="16179800" y="14149211"/>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36282</xdr:rowOff>
    </xdr:from>
    <xdr:ext cx="762000" cy="259045"/>
    <xdr:sp macro="" textlink="">
      <xdr:nvSpPr>
        <xdr:cNvPr id="256" name="給与水準   （国との比較）平均値テキスト"/>
        <xdr:cNvSpPr txBox="1"/>
      </xdr:nvSpPr>
      <xdr:spPr>
        <a:xfrm>
          <a:off x="17106900" y="147809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64205</xdr:rowOff>
    </xdr:from>
    <xdr:to>
      <xdr:col>81</xdr:col>
      <xdr:colOff>95250</xdr:colOff>
      <xdr:row>86</xdr:row>
      <xdr:rowOff>165805</xdr:rowOff>
    </xdr:to>
    <xdr:sp macro="" textlink="">
      <xdr:nvSpPr>
        <xdr:cNvPr id="257" name="フローチャート: 判断 256"/>
        <xdr:cNvSpPr/>
      </xdr:nvSpPr>
      <xdr:spPr>
        <a:xfrm>
          <a:off x="16967200" y="1480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117122</xdr:rowOff>
    </xdr:from>
    <xdr:to>
      <xdr:col>77</xdr:col>
      <xdr:colOff>44450</xdr:colOff>
      <xdr:row>82</xdr:row>
      <xdr:rowOff>143934</xdr:rowOff>
    </xdr:to>
    <xdr:cxnSp macro="">
      <xdr:nvCxnSpPr>
        <xdr:cNvPr id="258" name="直線コネクタ 257"/>
        <xdr:cNvCxnSpPr/>
      </xdr:nvCxnSpPr>
      <xdr:spPr>
        <a:xfrm flipV="1">
          <a:off x="15290800" y="14176022"/>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64205</xdr:rowOff>
    </xdr:from>
    <xdr:to>
      <xdr:col>77</xdr:col>
      <xdr:colOff>95250</xdr:colOff>
      <xdr:row>86</xdr:row>
      <xdr:rowOff>165805</xdr:rowOff>
    </xdr:to>
    <xdr:sp macro="" textlink="">
      <xdr:nvSpPr>
        <xdr:cNvPr id="259" name="フローチャート: 判断 258"/>
        <xdr:cNvSpPr/>
      </xdr:nvSpPr>
      <xdr:spPr>
        <a:xfrm>
          <a:off x="16129000" y="1480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150582</xdr:rowOff>
    </xdr:from>
    <xdr:ext cx="736600" cy="259045"/>
    <xdr:sp macro="" textlink="">
      <xdr:nvSpPr>
        <xdr:cNvPr id="260" name="テキスト ボックス 259"/>
        <xdr:cNvSpPr txBox="1"/>
      </xdr:nvSpPr>
      <xdr:spPr>
        <a:xfrm>
          <a:off x="15798800" y="14895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143934</xdr:rowOff>
    </xdr:from>
    <xdr:to>
      <xdr:col>72</xdr:col>
      <xdr:colOff>203200</xdr:colOff>
      <xdr:row>83</xdr:row>
      <xdr:rowOff>12700</xdr:rowOff>
    </xdr:to>
    <xdr:cxnSp macro="">
      <xdr:nvCxnSpPr>
        <xdr:cNvPr id="261" name="直線コネクタ 260"/>
        <xdr:cNvCxnSpPr/>
      </xdr:nvCxnSpPr>
      <xdr:spPr>
        <a:xfrm flipV="1">
          <a:off x="14401800" y="1420283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91016</xdr:rowOff>
    </xdr:from>
    <xdr:to>
      <xdr:col>73</xdr:col>
      <xdr:colOff>44450</xdr:colOff>
      <xdr:row>87</xdr:row>
      <xdr:rowOff>21166</xdr:rowOff>
    </xdr:to>
    <xdr:sp macro="" textlink="">
      <xdr:nvSpPr>
        <xdr:cNvPr id="262" name="フローチャート: 判断 261"/>
        <xdr:cNvSpPr/>
      </xdr:nvSpPr>
      <xdr:spPr>
        <a:xfrm>
          <a:off x="152400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5943</xdr:rowOff>
    </xdr:from>
    <xdr:ext cx="762000" cy="259045"/>
    <xdr:sp macro="" textlink="">
      <xdr:nvSpPr>
        <xdr:cNvPr id="263" name="テキスト ボックス 262"/>
        <xdr:cNvSpPr txBox="1"/>
      </xdr:nvSpPr>
      <xdr:spPr>
        <a:xfrm>
          <a:off x="14909800" y="149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157339</xdr:rowOff>
    </xdr:from>
    <xdr:to>
      <xdr:col>68</xdr:col>
      <xdr:colOff>152400</xdr:colOff>
      <xdr:row>83</xdr:row>
      <xdr:rowOff>12700</xdr:rowOff>
    </xdr:to>
    <xdr:cxnSp macro="">
      <xdr:nvCxnSpPr>
        <xdr:cNvPr id="264" name="直線コネクタ 263"/>
        <xdr:cNvCxnSpPr/>
      </xdr:nvCxnSpPr>
      <xdr:spPr>
        <a:xfrm>
          <a:off x="13512800" y="14216239"/>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117828</xdr:rowOff>
    </xdr:from>
    <xdr:to>
      <xdr:col>68</xdr:col>
      <xdr:colOff>203200</xdr:colOff>
      <xdr:row>87</xdr:row>
      <xdr:rowOff>47978</xdr:rowOff>
    </xdr:to>
    <xdr:sp macro="" textlink="">
      <xdr:nvSpPr>
        <xdr:cNvPr id="265" name="フローチャート: 判断 264"/>
        <xdr:cNvSpPr/>
      </xdr:nvSpPr>
      <xdr:spPr>
        <a:xfrm>
          <a:off x="14351000" y="1486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32755</xdr:rowOff>
    </xdr:from>
    <xdr:ext cx="762000" cy="259045"/>
    <xdr:sp macro="" textlink="">
      <xdr:nvSpPr>
        <xdr:cNvPr id="266" name="テキスト ボックス 265"/>
        <xdr:cNvSpPr txBox="1"/>
      </xdr:nvSpPr>
      <xdr:spPr>
        <a:xfrm>
          <a:off x="14020800" y="1494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91016</xdr:rowOff>
    </xdr:from>
    <xdr:to>
      <xdr:col>64</xdr:col>
      <xdr:colOff>152400</xdr:colOff>
      <xdr:row>87</xdr:row>
      <xdr:rowOff>21166</xdr:rowOff>
    </xdr:to>
    <xdr:sp macro="" textlink="">
      <xdr:nvSpPr>
        <xdr:cNvPr id="267" name="フローチャート: 判断 266"/>
        <xdr:cNvSpPr/>
      </xdr:nvSpPr>
      <xdr:spPr>
        <a:xfrm>
          <a:off x="134620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5943</xdr:rowOff>
    </xdr:from>
    <xdr:ext cx="762000" cy="259045"/>
    <xdr:sp macro="" textlink="">
      <xdr:nvSpPr>
        <xdr:cNvPr id="268" name="テキスト ボックス 267"/>
        <xdr:cNvSpPr txBox="1"/>
      </xdr:nvSpPr>
      <xdr:spPr>
        <a:xfrm>
          <a:off x="13131800" y="149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39511</xdr:rowOff>
    </xdr:from>
    <xdr:to>
      <xdr:col>81</xdr:col>
      <xdr:colOff>95250</xdr:colOff>
      <xdr:row>82</xdr:row>
      <xdr:rowOff>141111</xdr:rowOff>
    </xdr:to>
    <xdr:sp macro="" textlink="">
      <xdr:nvSpPr>
        <xdr:cNvPr id="274" name="楕円 273"/>
        <xdr:cNvSpPr/>
      </xdr:nvSpPr>
      <xdr:spPr>
        <a:xfrm>
          <a:off x="16967200" y="1409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132238</xdr:rowOff>
    </xdr:from>
    <xdr:ext cx="762000" cy="259045"/>
    <xdr:sp macro="" textlink="">
      <xdr:nvSpPr>
        <xdr:cNvPr id="275" name="給与水準   （国との比較）該当値テキスト"/>
        <xdr:cNvSpPr txBox="1"/>
      </xdr:nvSpPr>
      <xdr:spPr>
        <a:xfrm>
          <a:off x="17106900" y="14019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66322</xdr:rowOff>
    </xdr:from>
    <xdr:to>
      <xdr:col>77</xdr:col>
      <xdr:colOff>95250</xdr:colOff>
      <xdr:row>82</xdr:row>
      <xdr:rowOff>167922</xdr:rowOff>
    </xdr:to>
    <xdr:sp macro="" textlink="">
      <xdr:nvSpPr>
        <xdr:cNvPr id="276" name="楕円 275"/>
        <xdr:cNvSpPr/>
      </xdr:nvSpPr>
      <xdr:spPr>
        <a:xfrm>
          <a:off x="16129000" y="1412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6649</xdr:rowOff>
    </xdr:from>
    <xdr:ext cx="736600" cy="259045"/>
    <xdr:sp macro="" textlink="">
      <xdr:nvSpPr>
        <xdr:cNvPr id="277" name="テキスト ボックス 276"/>
        <xdr:cNvSpPr txBox="1"/>
      </xdr:nvSpPr>
      <xdr:spPr>
        <a:xfrm>
          <a:off x="15798800" y="138940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93134</xdr:rowOff>
    </xdr:from>
    <xdr:to>
      <xdr:col>73</xdr:col>
      <xdr:colOff>44450</xdr:colOff>
      <xdr:row>83</xdr:row>
      <xdr:rowOff>23284</xdr:rowOff>
    </xdr:to>
    <xdr:sp macro="" textlink="">
      <xdr:nvSpPr>
        <xdr:cNvPr id="278" name="楕円 277"/>
        <xdr:cNvSpPr/>
      </xdr:nvSpPr>
      <xdr:spPr>
        <a:xfrm>
          <a:off x="15240000" y="1415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33461</xdr:rowOff>
    </xdr:from>
    <xdr:ext cx="762000" cy="259045"/>
    <xdr:sp macro="" textlink="">
      <xdr:nvSpPr>
        <xdr:cNvPr id="279" name="テキスト ボックス 278"/>
        <xdr:cNvSpPr txBox="1"/>
      </xdr:nvSpPr>
      <xdr:spPr>
        <a:xfrm>
          <a:off x="14909800" y="13920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133350</xdr:rowOff>
    </xdr:from>
    <xdr:to>
      <xdr:col>68</xdr:col>
      <xdr:colOff>203200</xdr:colOff>
      <xdr:row>83</xdr:row>
      <xdr:rowOff>63500</xdr:rowOff>
    </xdr:to>
    <xdr:sp macro="" textlink="">
      <xdr:nvSpPr>
        <xdr:cNvPr id="280" name="楕円 279"/>
        <xdr:cNvSpPr/>
      </xdr:nvSpPr>
      <xdr:spPr>
        <a:xfrm>
          <a:off x="14351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73677</xdr:rowOff>
    </xdr:from>
    <xdr:ext cx="762000" cy="259045"/>
    <xdr:sp macro="" textlink="">
      <xdr:nvSpPr>
        <xdr:cNvPr id="281" name="テキスト ボックス 280"/>
        <xdr:cNvSpPr txBox="1"/>
      </xdr:nvSpPr>
      <xdr:spPr>
        <a:xfrm>
          <a:off x="14020800" y="1396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106539</xdr:rowOff>
    </xdr:from>
    <xdr:to>
      <xdr:col>64</xdr:col>
      <xdr:colOff>152400</xdr:colOff>
      <xdr:row>83</xdr:row>
      <xdr:rowOff>36689</xdr:rowOff>
    </xdr:to>
    <xdr:sp macro="" textlink="">
      <xdr:nvSpPr>
        <xdr:cNvPr id="282" name="楕円 281"/>
        <xdr:cNvSpPr/>
      </xdr:nvSpPr>
      <xdr:spPr>
        <a:xfrm>
          <a:off x="13462000" y="1416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46866</xdr:rowOff>
    </xdr:from>
    <xdr:ext cx="762000" cy="259045"/>
    <xdr:sp macro="" textlink="">
      <xdr:nvSpPr>
        <xdr:cNvPr id="283" name="テキスト ボックス 282"/>
        <xdr:cNvSpPr txBox="1"/>
      </xdr:nvSpPr>
      <xdr:spPr>
        <a:xfrm>
          <a:off x="13131800" y="13934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r>
            <a:rPr kumimoji="0" lang="ja-JP"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定員管理適正化計画に基づき、退職者不補充等により職員数削減を進めてきた。しかし、直営保育施設の割合が高いことや、隣接自治体の廃棄物処理、消防救急事務等を受託していることから、類似団体平均や全国平均に比べ大きく開きがある状況が続いている。</a:t>
          </a:r>
          <a:endParaRPr kumimoji="0" lang="en-US"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職員数削減は進んだものの、人口の減少に伴い人口</a:t>
          </a:r>
          <a:r>
            <a:rPr kumimoji="0" lang="en-US"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1,000</a:t>
          </a:r>
          <a:r>
            <a:rPr kumimoji="0" lang="ja-JP" altLang="en-US"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人当たり職員数はほぼ横ばいの状況が続いている。</a:t>
          </a:r>
          <a:endParaRPr kumimoji="0" lang="ja-JP"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r>
            <a:rPr kumimoji="0" lang="ja-JP"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業務の増大、多様化、複雑化により、職員数を削減するには大変な時期になってきていることは間違いないが、新規事業着手の際の既存事業の見直しや、組織・機構改革、民間委託、適正な職員配置、公務能率の向上等により、適正規模に近づけていけるよう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6108</xdr:rowOff>
    </xdr:from>
    <xdr:to>
      <xdr:col>81</xdr:col>
      <xdr:colOff>44450</xdr:colOff>
      <xdr:row>66</xdr:row>
      <xdr:rowOff>112425</xdr:rowOff>
    </xdr:to>
    <xdr:cxnSp macro="">
      <xdr:nvCxnSpPr>
        <xdr:cNvPr id="315" name="直線コネクタ 314"/>
        <xdr:cNvCxnSpPr/>
      </xdr:nvCxnSpPr>
      <xdr:spPr>
        <a:xfrm flipV="1">
          <a:off x="17018000" y="10121658"/>
          <a:ext cx="0" cy="13064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84502</xdr:rowOff>
    </xdr:from>
    <xdr:ext cx="762000" cy="259045"/>
    <xdr:sp macro="" textlink="">
      <xdr:nvSpPr>
        <xdr:cNvPr id="316" name="定員管理の状況最小値テキスト"/>
        <xdr:cNvSpPr txBox="1"/>
      </xdr:nvSpPr>
      <xdr:spPr>
        <a:xfrm>
          <a:off x="17106900" y="1140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112425</xdr:rowOff>
    </xdr:from>
    <xdr:to>
      <xdr:col>81</xdr:col>
      <xdr:colOff>133350</xdr:colOff>
      <xdr:row>66</xdr:row>
      <xdr:rowOff>112425</xdr:rowOff>
    </xdr:to>
    <xdr:cxnSp macro="">
      <xdr:nvCxnSpPr>
        <xdr:cNvPr id="317" name="直線コネクタ 316"/>
        <xdr:cNvCxnSpPr/>
      </xdr:nvCxnSpPr>
      <xdr:spPr>
        <a:xfrm>
          <a:off x="16929100" y="11428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92485</xdr:rowOff>
    </xdr:from>
    <xdr:ext cx="762000" cy="259045"/>
    <xdr:sp macro="" textlink="">
      <xdr:nvSpPr>
        <xdr:cNvPr id="318" name="定員管理の状況最大値テキスト"/>
        <xdr:cNvSpPr txBox="1"/>
      </xdr:nvSpPr>
      <xdr:spPr>
        <a:xfrm>
          <a:off x="17106900" y="986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6108</xdr:rowOff>
    </xdr:from>
    <xdr:to>
      <xdr:col>81</xdr:col>
      <xdr:colOff>133350</xdr:colOff>
      <xdr:row>59</xdr:row>
      <xdr:rowOff>6108</xdr:rowOff>
    </xdr:to>
    <xdr:cxnSp macro="">
      <xdr:nvCxnSpPr>
        <xdr:cNvPr id="319" name="直線コネクタ 318"/>
        <xdr:cNvCxnSpPr/>
      </xdr:nvCxnSpPr>
      <xdr:spPr>
        <a:xfrm>
          <a:off x="16929100" y="10121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12035</xdr:rowOff>
    </xdr:from>
    <xdr:to>
      <xdr:col>81</xdr:col>
      <xdr:colOff>44450</xdr:colOff>
      <xdr:row>63</xdr:row>
      <xdr:rowOff>18929</xdr:rowOff>
    </xdr:to>
    <xdr:cxnSp macro="">
      <xdr:nvCxnSpPr>
        <xdr:cNvPr id="320" name="直線コネクタ 319"/>
        <xdr:cNvCxnSpPr/>
      </xdr:nvCxnSpPr>
      <xdr:spPr>
        <a:xfrm flipV="1">
          <a:off x="16179800" y="10813385"/>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37996</xdr:rowOff>
    </xdr:from>
    <xdr:ext cx="762000" cy="259045"/>
    <xdr:sp macro="" textlink="">
      <xdr:nvSpPr>
        <xdr:cNvPr id="321" name="定員管理の状況平均値テキスト"/>
        <xdr:cNvSpPr txBox="1"/>
      </xdr:nvSpPr>
      <xdr:spPr>
        <a:xfrm>
          <a:off x="17106900" y="103249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21469</xdr:rowOff>
    </xdr:from>
    <xdr:to>
      <xdr:col>81</xdr:col>
      <xdr:colOff>95250</xdr:colOff>
      <xdr:row>61</xdr:row>
      <xdr:rowOff>123069</xdr:rowOff>
    </xdr:to>
    <xdr:sp macro="" textlink="">
      <xdr:nvSpPr>
        <xdr:cNvPr id="322" name="フローチャート: 判断 321"/>
        <xdr:cNvSpPr/>
      </xdr:nvSpPr>
      <xdr:spPr>
        <a:xfrm>
          <a:off x="169672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8588</xdr:rowOff>
    </xdr:from>
    <xdr:to>
      <xdr:col>77</xdr:col>
      <xdr:colOff>44450</xdr:colOff>
      <xdr:row>63</xdr:row>
      <xdr:rowOff>18929</xdr:rowOff>
    </xdr:to>
    <xdr:cxnSp macro="">
      <xdr:nvCxnSpPr>
        <xdr:cNvPr id="323" name="直線コネクタ 322"/>
        <xdr:cNvCxnSpPr/>
      </xdr:nvCxnSpPr>
      <xdr:spPr>
        <a:xfrm>
          <a:off x="15290800" y="10809938"/>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28363</xdr:rowOff>
    </xdr:from>
    <xdr:to>
      <xdr:col>77</xdr:col>
      <xdr:colOff>95250</xdr:colOff>
      <xdr:row>61</xdr:row>
      <xdr:rowOff>129963</xdr:rowOff>
    </xdr:to>
    <xdr:sp macro="" textlink="">
      <xdr:nvSpPr>
        <xdr:cNvPr id="324" name="フローチャート: 判断 323"/>
        <xdr:cNvSpPr/>
      </xdr:nvSpPr>
      <xdr:spPr>
        <a:xfrm>
          <a:off x="16129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140140</xdr:rowOff>
    </xdr:from>
    <xdr:ext cx="736600" cy="259045"/>
    <xdr:sp macro="" textlink="">
      <xdr:nvSpPr>
        <xdr:cNvPr id="325" name="テキスト ボックス 324"/>
        <xdr:cNvSpPr txBox="1"/>
      </xdr:nvSpPr>
      <xdr:spPr>
        <a:xfrm>
          <a:off x="15798800" y="10255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8588</xdr:rowOff>
    </xdr:from>
    <xdr:to>
      <xdr:col>72</xdr:col>
      <xdr:colOff>203200</xdr:colOff>
      <xdr:row>63</xdr:row>
      <xdr:rowOff>8588</xdr:rowOff>
    </xdr:to>
    <xdr:cxnSp macro="">
      <xdr:nvCxnSpPr>
        <xdr:cNvPr id="326" name="直線コネクタ 325"/>
        <xdr:cNvCxnSpPr/>
      </xdr:nvCxnSpPr>
      <xdr:spPr>
        <a:xfrm>
          <a:off x="14401800" y="108099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22618</xdr:rowOff>
    </xdr:from>
    <xdr:to>
      <xdr:col>73</xdr:col>
      <xdr:colOff>44450</xdr:colOff>
      <xdr:row>61</xdr:row>
      <xdr:rowOff>124218</xdr:rowOff>
    </xdr:to>
    <xdr:sp macro="" textlink="">
      <xdr:nvSpPr>
        <xdr:cNvPr id="327" name="フローチャート: 判断 326"/>
        <xdr:cNvSpPr/>
      </xdr:nvSpPr>
      <xdr:spPr>
        <a:xfrm>
          <a:off x="15240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134395</xdr:rowOff>
    </xdr:from>
    <xdr:ext cx="762000" cy="259045"/>
    <xdr:sp macro="" textlink="">
      <xdr:nvSpPr>
        <xdr:cNvPr id="328" name="テキスト ボックス 327"/>
        <xdr:cNvSpPr txBox="1"/>
      </xdr:nvSpPr>
      <xdr:spPr>
        <a:xfrm>
          <a:off x="14909800" y="1024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544</xdr:rowOff>
    </xdr:from>
    <xdr:to>
      <xdr:col>68</xdr:col>
      <xdr:colOff>152400</xdr:colOff>
      <xdr:row>63</xdr:row>
      <xdr:rowOff>8588</xdr:rowOff>
    </xdr:to>
    <xdr:cxnSp macro="">
      <xdr:nvCxnSpPr>
        <xdr:cNvPr id="329" name="直線コネクタ 328"/>
        <xdr:cNvCxnSpPr/>
      </xdr:nvCxnSpPr>
      <xdr:spPr>
        <a:xfrm>
          <a:off x="13512800" y="10801894"/>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165342</xdr:rowOff>
    </xdr:from>
    <xdr:to>
      <xdr:col>68</xdr:col>
      <xdr:colOff>203200</xdr:colOff>
      <xdr:row>61</xdr:row>
      <xdr:rowOff>95492</xdr:rowOff>
    </xdr:to>
    <xdr:sp macro="" textlink="">
      <xdr:nvSpPr>
        <xdr:cNvPr id="330" name="フローチャート: 判断 329"/>
        <xdr:cNvSpPr/>
      </xdr:nvSpPr>
      <xdr:spPr>
        <a:xfrm>
          <a:off x="143510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105669</xdr:rowOff>
    </xdr:from>
    <xdr:ext cx="762000" cy="259045"/>
    <xdr:sp macro="" textlink="">
      <xdr:nvSpPr>
        <xdr:cNvPr id="331" name="テキスト ボックス 330"/>
        <xdr:cNvSpPr txBox="1"/>
      </xdr:nvSpPr>
      <xdr:spPr>
        <a:xfrm>
          <a:off x="14020800" y="10221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69971</xdr:rowOff>
    </xdr:from>
    <xdr:to>
      <xdr:col>64</xdr:col>
      <xdr:colOff>152400</xdr:colOff>
      <xdr:row>61</xdr:row>
      <xdr:rowOff>121</xdr:rowOff>
    </xdr:to>
    <xdr:sp macro="" textlink="">
      <xdr:nvSpPr>
        <xdr:cNvPr id="332" name="フローチャート: 判断 331"/>
        <xdr:cNvSpPr/>
      </xdr:nvSpPr>
      <xdr:spPr>
        <a:xfrm>
          <a:off x="13462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10298</xdr:rowOff>
    </xdr:from>
    <xdr:ext cx="762000" cy="259045"/>
    <xdr:sp macro="" textlink="">
      <xdr:nvSpPr>
        <xdr:cNvPr id="333" name="テキスト ボックス 332"/>
        <xdr:cNvSpPr txBox="1"/>
      </xdr:nvSpPr>
      <xdr:spPr>
        <a:xfrm>
          <a:off x="13131800" y="10125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132685</xdr:rowOff>
    </xdr:from>
    <xdr:to>
      <xdr:col>81</xdr:col>
      <xdr:colOff>95250</xdr:colOff>
      <xdr:row>63</xdr:row>
      <xdr:rowOff>62835</xdr:rowOff>
    </xdr:to>
    <xdr:sp macro="" textlink="">
      <xdr:nvSpPr>
        <xdr:cNvPr id="339" name="楕円 338"/>
        <xdr:cNvSpPr/>
      </xdr:nvSpPr>
      <xdr:spPr>
        <a:xfrm>
          <a:off x="16967200" y="1076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104762</xdr:rowOff>
    </xdr:from>
    <xdr:ext cx="762000" cy="259045"/>
    <xdr:sp macro="" textlink="">
      <xdr:nvSpPr>
        <xdr:cNvPr id="340" name="定員管理の状況該当値テキスト"/>
        <xdr:cNvSpPr txBox="1"/>
      </xdr:nvSpPr>
      <xdr:spPr>
        <a:xfrm>
          <a:off x="17106900" y="1073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139579</xdr:rowOff>
    </xdr:from>
    <xdr:to>
      <xdr:col>77</xdr:col>
      <xdr:colOff>95250</xdr:colOff>
      <xdr:row>63</xdr:row>
      <xdr:rowOff>69729</xdr:rowOff>
    </xdr:to>
    <xdr:sp macro="" textlink="">
      <xdr:nvSpPr>
        <xdr:cNvPr id="341" name="楕円 340"/>
        <xdr:cNvSpPr/>
      </xdr:nvSpPr>
      <xdr:spPr>
        <a:xfrm>
          <a:off x="16129000" y="10769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54506</xdr:rowOff>
    </xdr:from>
    <xdr:ext cx="736600" cy="259045"/>
    <xdr:sp macro="" textlink="">
      <xdr:nvSpPr>
        <xdr:cNvPr id="342" name="テキスト ボックス 341"/>
        <xdr:cNvSpPr txBox="1"/>
      </xdr:nvSpPr>
      <xdr:spPr>
        <a:xfrm>
          <a:off x="15798800" y="108558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129238</xdr:rowOff>
    </xdr:from>
    <xdr:to>
      <xdr:col>73</xdr:col>
      <xdr:colOff>44450</xdr:colOff>
      <xdr:row>63</xdr:row>
      <xdr:rowOff>59388</xdr:rowOff>
    </xdr:to>
    <xdr:sp macro="" textlink="">
      <xdr:nvSpPr>
        <xdr:cNvPr id="343" name="楕円 342"/>
        <xdr:cNvSpPr/>
      </xdr:nvSpPr>
      <xdr:spPr>
        <a:xfrm>
          <a:off x="15240000" y="10759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44165</xdr:rowOff>
    </xdr:from>
    <xdr:ext cx="762000" cy="259045"/>
    <xdr:sp macro="" textlink="">
      <xdr:nvSpPr>
        <xdr:cNvPr id="344" name="テキスト ボックス 343"/>
        <xdr:cNvSpPr txBox="1"/>
      </xdr:nvSpPr>
      <xdr:spPr>
        <a:xfrm>
          <a:off x="14909800" y="1084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129238</xdr:rowOff>
    </xdr:from>
    <xdr:to>
      <xdr:col>68</xdr:col>
      <xdr:colOff>203200</xdr:colOff>
      <xdr:row>63</xdr:row>
      <xdr:rowOff>59388</xdr:rowOff>
    </xdr:to>
    <xdr:sp macro="" textlink="">
      <xdr:nvSpPr>
        <xdr:cNvPr id="345" name="楕円 344"/>
        <xdr:cNvSpPr/>
      </xdr:nvSpPr>
      <xdr:spPr>
        <a:xfrm>
          <a:off x="14351000" y="10759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44165</xdr:rowOff>
    </xdr:from>
    <xdr:ext cx="762000" cy="259045"/>
    <xdr:sp macro="" textlink="">
      <xdr:nvSpPr>
        <xdr:cNvPr id="346" name="テキスト ボックス 345"/>
        <xdr:cNvSpPr txBox="1"/>
      </xdr:nvSpPr>
      <xdr:spPr>
        <a:xfrm>
          <a:off x="14020800" y="1084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121194</xdr:rowOff>
    </xdr:from>
    <xdr:to>
      <xdr:col>64</xdr:col>
      <xdr:colOff>152400</xdr:colOff>
      <xdr:row>63</xdr:row>
      <xdr:rowOff>51344</xdr:rowOff>
    </xdr:to>
    <xdr:sp macro="" textlink="">
      <xdr:nvSpPr>
        <xdr:cNvPr id="347" name="楕円 346"/>
        <xdr:cNvSpPr/>
      </xdr:nvSpPr>
      <xdr:spPr>
        <a:xfrm>
          <a:off x="13462000" y="1075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36121</xdr:rowOff>
    </xdr:from>
    <xdr:ext cx="762000" cy="259045"/>
    <xdr:sp macro="" textlink="">
      <xdr:nvSpPr>
        <xdr:cNvPr id="348" name="テキスト ボックス 347"/>
        <xdr:cNvSpPr txBox="1"/>
      </xdr:nvSpPr>
      <xdr:spPr>
        <a:xfrm>
          <a:off x="13131800" y="108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低率であった平成</a:t>
          </a:r>
          <a:r>
            <a:rPr kumimoji="0" lang="en-US" altLang="ja-JP" sz="10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27</a:t>
          </a:r>
          <a:r>
            <a:rPr kumimoji="0" lang="ja-JP" altLang="en-US" sz="10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年度がはずれたため３か年平均としては</a:t>
          </a:r>
          <a:r>
            <a:rPr kumimoji="0" lang="en-US" altLang="ja-JP" sz="10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0.3</a:t>
          </a:r>
          <a:r>
            <a:rPr kumimoji="0" lang="ja-JP" altLang="en-US" sz="10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ポイントの増加となったが、単年度としては</a:t>
          </a:r>
          <a:r>
            <a:rPr kumimoji="0" lang="en-US" altLang="ja-JP" sz="10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15.8</a:t>
          </a:r>
          <a:r>
            <a:rPr kumimoji="0" lang="ja-JP" altLang="en-US" sz="10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から</a:t>
          </a:r>
          <a:r>
            <a:rPr kumimoji="0" lang="en-US" altLang="ja-JP" sz="10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14.7</a:t>
          </a:r>
          <a:r>
            <a:rPr kumimoji="0" lang="ja-JP" altLang="en-US" sz="10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へと</a:t>
          </a:r>
          <a:r>
            <a:rPr kumimoji="0" lang="en-US" altLang="ja-JP" sz="10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1.1</a:t>
          </a:r>
          <a:r>
            <a:rPr kumimoji="0" lang="ja-JP" altLang="en-US" sz="10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ポイントの減少となった。一般会計の元利償還額が</a:t>
          </a:r>
          <a:r>
            <a:rPr kumimoji="0" lang="en-US" altLang="ja-JP" sz="10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223</a:t>
          </a:r>
          <a:r>
            <a:rPr kumimoji="0" lang="ja-JP" altLang="en-US" sz="10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百万円減少したことが大きな要因だが、令和元年度は増加する見込みであり、その後も標準税収入額及び財源不足額は減少するため大きな改善は難しい。</a:t>
          </a:r>
          <a:endParaRPr kumimoji="0" lang="en-US" altLang="ja-JP" sz="10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大型の建設事業が概ね完了したが、新たなごみ処理施設の建設を予定しており、その影響による増加は避けられないため、可能な限り改善を進めておかなければならない。</a:t>
          </a:r>
          <a:endParaRPr kumimoji="0" lang="en-US" altLang="ja-JP" sz="10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事業内容の精査等により投資的経費を抑えることで新発債を抑制するとともに、優良債を活用することで比率改善に努めていく。</a:t>
          </a:r>
          <a:endParaRPr kumimoji="1" lang="ja-JP" altLang="en-US"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155787</xdr:rowOff>
    </xdr:from>
    <xdr:to>
      <xdr:col>81</xdr:col>
      <xdr:colOff>44450</xdr:colOff>
      <xdr:row>43</xdr:row>
      <xdr:rowOff>55033</xdr:rowOff>
    </xdr:to>
    <xdr:cxnSp macro="">
      <xdr:nvCxnSpPr>
        <xdr:cNvPr id="377" name="直線コネクタ 376"/>
        <xdr:cNvCxnSpPr/>
      </xdr:nvCxnSpPr>
      <xdr:spPr>
        <a:xfrm flipV="1">
          <a:off x="17018000" y="6156537"/>
          <a:ext cx="0" cy="12708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27110</xdr:rowOff>
    </xdr:from>
    <xdr:ext cx="762000" cy="259045"/>
    <xdr:sp macro="" textlink="">
      <xdr:nvSpPr>
        <xdr:cNvPr id="378" name="公債費負担の状況最小値テキスト"/>
        <xdr:cNvSpPr txBox="1"/>
      </xdr:nvSpPr>
      <xdr:spPr>
        <a:xfrm>
          <a:off x="17106900" y="7399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55033</xdr:rowOff>
    </xdr:from>
    <xdr:to>
      <xdr:col>81</xdr:col>
      <xdr:colOff>133350</xdr:colOff>
      <xdr:row>43</xdr:row>
      <xdr:rowOff>55033</xdr:rowOff>
    </xdr:to>
    <xdr:cxnSp macro="">
      <xdr:nvCxnSpPr>
        <xdr:cNvPr id="379" name="直線コネクタ 378"/>
        <xdr:cNvCxnSpPr/>
      </xdr:nvCxnSpPr>
      <xdr:spPr>
        <a:xfrm>
          <a:off x="16929100" y="7427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70714</xdr:rowOff>
    </xdr:from>
    <xdr:ext cx="762000" cy="259045"/>
    <xdr:sp macro="" textlink="">
      <xdr:nvSpPr>
        <xdr:cNvPr id="380" name="公債費負担の状況最大値テキスト"/>
        <xdr:cNvSpPr txBox="1"/>
      </xdr:nvSpPr>
      <xdr:spPr>
        <a:xfrm>
          <a:off x="17106900" y="5900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155787</xdr:rowOff>
    </xdr:from>
    <xdr:to>
      <xdr:col>81</xdr:col>
      <xdr:colOff>133350</xdr:colOff>
      <xdr:row>35</xdr:row>
      <xdr:rowOff>155787</xdr:rowOff>
    </xdr:to>
    <xdr:cxnSp macro="">
      <xdr:nvCxnSpPr>
        <xdr:cNvPr id="381" name="直線コネクタ 380"/>
        <xdr:cNvCxnSpPr/>
      </xdr:nvCxnSpPr>
      <xdr:spPr>
        <a:xfrm>
          <a:off x="16929100" y="6156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30904</xdr:rowOff>
    </xdr:from>
    <xdr:to>
      <xdr:col>81</xdr:col>
      <xdr:colOff>44450</xdr:colOff>
      <xdr:row>43</xdr:row>
      <xdr:rowOff>55033</xdr:rowOff>
    </xdr:to>
    <xdr:cxnSp macro="">
      <xdr:nvCxnSpPr>
        <xdr:cNvPr id="382" name="直線コネクタ 381"/>
        <xdr:cNvCxnSpPr/>
      </xdr:nvCxnSpPr>
      <xdr:spPr>
        <a:xfrm>
          <a:off x="16179800" y="7403254"/>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87223</xdr:rowOff>
    </xdr:from>
    <xdr:ext cx="762000" cy="259045"/>
    <xdr:sp macro="" textlink="">
      <xdr:nvSpPr>
        <xdr:cNvPr id="383" name="公債費負担の状況平均値テキスト"/>
        <xdr:cNvSpPr txBox="1"/>
      </xdr:nvSpPr>
      <xdr:spPr>
        <a:xfrm>
          <a:off x="17106900" y="66023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70696</xdr:rowOff>
    </xdr:from>
    <xdr:to>
      <xdr:col>81</xdr:col>
      <xdr:colOff>95250</xdr:colOff>
      <xdr:row>40</xdr:row>
      <xdr:rowOff>846</xdr:rowOff>
    </xdr:to>
    <xdr:sp macro="" textlink="">
      <xdr:nvSpPr>
        <xdr:cNvPr id="384" name="フローチャート: 判断 383"/>
        <xdr:cNvSpPr/>
      </xdr:nvSpPr>
      <xdr:spPr>
        <a:xfrm>
          <a:off x="16967200" y="675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30904</xdr:rowOff>
    </xdr:from>
    <xdr:to>
      <xdr:col>77</xdr:col>
      <xdr:colOff>44450</xdr:colOff>
      <xdr:row>43</xdr:row>
      <xdr:rowOff>30904</xdr:rowOff>
    </xdr:to>
    <xdr:cxnSp macro="">
      <xdr:nvCxnSpPr>
        <xdr:cNvPr id="385" name="直線コネクタ 384"/>
        <xdr:cNvCxnSpPr/>
      </xdr:nvCxnSpPr>
      <xdr:spPr>
        <a:xfrm>
          <a:off x="15290800" y="74032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86783</xdr:rowOff>
    </xdr:from>
    <xdr:to>
      <xdr:col>77</xdr:col>
      <xdr:colOff>95250</xdr:colOff>
      <xdr:row>40</xdr:row>
      <xdr:rowOff>16933</xdr:rowOff>
    </xdr:to>
    <xdr:sp macro="" textlink="">
      <xdr:nvSpPr>
        <xdr:cNvPr id="386" name="フローチャート: 判断 385"/>
        <xdr:cNvSpPr/>
      </xdr:nvSpPr>
      <xdr:spPr>
        <a:xfrm>
          <a:off x="16129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27110</xdr:rowOff>
    </xdr:from>
    <xdr:ext cx="736600" cy="259045"/>
    <xdr:sp macro="" textlink="">
      <xdr:nvSpPr>
        <xdr:cNvPr id="387" name="テキスト ボックス 386"/>
        <xdr:cNvSpPr txBox="1"/>
      </xdr:nvSpPr>
      <xdr:spPr>
        <a:xfrm>
          <a:off x="15798800" y="654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30904</xdr:rowOff>
    </xdr:from>
    <xdr:to>
      <xdr:col>72</xdr:col>
      <xdr:colOff>203200</xdr:colOff>
      <xdr:row>43</xdr:row>
      <xdr:rowOff>46990</xdr:rowOff>
    </xdr:to>
    <xdr:cxnSp macro="">
      <xdr:nvCxnSpPr>
        <xdr:cNvPr id="388" name="直線コネクタ 387"/>
        <xdr:cNvCxnSpPr/>
      </xdr:nvCxnSpPr>
      <xdr:spPr>
        <a:xfrm flipV="1">
          <a:off x="14401800" y="740325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102870</xdr:rowOff>
    </xdr:from>
    <xdr:to>
      <xdr:col>73</xdr:col>
      <xdr:colOff>44450</xdr:colOff>
      <xdr:row>40</xdr:row>
      <xdr:rowOff>33020</xdr:rowOff>
    </xdr:to>
    <xdr:sp macro="" textlink="">
      <xdr:nvSpPr>
        <xdr:cNvPr id="389" name="フローチャート: 判断 388"/>
        <xdr:cNvSpPr/>
      </xdr:nvSpPr>
      <xdr:spPr>
        <a:xfrm>
          <a:off x="152400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43197</xdr:rowOff>
    </xdr:from>
    <xdr:ext cx="762000" cy="259045"/>
    <xdr:sp macro="" textlink="">
      <xdr:nvSpPr>
        <xdr:cNvPr id="390" name="テキスト ボックス 389"/>
        <xdr:cNvSpPr txBox="1"/>
      </xdr:nvSpPr>
      <xdr:spPr>
        <a:xfrm>
          <a:off x="14909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46990</xdr:rowOff>
    </xdr:from>
    <xdr:to>
      <xdr:col>68</xdr:col>
      <xdr:colOff>152400</xdr:colOff>
      <xdr:row>43</xdr:row>
      <xdr:rowOff>119380</xdr:rowOff>
    </xdr:to>
    <xdr:cxnSp macro="">
      <xdr:nvCxnSpPr>
        <xdr:cNvPr id="391" name="直線コネクタ 390"/>
        <xdr:cNvCxnSpPr/>
      </xdr:nvCxnSpPr>
      <xdr:spPr>
        <a:xfrm flipV="1">
          <a:off x="13512800" y="741934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167217</xdr:rowOff>
    </xdr:from>
    <xdr:to>
      <xdr:col>68</xdr:col>
      <xdr:colOff>203200</xdr:colOff>
      <xdr:row>40</xdr:row>
      <xdr:rowOff>97367</xdr:rowOff>
    </xdr:to>
    <xdr:sp macro="" textlink="">
      <xdr:nvSpPr>
        <xdr:cNvPr id="392" name="フローチャート: 判断 391"/>
        <xdr:cNvSpPr/>
      </xdr:nvSpPr>
      <xdr:spPr>
        <a:xfrm>
          <a:off x="14351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107544</xdr:rowOff>
    </xdr:from>
    <xdr:ext cx="762000" cy="259045"/>
    <xdr:sp macro="" textlink="">
      <xdr:nvSpPr>
        <xdr:cNvPr id="393" name="テキスト ボックス 392"/>
        <xdr:cNvSpPr txBox="1"/>
      </xdr:nvSpPr>
      <xdr:spPr>
        <a:xfrm>
          <a:off x="14020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151130</xdr:rowOff>
    </xdr:from>
    <xdr:to>
      <xdr:col>64</xdr:col>
      <xdr:colOff>152400</xdr:colOff>
      <xdr:row>40</xdr:row>
      <xdr:rowOff>81280</xdr:rowOff>
    </xdr:to>
    <xdr:sp macro="" textlink="">
      <xdr:nvSpPr>
        <xdr:cNvPr id="394" name="フローチャート: 判断 393"/>
        <xdr:cNvSpPr/>
      </xdr:nvSpPr>
      <xdr:spPr>
        <a:xfrm>
          <a:off x="13462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91457</xdr:rowOff>
    </xdr:from>
    <xdr:ext cx="762000" cy="259045"/>
    <xdr:sp macro="" textlink="">
      <xdr:nvSpPr>
        <xdr:cNvPr id="395" name="テキスト ボックス 394"/>
        <xdr:cNvSpPr txBox="1"/>
      </xdr:nvSpPr>
      <xdr:spPr>
        <a:xfrm>
          <a:off x="13131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4233</xdr:rowOff>
    </xdr:from>
    <xdr:to>
      <xdr:col>81</xdr:col>
      <xdr:colOff>95250</xdr:colOff>
      <xdr:row>43</xdr:row>
      <xdr:rowOff>105833</xdr:rowOff>
    </xdr:to>
    <xdr:sp macro="" textlink="">
      <xdr:nvSpPr>
        <xdr:cNvPr id="401" name="楕円 400"/>
        <xdr:cNvSpPr/>
      </xdr:nvSpPr>
      <xdr:spPr>
        <a:xfrm>
          <a:off x="169672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71560</xdr:rowOff>
    </xdr:from>
    <xdr:ext cx="762000" cy="259045"/>
    <xdr:sp macro="" textlink="">
      <xdr:nvSpPr>
        <xdr:cNvPr id="402" name="公債費負担の状況該当値テキスト"/>
        <xdr:cNvSpPr txBox="1"/>
      </xdr:nvSpPr>
      <xdr:spPr>
        <a:xfrm>
          <a:off x="17106900" y="7272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151554</xdr:rowOff>
    </xdr:from>
    <xdr:to>
      <xdr:col>77</xdr:col>
      <xdr:colOff>95250</xdr:colOff>
      <xdr:row>43</xdr:row>
      <xdr:rowOff>81704</xdr:rowOff>
    </xdr:to>
    <xdr:sp macro="" textlink="">
      <xdr:nvSpPr>
        <xdr:cNvPr id="403" name="楕円 402"/>
        <xdr:cNvSpPr/>
      </xdr:nvSpPr>
      <xdr:spPr>
        <a:xfrm>
          <a:off x="16129000" y="735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66481</xdr:rowOff>
    </xdr:from>
    <xdr:ext cx="736600" cy="259045"/>
    <xdr:sp macro="" textlink="">
      <xdr:nvSpPr>
        <xdr:cNvPr id="404" name="テキスト ボックス 403"/>
        <xdr:cNvSpPr txBox="1"/>
      </xdr:nvSpPr>
      <xdr:spPr>
        <a:xfrm>
          <a:off x="15798800" y="7438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151554</xdr:rowOff>
    </xdr:from>
    <xdr:to>
      <xdr:col>73</xdr:col>
      <xdr:colOff>44450</xdr:colOff>
      <xdr:row>43</xdr:row>
      <xdr:rowOff>81704</xdr:rowOff>
    </xdr:to>
    <xdr:sp macro="" textlink="">
      <xdr:nvSpPr>
        <xdr:cNvPr id="405" name="楕円 404"/>
        <xdr:cNvSpPr/>
      </xdr:nvSpPr>
      <xdr:spPr>
        <a:xfrm>
          <a:off x="15240000" y="735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66481</xdr:rowOff>
    </xdr:from>
    <xdr:ext cx="762000" cy="259045"/>
    <xdr:sp macro="" textlink="">
      <xdr:nvSpPr>
        <xdr:cNvPr id="406" name="テキスト ボックス 405"/>
        <xdr:cNvSpPr txBox="1"/>
      </xdr:nvSpPr>
      <xdr:spPr>
        <a:xfrm>
          <a:off x="14909800" y="743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167640</xdr:rowOff>
    </xdr:from>
    <xdr:to>
      <xdr:col>68</xdr:col>
      <xdr:colOff>203200</xdr:colOff>
      <xdr:row>43</xdr:row>
      <xdr:rowOff>97790</xdr:rowOff>
    </xdr:to>
    <xdr:sp macro="" textlink="">
      <xdr:nvSpPr>
        <xdr:cNvPr id="407" name="楕円 406"/>
        <xdr:cNvSpPr/>
      </xdr:nvSpPr>
      <xdr:spPr>
        <a:xfrm>
          <a:off x="14351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82567</xdr:rowOff>
    </xdr:from>
    <xdr:ext cx="762000" cy="259045"/>
    <xdr:sp macro="" textlink="">
      <xdr:nvSpPr>
        <xdr:cNvPr id="408" name="テキスト ボックス 407"/>
        <xdr:cNvSpPr txBox="1"/>
      </xdr:nvSpPr>
      <xdr:spPr>
        <a:xfrm>
          <a:off x="14020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68580</xdr:rowOff>
    </xdr:from>
    <xdr:to>
      <xdr:col>64</xdr:col>
      <xdr:colOff>152400</xdr:colOff>
      <xdr:row>43</xdr:row>
      <xdr:rowOff>170180</xdr:rowOff>
    </xdr:to>
    <xdr:sp macro="" textlink="">
      <xdr:nvSpPr>
        <xdr:cNvPr id="409" name="楕円 408"/>
        <xdr:cNvSpPr/>
      </xdr:nvSpPr>
      <xdr:spPr>
        <a:xfrm>
          <a:off x="13462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154957</xdr:rowOff>
    </xdr:from>
    <xdr:ext cx="762000" cy="259045"/>
    <xdr:sp macro="" textlink="">
      <xdr:nvSpPr>
        <xdr:cNvPr id="410" name="テキスト ボックス 409"/>
        <xdr:cNvSpPr txBox="1"/>
      </xdr:nvSpPr>
      <xdr:spPr>
        <a:xfrm>
          <a:off x="13131800" y="752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平成</a:t>
          </a:r>
          <a:r>
            <a:rPr kumimoji="0" lang="en-US" altLang="ja-JP" sz="10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30</a:t>
          </a:r>
          <a:r>
            <a:rPr kumimoji="0" lang="ja-JP" altLang="en-US" sz="10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年度は地方債残高が</a:t>
          </a:r>
          <a:r>
            <a:rPr kumimoji="0" lang="en-US" altLang="ja-JP" sz="10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1,346</a:t>
          </a:r>
          <a:r>
            <a:rPr kumimoji="0" lang="ja-JP" altLang="en-US" sz="10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百万円減少した影響が大きく、</a:t>
          </a:r>
          <a:r>
            <a:rPr kumimoji="0" lang="en-US" altLang="ja-JP" sz="10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6.0</a:t>
          </a:r>
          <a:r>
            <a:rPr kumimoji="0" lang="ja-JP" altLang="en-US" sz="10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ポイントの減少となり改善が見られた。退職手当負担見込額及び公営企業債等繰入見込額も減少した一方で、充当可能財源等のうち基準財政需要額算入見込額も大きく減少しており、安心できる状況にはない。</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ふるさと納税による寄附金から返礼品等にかかった経費及び事業に充当した額を引いた額を基金に積み立てたため、基金残高は一時的に増加したが、さらなる増加は難しい。標準財政規模が縮小していく中、合併特例債等の基準財政需要額算入率の高い地方債の償還が進んでいることから、将来負担比率は上昇していくものと見込んでいるものの、投資的経費を抑制することにより、将来負担比率の分子の増加を抑えるよう努めていく。</a:t>
          </a: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7" name="直線コネクタ 426"/>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8" name="テキスト ボックス 427"/>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9" name="直線コネクタ 428"/>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0" name="テキスト ボックス 429"/>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1" name="直線コネクタ 430"/>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2" name="テキスト ボックス 431"/>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3" name="直線コネクタ 432"/>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4" name="テキスト ボックス 433"/>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93218</xdr:rowOff>
    </xdr:to>
    <xdr:cxnSp macro="">
      <xdr:nvCxnSpPr>
        <xdr:cNvPr id="437" name="直線コネクタ 436"/>
        <xdr:cNvCxnSpPr/>
      </xdr:nvCxnSpPr>
      <xdr:spPr>
        <a:xfrm flipV="1">
          <a:off x="17018000" y="2451100"/>
          <a:ext cx="0" cy="14140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65295</xdr:rowOff>
    </xdr:from>
    <xdr:ext cx="762000" cy="259045"/>
    <xdr:sp macro="" textlink="">
      <xdr:nvSpPr>
        <xdr:cNvPr id="438" name="将来負担の状況最小値テキスト"/>
        <xdr:cNvSpPr txBox="1"/>
      </xdr:nvSpPr>
      <xdr:spPr>
        <a:xfrm>
          <a:off x="17106900" y="3837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93218</xdr:rowOff>
    </xdr:from>
    <xdr:to>
      <xdr:col>81</xdr:col>
      <xdr:colOff>133350</xdr:colOff>
      <xdr:row>22</xdr:row>
      <xdr:rowOff>93218</xdr:rowOff>
    </xdr:to>
    <xdr:cxnSp macro="">
      <xdr:nvCxnSpPr>
        <xdr:cNvPr id="439" name="直線コネクタ 438"/>
        <xdr:cNvCxnSpPr/>
      </xdr:nvCxnSpPr>
      <xdr:spPr>
        <a:xfrm>
          <a:off x="16929100" y="3865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0"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1" name="直線コネクタ 440"/>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21</xdr:row>
      <xdr:rowOff>69698</xdr:rowOff>
    </xdr:from>
    <xdr:to>
      <xdr:col>81</xdr:col>
      <xdr:colOff>44450</xdr:colOff>
      <xdr:row>21</xdr:row>
      <xdr:rowOff>127610</xdr:rowOff>
    </xdr:to>
    <xdr:cxnSp macro="">
      <xdr:nvCxnSpPr>
        <xdr:cNvPr id="442" name="直線コネクタ 441"/>
        <xdr:cNvCxnSpPr/>
      </xdr:nvCxnSpPr>
      <xdr:spPr>
        <a:xfrm flipV="1">
          <a:off x="16179800" y="3670148"/>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90238</xdr:rowOff>
    </xdr:from>
    <xdr:ext cx="762000" cy="259045"/>
    <xdr:sp macro="" textlink="">
      <xdr:nvSpPr>
        <xdr:cNvPr id="443" name="将来負担の状況平均値テキスト"/>
        <xdr:cNvSpPr txBox="1"/>
      </xdr:nvSpPr>
      <xdr:spPr>
        <a:xfrm>
          <a:off x="17106900" y="2490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73711</xdr:rowOff>
    </xdr:from>
    <xdr:to>
      <xdr:col>81</xdr:col>
      <xdr:colOff>95250</xdr:colOff>
      <xdr:row>16</xdr:row>
      <xdr:rowOff>3861</xdr:rowOff>
    </xdr:to>
    <xdr:sp macro="" textlink="">
      <xdr:nvSpPr>
        <xdr:cNvPr id="444" name="フローチャート: 判断 443"/>
        <xdr:cNvSpPr/>
      </xdr:nvSpPr>
      <xdr:spPr>
        <a:xfrm>
          <a:off x="169672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127610</xdr:rowOff>
    </xdr:from>
    <xdr:to>
      <xdr:col>77</xdr:col>
      <xdr:colOff>44450</xdr:colOff>
      <xdr:row>22</xdr:row>
      <xdr:rowOff>92253</xdr:rowOff>
    </xdr:to>
    <xdr:cxnSp macro="">
      <xdr:nvCxnSpPr>
        <xdr:cNvPr id="445" name="直線コネクタ 444"/>
        <xdr:cNvCxnSpPr/>
      </xdr:nvCxnSpPr>
      <xdr:spPr>
        <a:xfrm flipV="1">
          <a:off x="15290800" y="3728060"/>
          <a:ext cx="889000" cy="136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120040</xdr:rowOff>
    </xdr:from>
    <xdr:to>
      <xdr:col>77</xdr:col>
      <xdr:colOff>95250</xdr:colOff>
      <xdr:row>16</xdr:row>
      <xdr:rowOff>50190</xdr:rowOff>
    </xdr:to>
    <xdr:sp macro="" textlink="">
      <xdr:nvSpPr>
        <xdr:cNvPr id="446" name="フローチャート: 判断 445"/>
        <xdr:cNvSpPr/>
      </xdr:nvSpPr>
      <xdr:spPr>
        <a:xfrm>
          <a:off x="16129000" y="269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60367</xdr:rowOff>
    </xdr:from>
    <xdr:ext cx="736600" cy="259045"/>
    <xdr:sp macro="" textlink="">
      <xdr:nvSpPr>
        <xdr:cNvPr id="447" name="テキスト ボックス 446"/>
        <xdr:cNvSpPr txBox="1"/>
      </xdr:nvSpPr>
      <xdr:spPr>
        <a:xfrm>
          <a:off x="15798800" y="2460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22</xdr:row>
      <xdr:rowOff>92253</xdr:rowOff>
    </xdr:from>
    <xdr:to>
      <xdr:col>72</xdr:col>
      <xdr:colOff>203200</xdr:colOff>
      <xdr:row>23</xdr:row>
      <xdr:rowOff>41453</xdr:rowOff>
    </xdr:to>
    <xdr:cxnSp macro="">
      <xdr:nvCxnSpPr>
        <xdr:cNvPr id="448" name="直線コネクタ 447"/>
        <xdr:cNvCxnSpPr/>
      </xdr:nvCxnSpPr>
      <xdr:spPr>
        <a:xfrm flipV="1">
          <a:off x="14401800" y="386415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142240</xdr:rowOff>
    </xdr:from>
    <xdr:to>
      <xdr:col>73</xdr:col>
      <xdr:colOff>44450</xdr:colOff>
      <xdr:row>16</xdr:row>
      <xdr:rowOff>72390</xdr:rowOff>
    </xdr:to>
    <xdr:sp macro="" textlink="">
      <xdr:nvSpPr>
        <xdr:cNvPr id="449" name="フローチャート: 判断 448"/>
        <xdr:cNvSpPr/>
      </xdr:nvSpPr>
      <xdr:spPr>
        <a:xfrm>
          <a:off x="15240000" y="271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82567</xdr:rowOff>
    </xdr:from>
    <xdr:ext cx="762000" cy="259045"/>
    <xdr:sp macro="" textlink="">
      <xdr:nvSpPr>
        <xdr:cNvPr id="450" name="テキスト ボックス 449"/>
        <xdr:cNvSpPr txBox="1"/>
      </xdr:nvSpPr>
      <xdr:spPr>
        <a:xfrm>
          <a:off x="14909800" y="248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23</xdr:row>
      <xdr:rowOff>3810</xdr:rowOff>
    </xdr:from>
    <xdr:to>
      <xdr:col>68</xdr:col>
      <xdr:colOff>152400</xdr:colOff>
      <xdr:row>23</xdr:row>
      <xdr:rowOff>41453</xdr:rowOff>
    </xdr:to>
    <xdr:cxnSp macro="">
      <xdr:nvCxnSpPr>
        <xdr:cNvPr id="451" name="直線コネクタ 450"/>
        <xdr:cNvCxnSpPr/>
      </xdr:nvCxnSpPr>
      <xdr:spPr>
        <a:xfrm>
          <a:off x="13512800" y="3947160"/>
          <a:ext cx="889000" cy="37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33528</xdr:rowOff>
    </xdr:from>
    <xdr:to>
      <xdr:col>68</xdr:col>
      <xdr:colOff>203200</xdr:colOff>
      <xdr:row>16</xdr:row>
      <xdr:rowOff>135128</xdr:rowOff>
    </xdr:to>
    <xdr:sp macro="" textlink="">
      <xdr:nvSpPr>
        <xdr:cNvPr id="452" name="フローチャート: 判断 451"/>
        <xdr:cNvSpPr/>
      </xdr:nvSpPr>
      <xdr:spPr>
        <a:xfrm>
          <a:off x="14351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145305</xdr:rowOff>
    </xdr:from>
    <xdr:ext cx="762000" cy="259045"/>
    <xdr:sp macro="" textlink="">
      <xdr:nvSpPr>
        <xdr:cNvPr id="453" name="テキスト ボックス 452"/>
        <xdr:cNvSpPr txBox="1"/>
      </xdr:nvSpPr>
      <xdr:spPr>
        <a:xfrm>
          <a:off x="14020800" y="254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100127</xdr:rowOff>
    </xdr:from>
    <xdr:to>
      <xdr:col>64</xdr:col>
      <xdr:colOff>152400</xdr:colOff>
      <xdr:row>17</xdr:row>
      <xdr:rowOff>30277</xdr:rowOff>
    </xdr:to>
    <xdr:sp macro="" textlink="">
      <xdr:nvSpPr>
        <xdr:cNvPr id="454" name="フローチャート: 判断 453"/>
        <xdr:cNvSpPr/>
      </xdr:nvSpPr>
      <xdr:spPr>
        <a:xfrm>
          <a:off x="13462000" y="284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40454</xdr:rowOff>
    </xdr:from>
    <xdr:ext cx="762000" cy="259045"/>
    <xdr:sp macro="" textlink="">
      <xdr:nvSpPr>
        <xdr:cNvPr id="455" name="テキスト ボックス 454"/>
        <xdr:cNvSpPr txBox="1"/>
      </xdr:nvSpPr>
      <xdr:spPr>
        <a:xfrm>
          <a:off x="13131800" y="261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21</xdr:row>
      <xdr:rowOff>18898</xdr:rowOff>
    </xdr:from>
    <xdr:to>
      <xdr:col>81</xdr:col>
      <xdr:colOff>95250</xdr:colOff>
      <xdr:row>21</xdr:row>
      <xdr:rowOff>120498</xdr:rowOff>
    </xdr:to>
    <xdr:sp macro="" textlink="">
      <xdr:nvSpPr>
        <xdr:cNvPr id="461" name="楕円 460"/>
        <xdr:cNvSpPr/>
      </xdr:nvSpPr>
      <xdr:spPr>
        <a:xfrm>
          <a:off x="16967200" y="361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162425</xdr:rowOff>
    </xdr:from>
    <xdr:ext cx="762000" cy="259045"/>
    <xdr:sp macro="" textlink="">
      <xdr:nvSpPr>
        <xdr:cNvPr id="462" name="将来負担の状況該当値テキスト"/>
        <xdr:cNvSpPr txBox="1"/>
      </xdr:nvSpPr>
      <xdr:spPr>
        <a:xfrm>
          <a:off x="17106900" y="3591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21</xdr:row>
      <xdr:rowOff>76810</xdr:rowOff>
    </xdr:from>
    <xdr:to>
      <xdr:col>77</xdr:col>
      <xdr:colOff>95250</xdr:colOff>
      <xdr:row>22</xdr:row>
      <xdr:rowOff>6960</xdr:rowOff>
    </xdr:to>
    <xdr:sp macro="" textlink="">
      <xdr:nvSpPr>
        <xdr:cNvPr id="463" name="楕円 462"/>
        <xdr:cNvSpPr/>
      </xdr:nvSpPr>
      <xdr:spPr>
        <a:xfrm>
          <a:off x="16129000" y="367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163187</xdr:rowOff>
    </xdr:from>
    <xdr:ext cx="736600" cy="259045"/>
    <xdr:sp macro="" textlink="">
      <xdr:nvSpPr>
        <xdr:cNvPr id="464" name="テキスト ボックス 463"/>
        <xdr:cNvSpPr txBox="1"/>
      </xdr:nvSpPr>
      <xdr:spPr>
        <a:xfrm>
          <a:off x="15798800" y="3763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22</xdr:row>
      <xdr:rowOff>41453</xdr:rowOff>
    </xdr:from>
    <xdr:to>
      <xdr:col>73</xdr:col>
      <xdr:colOff>44450</xdr:colOff>
      <xdr:row>22</xdr:row>
      <xdr:rowOff>143053</xdr:rowOff>
    </xdr:to>
    <xdr:sp macro="" textlink="">
      <xdr:nvSpPr>
        <xdr:cNvPr id="465" name="楕円 464"/>
        <xdr:cNvSpPr/>
      </xdr:nvSpPr>
      <xdr:spPr>
        <a:xfrm>
          <a:off x="15240000" y="381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22</xdr:row>
      <xdr:rowOff>127830</xdr:rowOff>
    </xdr:from>
    <xdr:ext cx="762000" cy="259045"/>
    <xdr:sp macro="" textlink="">
      <xdr:nvSpPr>
        <xdr:cNvPr id="466" name="テキスト ボックス 465"/>
        <xdr:cNvSpPr txBox="1"/>
      </xdr:nvSpPr>
      <xdr:spPr>
        <a:xfrm>
          <a:off x="14909800" y="3899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22</xdr:row>
      <xdr:rowOff>162103</xdr:rowOff>
    </xdr:from>
    <xdr:to>
      <xdr:col>68</xdr:col>
      <xdr:colOff>203200</xdr:colOff>
      <xdr:row>23</xdr:row>
      <xdr:rowOff>92253</xdr:rowOff>
    </xdr:to>
    <xdr:sp macro="" textlink="">
      <xdr:nvSpPr>
        <xdr:cNvPr id="467" name="楕円 466"/>
        <xdr:cNvSpPr/>
      </xdr:nvSpPr>
      <xdr:spPr>
        <a:xfrm>
          <a:off x="14351000" y="3934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23</xdr:row>
      <xdr:rowOff>77030</xdr:rowOff>
    </xdr:from>
    <xdr:ext cx="762000" cy="259045"/>
    <xdr:sp macro="" textlink="">
      <xdr:nvSpPr>
        <xdr:cNvPr id="468" name="テキスト ボックス 467"/>
        <xdr:cNvSpPr txBox="1"/>
      </xdr:nvSpPr>
      <xdr:spPr>
        <a:xfrm>
          <a:off x="14020800" y="4020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22</xdr:row>
      <xdr:rowOff>124460</xdr:rowOff>
    </xdr:from>
    <xdr:to>
      <xdr:col>64</xdr:col>
      <xdr:colOff>152400</xdr:colOff>
      <xdr:row>23</xdr:row>
      <xdr:rowOff>54610</xdr:rowOff>
    </xdr:to>
    <xdr:sp macro="" textlink="">
      <xdr:nvSpPr>
        <xdr:cNvPr id="469" name="楕円 468"/>
        <xdr:cNvSpPr/>
      </xdr:nvSpPr>
      <xdr:spPr>
        <a:xfrm>
          <a:off x="13462000" y="389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23</xdr:row>
      <xdr:rowOff>39387</xdr:rowOff>
    </xdr:from>
    <xdr:ext cx="762000" cy="259045"/>
    <xdr:sp macro="" textlink="">
      <xdr:nvSpPr>
        <xdr:cNvPr id="470" name="テキスト ボックス 469"/>
        <xdr:cNvSpPr txBox="1"/>
      </xdr:nvSpPr>
      <xdr:spPr>
        <a:xfrm>
          <a:off x="13131800" y="398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新潟県南魚沼市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57,030
56,017
584.55
32,697,423
31,798,983
703,016
19,701,286
39,680,785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15.5
126.3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二度の合併と広域水道企業団及び広域連合の継承により、職員数は類似団体平均値よりも多いものの、定員管理適正化計画の確実な実行（退職者不補充、昇給・昇格基準及び各種手当の見直し、給与削減等）により、人件費の抑制に努めてきた。</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平成</a:t>
          </a:r>
          <a:r>
            <a:rPr kumimoji="0" lang="en-US" altLang="ja-JP" sz="10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30</a:t>
          </a:r>
          <a:r>
            <a:rPr kumimoji="0" lang="ja-JP" altLang="en-US" sz="10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は中学校３校及び保育所２園の統合を実施した。施設数は減少しても正職員については配置転換により雇用を継続するため、短期的には効果が現れてこないものの、将来的な人件費の抑制につながる取組を行ってい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今後も職員数の適正化と行政改革の取組を通じ、さらなる改善に努める。</a:t>
          </a:r>
          <a:endParaRPr kumimoji="1" lang="ja-JP" altLang="en-US"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107950</xdr:rowOff>
    </xdr:from>
    <xdr:to>
      <xdr:col>24</xdr:col>
      <xdr:colOff>25400</xdr:colOff>
      <xdr:row>41</xdr:row>
      <xdr:rowOff>31750</xdr:rowOff>
    </xdr:to>
    <xdr:cxnSp macro="">
      <xdr:nvCxnSpPr>
        <xdr:cNvPr id="61" name="直線コネクタ 60"/>
        <xdr:cNvCxnSpPr/>
      </xdr:nvCxnSpPr>
      <xdr:spPr>
        <a:xfrm flipV="1">
          <a:off x="4826000" y="57658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3827</xdr:rowOff>
    </xdr:from>
    <xdr:ext cx="762000" cy="259045"/>
    <xdr:sp macro="" textlink="">
      <xdr:nvSpPr>
        <xdr:cNvPr id="62" name="人件費最小値テキスト"/>
        <xdr:cNvSpPr txBox="1"/>
      </xdr:nvSpPr>
      <xdr:spPr>
        <a:xfrm>
          <a:off x="4914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31750</xdr:rowOff>
    </xdr:from>
    <xdr:to>
      <xdr:col>24</xdr:col>
      <xdr:colOff>114300</xdr:colOff>
      <xdr:row>41</xdr:row>
      <xdr:rowOff>31750</xdr:rowOff>
    </xdr:to>
    <xdr:cxnSp macro="">
      <xdr:nvCxnSpPr>
        <xdr:cNvPr id="63" name="直線コネクタ 62"/>
        <xdr:cNvCxnSpPr/>
      </xdr:nvCxnSpPr>
      <xdr:spPr>
        <a:xfrm>
          <a:off x="4737100" y="706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22877</xdr:rowOff>
    </xdr:from>
    <xdr:ext cx="762000" cy="259045"/>
    <xdr:sp macro="" textlink="">
      <xdr:nvSpPr>
        <xdr:cNvPr id="64" name="人件費最大値テキスト"/>
        <xdr:cNvSpPr txBox="1"/>
      </xdr:nvSpPr>
      <xdr:spPr>
        <a:xfrm>
          <a:off x="49149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107950</xdr:rowOff>
    </xdr:from>
    <xdr:to>
      <xdr:col>24</xdr:col>
      <xdr:colOff>114300</xdr:colOff>
      <xdr:row>33</xdr:row>
      <xdr:rowOff>107950</xdr:rowOff>
    </xdr:to>
    <xdr:cxnSp macro="">
      <xdr:nvCxnSpPr>
        <xdr:cNvPr id="65" name="直線コネクタ 64"/>
        <xdr:cNvCxnSpPr/>
      </xdr:nvCxnSpPr>
      <xdr:spPr>
        <a:xfrm>
          <a:off x="4737100" y="576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1270</xdr:rowOff>
    </xdr:from>
    <xdr:to>
      <xdr:col>24</xdr:col>
      <xdr:colOff>25400</xdr:colOff>
      <xdr:row>35</xdr:row>
      <xdr:rowOff>16510</xdr:rowOff>
    </xdr:to>
    <xdr:cxnSp macro="">
      <xdr:nvCxnSpPr>
        <xdr:cNvPr id="66" name="直線コネクタ 65"/>
        <xdr:cNvCxnSpPr/>
      </xdr:nvCxnSpPr>
      <xdr:spPr>
        <a:xfrm>
          <a:off x="3987800" y="60020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40657</xdr:rowOff>
    </xdr:from>
    <xdr:ext cx="762000" cy="259045"/>
    <xdr:sp macro="" textlink="">
      <xdr:nvSpPr>
        <xdr:cNvPr id="67" name="人件費平均値テキスト"/>
        <xdr:cNvSpPr txBox="1"/>
      </xdr:nvSpPr>
      <xdr:spPr>
        <a:xfrm>
          <a:off x="4914900" y="6212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68580</xdr:rowOff>
    </xdr:from>
    <xdr:to>
      <xdr:col>24</xdr:col>
      <xdr:colOff>76200</xdr:colOff>
      <xdr:row>36</xdr:row>
      <xdr:rowOff>170180</xdr:rowOff>
    </xdr:to>
    <xdr:sp macro="" textlink="">
      <xdr:nvSpPr>
        <xdr:cNvPr id="68" name="フローチャート: 判断 67"/>
        <xdr:cNvSpPr/>
      </xdr:nvSpPr>
      <xdr:spPr>
        <a:xfrm>
          <a:off x="4775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165100</xdr:rowOff>
    </xdr:from>
    <xdr:to>
      <xdr:col>19</xdr:col>
      <xdr:colOff>187325</xdr:colOff>
      <xdr:row>35</xdr:row>
      <xdr:rowOff>1270</xdr:rowOff>
    </xdr:to>
    <xdr:cxnSp macro="">
      <xdr:nvCxnSpPr>
        <xdr:cNvPr id="69" name="直線コネクタ 68"/>
        <xdr:cNvCxnSpPr/>
      </xdr:nvCxnSpPr>
      <xdr:spPr>
        <a:xfrm>
          <a:off x="3098800" y="59944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53340</xdr:rowOff>
    </xdr:from>
    <xdr:to>
      <xdr:col>20</xdr:col>
      <xdr:colOff>38100</xdr:colOff>
      <xdr:row>36</xdr:row>
      <xdr:rowOff>154940</xdr:rowOff>
    </xdr:to>
    <xdr:sp macro="" textlink="">
      <xdr:nvSpPr>
        <xdr:cNvPr id="70" name="フローチャート: 判断 69"/>
        <xdr:cNvSpPr/>
      </xdr:nvSpPr>
      <xdr:spPr>
        <a:xfrm>
          <a:off x="3937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139717</xdr:rowOff>
    </xdr:from>
    <xdr:ext cx="736600" cy="259045"/>
    <xdr:sp macro="" textlink="">
      <xdr:nvSpPr>
        <xdr:cNvPr id="71" name="テキスト ボックス 70"/>
        <xdr:cNvSpPr txBox="1"/>
      </xdr:nvSpPr>
      <xdr:spPr>
        <a:xfrm>
          <a:off x="3606800" y="631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157480</xdr:rowOff>
    </xdr:from>
    <xdr:to>
      <xdr:col>15</xdr:col>
      <xdr:colOff>98425</xdr:colOff>
      <xdr:row>34</xdr:row>
      <xdr:rowOff>165100</xdr:rowOff>
    </xdr:to>
    <xdr:cxnSp macro="">
      <xdr:nvCxnSpPr>
        <xdr:cNvPr id="72" name="直線コネクタ 71"/>
        <xdr:cNvCxnSpPr/>
      </xdr:nvCxnSpPr>
      <xdr:spPr>
        <a:xfrm>
          <a:off x="2209800" y="59867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60960</xdr:rowOff>
    </xdr:from>
    <xdr:to>
      <xdr:col>15</xdr:col>
      <xdr:colOff>149225</xdr:colOff>
      <xdr:row>36</xdr:row>
      <xdr:rowOff>162560</xdr:rowOff>
    </xdr:to>
    <xdr:sp macro="" textlink="">
      <xdr:nvSpPr>
        <xdr:cNvPr id="73" name="フローチャート: 判断 72"/>
        <xdr:cNvSpPr/>
      </xdr:nvSpPr>
      <xdr:spPr>
        <a:xfrm>
          <a:off x="3048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147337</xdr:rowOff>
    </xdr:from>
    <xdr:ext cx="762000" cy="259045"/>
    <xdr:sp macro="" textlink="">
      <xdr:nvSpPr>
        <xdr:cNvPr id="74" name="テキスト ボックス 73"/>
        <xdr:cNvSpPr txBox="1"/>
      </xdr:nvSpPr>
      <xdr:spPr>
        <a:xfrm>
          <a:off x="2717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157480</xdr:rowOff>
    </xdr:from>
    <xdr:to>
      <xdr:col>11</xdr:col>
      <xdr:colOff>9525</xdr:colOff>
      <xdr:row>35</xdr:row>
      <xdr:rowOff>85090</xdr:rowOff>
    </xdr:to>
    <xdr:cxnSp macro="">
      <xdr:nvCxnSpPr>
        <xdr:cNvPr id="75" name="直線コネクタ 74"/>
        <xdr:cNvCxnSpPr/>
      </xdr:nvCxnSpPr>
      <xdr:spPr>
        <a:xfrm flipV="1">
          <a:off x="1320800" y="59867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60960</xdr:rowOff>
    </xdr:from>
    <xdr:to>
      <xdr:col>11</xdr:col>
      <xdr:colOff>60325</xdr:colOff>
      <xdr:row>36</xdr:row>
      <xdr:rowOff>162560</xdr:rowOff>
    </xdr:to>
    <xdr:sp macro="" textlink="">
      <xdr:nvSpPr>
        <xdr:cNvPr id="76" name="フローチャート: 判断 75"/>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147337</xdr:rowOff>
    </xdr:from>
    <xdr:ext cx="762000" cy="259045"/>
    <xdr:sp macro="" textlink="">
      <xdr:nvSpPr>
        <xdr:cNvPr id="77" name="テキスト ボックス 76"/>
        <xdr:cNvSpPr txBox="1"/>
      </xdr:nvSpPr>
      <xdr:spPr>
        <a:xfrm>
          <a:off x="1828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44467</xdr:rowOff>
    </xdr:from>
    <xdr:ext cx="762000" cy="259045"/>
    <xdr:sp macro="" textlink="">
      <xdr:nvSpPr>
        <xdr:cNvPr id="79" name="テキスト ボックス 78"/>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137160</xdr:rowOff>
    </xdr:from>
    <xdr:to>
      <xdr:col>24</xdr:col>
      <xdr:colOff>76200</xdr:colOff>
      <xdr:row>35</xdr:row>
      <xdr:rowOff>67310</xdr:rowOff>
    </xdr:to>
    <xdr:sp macro="" textlink="">
      <xdr:nvSpPr>
        <xdr:cNvPr id="85" name="楕円 84"/>
        <xdr:cNvSpPr/>
      </xdr:nvSpPr>
      <xdr:spPr>
        <a:xfrm>
          <a:off x="47752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153687</xdr:rowOff>
    </xdr:from>
    <xdr:ext cx="762000" cy="259045"/>
    <xdr:sp macro="" textlink="">
      <xdr:nvSpPr>
        <xdr:cNvPr id="86" name="人件費該当値テキスト"/>
        <xdr:cNvSpPr txBox="1"/>
      </xdr:nvSpPr>
      <xdr:spPr>
        <a:xfrm>
          <a:off x="49149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121920</xdr:rowOff>
    </xdr:from>
    <xdr:to>
      <xdr:col>20</xdr:col>
      <xdr:colOff>38100</xdr:colOff>
      <xdr:row>35</xdr:row>
      <xdr:rowOff>52070</xdr:rowOff>
    </xdr:to>
    <xdr:sp macro="" textlink="">
      <xdr:nvSpPr>
        <xdr:cNvPr id="87" name="楕円 86"/>
        <xdr:cNvSpPr/>
      </xdr:nvSpPr>
      <xdr:spPr>
        <a:xfrm>
          <a:off x="3937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62247</xdr:rowOff>
    </xdr:from>
    <xdr:ext cx="736600" cy="259045"/>
    <xdr:sp macro="" textlink="">
      <xdr:nvSpPr>
        <xdr:cNvPr id="88" name="テキスト ボックス 87"/>
        <xdr:cNvSpPr txBox="1"/>
      </xdr:nvSpPr>
      <xdr:spPr>
        <a:xfrm>
          <a:off x="3606800" y="572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114300</xdr:rowOff>
    </xdr:from>
    <xdr:to>
      <xdr:col>15</xdr:col>
      <xdr:colOff>149225</xdr:colOff>
      <xdr:row>35</xdr:row>
      <xdr:rowOff>44450</xdr:rowOff>
    </xdr:to>
    <xdr:sp macro="" textlink="">
      <xdr:nvSpPr>
        <xdr:cNvPr id="89" name="楕円 88"/>
        <xdr:cNvSpPr/>
      </xdr:nvSpPr>
      <xdr:spPr>
        <a:xfrm>
          <a:off x="3048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54627</xdr:rowOff>
    </xdr:from>
    <xdr:ext cx="762000" cy="259045"/>
    <xdr:sp macro="" textlink="">
      <xdr:nvSpPr>
        <xdr:cNvPr id="90" name="テキスト ボックス 89"/>
        <xdr:cNvSpPr txBox="1"/>
      </xdr:nvSpPr>
      <xdr:spPr>
        <a:xfrm>
          <a:off x="27178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106680</xdr:rowOff>
    </xdr:from>
    <xdr:to>
      <xdr:col>11</xdr:col>
      <xdr:colOff>60325</xdr:colOff>
      <xdr:row>35</xdr:row>
      <xdr:rowOff>36830</xdr:rowOff>
    </xdr:to>
    <xdr:sp macro="" textlink="">
      <xdr:nvSpPr>
        <xdr:cNvPr id="91" name="楕円 90"/>
        <xdr:cNvSpPr/>
      </xdr:nvSpPr>
      <xdr:spPr>
        <a:xfrm>
          <a:off x="2159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47007</xdr:rowOff>
    </xdr:from>
    <xdr:ext cx="762000" cy="259045"/>
    <xdr:sp macro="" textlink="">
      <xdr:nvSpPr>
        <xdr:cNvPr id="92" name="テキスト ボックス 91"/>
        <xdr:cNvSpPr txBox="1"/>
      </xdr:nvSpPr>
      <xdr:spPr>
        <a:xfrm>
          <a:off x="1828800" y="570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34290</xdr:rowOff>
    </xdr:from>
    <xdr:to>
      <xdr:col>6</xdr:col>
      <xdr:colOff>171450</xdr:colOff>
      <xdr:row>35</xdr:row>
      <xdr:rowOff>135890</xdr:rowOff>
    </xdr:to>
    <xdr:sp macro="" textlink="">
      <xdr:nvSpPr>
        <xdr:cNvPr id="93" name="楕円 92"/>
        <xdr:cNvSpPr/>
      </xdr:nvSpPr>
      <xdr:spPr>
        <a:xfrm>
          <a:off x="1270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146067</xdr:rowOff>
    </xdr:from>
    <xdr:ext cx="762000" cy="259045"/>
    <xdr:sp macro="" textlink="">
      <xdr:nvSpPr>
        <xdr:cNvPr id="94" name="テキスト ボックス 93"/>
        <xdr:cNvSpPr txBox="1"/>
      </xdr:nvSpPr>
      <xdr:spPr>
        <a:xfrm>
          <a:off x="939800" y="580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傾向としては、類似団体平均値よりも低い値で推移しているが、平成</a:t>
          </a:r>
          <a:r>
            <a:rPr kumimoji="0" lang="en-US" altLang="ja-JP" sz="10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28</a:t>
          </a:r>
          <a:r>
            <a:rPr kumimoji="0" lang="ja-JP" altLang="en-US" sz="10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年度には老人福祉施設を指定管理施設としたこと、平成</a:t>
          </a:r>
          <a:r>
            <a:rPr kumimoji="0" lang="en-US" altLang="ja-JP" sz="10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29</a:t>
          </a:r>
          <a:r>
            <a:rPr kumimoji="0" lang="ja-JP" altLang="en-US" sz="10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年度には給食調理の民間委託を開始したことにより増加している。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これまで、保育所の公設民営化、指定管理者制度を活用した公共施設運営の推進等により、民間活用が可能な事業については直営から委託等に切り替えを行ってきた。今後も、保育所民営化や公共施設の集約化等により経費削減に努めていく。</a:t>
          </a:r>
          <a:endPar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35560</xdr:rowOff>
    </xdr:from>
    <xdr:to>
      <xdr:col>82</xdr:col>
      <xdr:colOff>107950</xdr:colOff>
      <xdr:row>21</xdr:row>
      <xdr:rowOff>153670</xdr:rowOff>
    </xdr:to>
    <xdr:cxnSp macro="">
      <xdr:nvCxnSpPr>
        <xdr:cNvPr id="122" name="直線コネクタ 121"/>
        <xdr:cNvCxnSpPr/>
      </xdr:nvCxnSpPr>
      <xdr:spPr>
        <a:xfrm flipV="1">
          <a:off x="16510000" y="243586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125747</xdr:rowOff>
    </xdr:from>
    <xdr:ext cx="762000" cy="259045"/>
    <xdr:sp macro="" textlink="">
      <xdr:nvSpPr>
        <xdr:cNvPr id="123" name="物件費最小値テキスト"/>
        <xdr:cNvSpPr txBox="1"/>
      </xdr:nvSpPr>
      <xdr:spPr>
        <a:xfrm>
          <a:off x="16598900" y="372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153670</xdr:rowOff>
    </xdr:from>
    <xdr:to>
      <xdr:col>82</xdr:col>
      <xdr:colOff>196850</xdr:colOff>
      <xdr:row>21</xdr:row>
      <xdr:rowOff>153670</xdr:rowOff>
    </xdr:to>
    <xdr:cxnSp macro="">
      <xdr:nvCxnSpPr>
        <xdr:cNvPr id="124" name="直線コネクタ 123"/>
        <xdr:cNvCxnSpPr/>
      </xdr:nvCxnSpPr>
      <xdr:spPr>
        <a:xfrm>
          <a:off x="16421100" y="375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121937</xdr:rowOff>
    </xdr:from>
    <xdr:ext cx="762000" cy="259045"/>
    <xdr:sp macro="" textlink="">
      <xdr:nvSpPr>
        <xdr:cNvPr id="125" name="物件費最大値テキスト"/>
        <xdr:cNvSpPr txBox="1"/>
      </xdr:nvSpPr>
      <xdr:spPr>
        <a:xfrm>
          <a:off x="16598900" y="2179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35560</xdr:rowOff>
    </xdr:from>
    <xdr:to>
      <xdr:col>82</xdr:col>
      <xdr:colOff>196850</xdr:colOff>
      <xdr:row>14</xdr:row>
      <xdr:rowOff>35560</xdr:rowOff>
    </xdr:to>
    <xdr:cxnSp macro="">
      <xdr:nvCxnSpPr>
        <xdr:cNvPr id="126" name="直線コネクタ 125"/>
        <xdr:cNvCxnSpPr/>
      </xdr:nvCxnSpPr>
      <xdr:spPr>
        <a:xfrm>
          <a:off x="16421100" y="243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5080</xdr:rowOff>
    </xdr:from>
    <xdr:to>
      <xdr:col>82</xdr:col>
      <xdr:colOff>107950</xdr:colOff>
      <xdr:row>16</xdr:row>
      <xdr:rowOff>5080</xdr:rowOff>
    </xdr:to>
    <xdr:cxnSp macro="">
      <xdr:nvCxnSpPr>
        <xdr:cNvPr id="127" name="直線コネクタ 126"/>
        <xdr:cNvCxnSpPr/>
      </xdr:nvCxnSpPr>
      <xdr:spPr>
        <a:xfrm>
          <a:off x="15671800" y="27482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124477</xdr:rowOff>
    </xdr:from>
    <xdr:ext cx="762000" cy="259045"/>
    <xdr:sp macro="" textlink="">
      <xdr:nvSpPr>
        <xdr:cNvPr id="128" name="物件費平均値テキスト"/>
        <xdr:cNvSpPr txBox="1"/>
      </xdr:nvSpPr>
      <xdr:spPr>
        <a:xfrm>
          <a:off x="16598900" y="286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29" name="フローチャート: 判断 128"/>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130810</xdr:rowOff>
    </xdr:from>
    <xdr:to>
      <xdr:col>78</xdr:col>
      <xdr:colOff>69850</xdr:colOff>
      <xdr:row>16</xdr:row>
      <xdr:rowOff>5080</xdr:rowOff>
    </xdr:to>
    <xdr:cxnSp macro="">
      <xdr:nvCxnSpPr>
        <xdr:cNvPr id="130" name="直線コネクタ 129"/>
        <xdr:cNvCxnSpPr/>
      </xdr:nvCxnSpPr>
      <xdr:spPr>
        <a:xfrm>
          <a:off x="14782800" y="27025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129540</xdr:rowOff>
    </xdr:from>
    <xdr:to>
      <xdr:col>78</xdr:col>
      <xdr:colOff>120650</xdr:colOff>
      <xdr:row>17</xdr:row>
      <xdr:rowOff>59690</xdr:rowOff>
    </xdr:to>
    <xdr:sp macro="" textlink="">
      <xdr:nvSpPr>
        <xdr:cNvPr id="131" name="フローチャート: 判断 130"/>
        <xdr:cNvSpPr/>
      </xdr:nvSpPr>
      <xdr:spPr>
        <a:xfrm>
          <a:off x="15621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44467</xdr:rowOff>
    </xdr:from>
    <xdr:ext cx="736600" cy="259045"/>
    <xdr:sp macro="" textlink="">
      <xdr:nvSpPr>
        <xdr:cNvPr id="132" name="テキスト ボックス 131"/>
        <xdr:cNvSpPr txBox="1"/>
      </xdr:nvSpPr>
      <xdr:spPr>
        <a:xfrm>
          <a:off x="15290800" y="295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100330</xdr:rowOff>
    </xdr:from>
    <xdr:to>
      <xdr:col>73</xdr:col>
      <xdr:colOff>180975</xdr:colOff>
      <xdr:row>15</xdr:row>
      <xdr:rowOff>130810</xdr:rowOff>
    </xdr:to>
    <xdr:cxnSp macro="">
      <xdr:nvCxnSpPr>
        <xdr:cNvPr id="133" name="直線コネクタ 132"/>
        <xdr:cNvCxnSpPr/>
      </xdr:nvCxnSpPr>
      <xdr:spPr>
        <a:xfrm>
          <a:off x="13893800" y="26720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106680</xdr:rowOff>
    </xdr:from>
    <xdr:to>
      <xdr:col>74</xdr:col>
      <xdr:colOff>31750</xdr:colOff>
      <xdr:row>17</xdr:row>
      <xdr:rowOff>36830</xdr:rowOff>
    </xdr:to>
    <xdr:sp macro="" textlink="">
      <xdr:nvSpPr>
        <xdr:cNvPr id="134" name="フローチャート: 判断 133"/>
        <xdr:cNvSpPr/>
      </xdr:nvSpPr>
      <xdr:spPr>
        <a:xfrm>
          <a:off x="14732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21607</xdr:rowOff>
    </xdr:from>
    <xdr:ext cx="762000" cy="259045"/>
    <xdr:sp macro="" textlink="">
      <xdr:nvSpPr>
        <xdr:cNvPr id="135" name="テキスト ボックス 134"/>
        <xdr:cNvSpPr txBox="1"/>
      </xdr:nvSpPr>
      <xdr:spPr>
        <a:xfrm>
          <a:off x="14401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100330</xdr:rowOff>
    </xdr:from>
    <xdr:to>
      <xdr:col>69</xdr:col>
      <xdr:colOff>92075</xdr:colOff>
      <xdr:row>15</xdr:row>
      <xdr:rowOff>153670</xdr:rowOff>
    </xdr:to>
    <xdr:cxnSp macro="">
      <xdr:nvCxnSpPr>
        <xdr:cNvPr id="136" name="直線コネクタ 135"/>
        <xdr:cNvCxnSpPr/>
      </xdr:nvCxnSpPr>
      <xdr:spPr>
        <a:xfrm flipV="1">
          <a:off x="13004800" y="26720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76200</xdr:rowOff>
    </xdr:from>
    <xdr:to>
      <xdr:col>69</xdr:col>
      <xdr:colOff>142875</xdr:colOff>
      <xdr:row>17</xdr:row>
      <xdr:rowOff>6350</xdr:rowOff>
    </xdr:to>
    <xdr:sp macro="" textlink="">
      <xdr:nvSpPr>
        <xdr:cNvPr id="137" name="フローチャート: 判断 136"/>
        <xdr:cNvSpPr/>
      </xdr:nvSpPr>
      <xdr:spPr>
        <a:xfrm>
          <a:off x="13843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162577</xdr:rowOff>
    </xdr:from>
    <xdr:ext cx="762000" cy="259045"/>
    <xdr:sp macro="" textlink="">
      <xdr:nvSpPr>
        <xdr:cNvPr id="138" name="テキスト ボックス 137"/>
        <xdr:cNvSpPr txBox="1"/>
      </xdr:nvSpPr>
      <xdr:spPr>
        <a:xfrm>
          <a:off x="13512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39" name="フローチャート: 判断 138"/>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74947</xdr:rowOff>
    </xdr:from>
    <xdr:ext cx="762000" cy="259045"/>
    <xdr:sp macro="" textlink="">
      <xdr:nvSpPr>
        <xdr:cNvPr id="140" name="テキスト ボックス 139"/>
        <xdr:cNvSpPr txBox="1"/>
      </xdr:nvSpPr>
      <xdr:spPr>
        <a:xfrm>
          <a:off x="12623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125730</xdr:rowOff>
    </xdr:from>
    <xdr:to>
      <xdr:col>82</xdr:col>
      <xdr:colOff>158750</xdr:colOff>
      <xdr:row>16</xdr:row>
      <xdr:rowOff>55880</xdr:rowOff>
    </xdr:to>
    <xdr:sp macro="" textlink="">
      <xdr:nvSpPr>
        <xdr:cNvPr id="146" name="楕円 145"/>
        <xdr:cNvSpPr/>
      </xdr:nvSpPr>
      <xdr:spPr>
        <a:xfrm>
          <a:off x="16459200" y="269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142257</xdr:rowOff>
    </xdr:from>
    <xdr:ext cx="762000" cy="259045"/>
    <xdr:sp macro="" textlink="">
      <xdr:nvSpPr>
        <xdr:cNvPr id="147" name="物件費該当値テキスト"/>
        <xdr:cNvSpPr txBox="1"/>
      </xdr:nvSpPr>
      <xdr:spPr>
        <a:xfrm>
          <a:off x="165989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125730</xdr:rowOff>
    </xdr:from>
    <xdr:to>
      <xdr:col>78</xdr:col>
      <xdr:colOff>120650</xdr:colOff>
      <xdr:row>16</xdr:row>
      <xdr:rowOff>55880</xdr:rowOff>
    </xdr:to>
    <xdr:sp macro="" textlink="">
      <xdr:nvSpPr>
        <xdr:cNvPr id="148" name="楕円 147"/>
        <xdr:cNvSpPr/>
      </xdr:nvSpPr>
      <xdr:spPr>
        <a:xfrm>
          <a:off x="15621000" y="269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66057</xdr:rowOff>
    </xdr:from>
    <xdr:ext cx="736600" cy="259045"/>
    <xdr:sp macro="" textlink="">
      <xdr:nvSpPr>
        <xdr:cNvPr id="149" name="テキスト ボックス 148"/>
        <xdr:cNvSpPr txBox="1"/>
      </xdr:nvSpPr>
      <xdr:spPr>
        <a:xfrm>
          <a:off x="15290800" y="2466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80010</xdr:rowOff>
    </xdr:from>
    <xdr:to>
      <xdr:col>74</xdr:col>
      <xdr:colOff>31750</xdr:colOff>
      <xdr:row>16</xdr:row>
      <xdr:rowOff>10160</xdr:rowOff>
    </xdr:to>
    <xdr:sp macro="" textlink="">
      <xdr:nvSpPr>
        <xdr:cNvPr id="150" name="楕円 149"/>
        <xdr:cNvSpPr/>
      </xdr:nvSpPr>
      <xdr:spPr>
        <a:xfrm>
          <a:off x="14732000" y="265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20337</xdr:rowOff>
    </xdr:from>
    <xdr:ext cx="762000" cy="259045"/>
    <xdr:sp macro="" textlink="">
      <xdr:nvSpPr>
        <xdr:cNvPr id="151" name="テキスト ボックス 150"/>
        <xdr:cNvSpPr txBox="1"/>
      </xdr:nvSpPr>
      <xdr:spPr>
        <a:xfrm>
          <a:off x="14401800" y="242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49530</xdr:rowOff>
    </xdr:from>
    <xdr:to>
      <xdr:col>69</xdr:col>
      <xdr:colOff>142875</xdr:colOff>
      <xdr:row>15</xdr:row>
      <xdr:rowOff>151130</xdr:rowOff>
    </xdr:to>
    <xdr:sp macro="" textlink="">
      <xdr:nvSpPr>
        <xdr:cNvPr id="152" name="楕円 151"/>
        <xdr:cNvSpPr/>
      </xdr:nvSpPr>
      <xdr:spPr>
        <a:xfrm>
          <a:off x="13843000" y="262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161307</xdr:rowOff>
    </xdr:from>
    <xdr:ext cx="762000" cy="259045"/>
    <xdr:sp macro="" textlink="">
      <xdr:nvSpPr>
        <xdr:cNvPr id="153" name="テキスト ボックス 152"/>
        <xdr:cNvSpPr txBox="1"/>
      </xdr:nvSpPr>
      <xdr:spPr>
        <a:xfrm>
          <a:off x="13512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102870</xdr:rowOff>
    </xdr:from>
    <xdr:to>
      <xdr:col>65</xdr:col>
      <xdr:colOff>53975</xdr:colOff>
      <xdr:row>16</xdr:row>
      <xdr:rowOff>33020</xdr:rowOff>
    </xdr:to>
    <xdr:sp macro="" textlink="">
      <xdr:nvSpPr>
        <xdr:cNvPr id="154" name="楕円 153"/>
        <xdr:cNvSpPr/>
      </xdr:nvSpPr>
      <xdr:spPr>
        <a:xfrm>
          <a:off x="12954000" y="26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43197</xdr:rowOff>
    </xdr:from>
    <xdr:ext cx="762000" cy="259045"/>
    <xdr:sp macro="" textlink="">
      <xdr:nvSpPr>
        <xdr:cNvPr id="155" name="テキスト ボックス 154"/>
        <xdr:cNvSpPr txBox="1"/>
      </xdr:nvSpPr>
      <xdr:spPr>
        <a:xfrm>
          <a:off x="12623800" y="244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平成</a:t>
          </a:r>
          <a:r>
            <a:rPr kumimoji="0" lang="en-US" altLang="ja-JP" sz="10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27</a:t>
          </a:r>
          <a:r>
            <a:rPr kumimoji="0" lang="ja-JP" altLang="en-US" sz="10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年度までは類似団体平均よりも低く推移してきたが、私立認可保育所（</a:t>
          </a:r>
          <a:r>
            <a:rPr kumimoji="0" lang="en-US" altLang="ja-JP" sz="10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a:t>
          </a:r>
          <a:r>
            <a:rPr kumimoji="0" lang="ja-JP" altLang="en-US" sz="10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園）の設置や子ども医療費助成等の増により、平成</a:t>
          </a:r>
          <a:r>
            <a:rPr kumimoji="0" lang="en-US" altLang="ja-JP" sz="10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28</a:t>
          </a:r>
          <a:r>
            <a:rPr kumimoji="0" lang="ja-JP" altLang="en-US" sz="10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年度にほぼその差はなくなった。平成</a:t>
          </a:r>
          <a:r>
            <a:rPr kumimoji="0" lang="en-US" altLang="ja-JP" sz="10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29</a:t>
          </a:r>
          <a:r>
            <a:rPr kumimoji="0" lang="ja-JP" altLang="en-US" sz="10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年度は横ばいとなったが、類似団体平均値が増加したことにより、結果的にその差が開いた。</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生活保護受給世帯や障がい者に対する介護給付費等の福祉関係経費は年々増加してきており、今後も保育所民営化や保育ニーズの多様化への対応、福祉関係施設に勤務する職員の処遇改善などの影響により扶助費の増加要素は多いことから、事業内容の精査や資格審査等の適正化に努める必要がある。</a:t>
          </a:r>
          <a:endPar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100330</xdr:rowOff>
    </xdr:from>
    <xdr:to>
      <xdr:col>24</xdr:col>
      <xdr:colOff>25400</xdr:colOff>
      <xdr:row>60</xdr:row>
      <xdr:rowOff>157480</xdr:rowOff>
    </xdr:to>
    <xdr:cxnSp macro="">
      <xdr:nvCxnSpPr>
        <xdr:cNvPr id="183" name="直線コネクタ 182"/>
        <xdr:cNvCxnSpPr/>
      </xdr:nvCxnSpPr>
      <xdr:spPr>
        <a:xfrm flipV="1">
          <a:off x="4826000" y="918718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129557</xdr:rowOff>
    </xdr:from>
    <xdr:ext cx="762000" cy="259045"/>
    <xdr:sp macro="" textlink="">
      <xdr:nvSpPr>
        <xdr:cNvPr id="184" name="扶助費最小値テキスト"/>
        <xdr:cNvSpPr txBox="1"/>
      </xdr:nvSpPr>
      <xdr:spPr>
        <a:xfrm>
          <a:off x="49149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157480</xdr:rowOff>
    </xdr:from>
    <xdr:to>
      <xdr:col>24</xdr:col>
      <xdr:colOff>114300</xdr:colOff>
      <xdr:row>60</xdr:row>
      <xdr:rowOff>157480</xdr:rowOff>
    </xdr:to>
    <xdr:cxnSp macro="">
      <xdr:nvCxnSpPr>
        <xdr:cNvPr id="185" name="直線コネクタ 184"/>
        <xdr:cNvCxnSpPr/>
      </xdr:nvCxnSpPr>
      <xdr:spPr>
        <a:xfrm>
          <a:off x="4737100" y="1044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15257</xdr:rowOff>
    </xdr:from>
    <xdr:ext cx="762000" cy="259045"/>
    <xdr:sp macro="" textlink="">
      <xdr:nvSpPr>
        <xdr:cNvPr id="186" name="扶助費最大値テキスト"/>
        <xdr:cNvSpPr txBox="1"/>
      </xdr:nvSpPr>
      <xdr:spPr>
        <a:xfrm>
          <a:off x="4914900" y="893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100330</xdr:rowOff>
    </xdr:from>
    <xdr:to>
      <xdr:col>24</xdr:col>
      <xdr:colOff>114300</xdr:colOff>
      <xdr:row>53</xdr:row>
      <xdr:rowOff>100330</xdr:rowOff>
    </xdr:to>
    <xdr:cxnSp macro="">
      <xdr:nvCxnSpPr>
        <xdr:cNvPr id="187" name="直線コネクタ 186"/>
        <xdr:cNvCxnSpPr/>
      </xdr:nvCxnSpPr>
      <xdr:spPr>
        <a:xfrm>
          <a:off x="4737100" y="9187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8890</xdr:rowOff>
    </xdr:from>
    <xdr:to>
      <xdr:col>24</xdr:col>
      <xdr:colOff>25400</xdr:colOff>
      <xdr:row>55</xdr:row>
      <xdr:rowOff>16510</xdr:rowOff>
    </xdr:to>
    <xdr:cxnSp macro="">
      <xdr:nvCxnSpPr>
        <xdr:cNvPr id="188" name="直線コネクタ 187"/>
        <xdr:cNvCxnSpPr/>
      </xdr:nvCxnSpPr>
      <xdr:spPr>
        <a:xfrm flipV="1">
          <a:off x="3987800" y="94386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170197</xdr:rowOff>
    </xdr:from>
    <xdr:ext cx="762000" cy="259045"/>
    <xdr:sp macro="" textlink="">
      <xdr:nvSpPr>
        <xdr:cNvPr id="189" name="扶助費平均値テキスト"/>
        <xdr:cNvSpPr txBox="1"/>
      </xdr:nvSpPr>
      <xdr:spPr>
        <a:xfrm>
          <a:off x="4914900" y="942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26670</xdr:rowOff>
    </xdr:from>
    <xdr:to>
      <xdr:col>24</xdr:col>
      <xdr:colOff>76200</xdr:colOff>
      <xdr:row>55</xdr:row>
      <xdr:rowOff>128270</xdr:rowOff>
    </xdr:to>
    <xdr:sp macro="" textlink="">
      <xdr:nvSpPr>
        <xdr:cNvPr id="190" name="フローチャート: 判断 189"/>
        <xdr:cNvSpPr/>
      </xdr:nvSpPr>
      <xdr:spPr>
        <a:xfrm>
          <a:off x="47752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16510</xdr:rowOff>
    </xdr:from>
    <xdr:to>
      <xdr:col>19</xdr:col>
      <xdr:colOff>187325</xdr:colOff>
      <xdr:row>55</xdr:row>
      <xdr:rowOff>16510</xdr:rowOff>
    </xdr:to>
    <xdr:cxnSp macro="">
      <xdr:nvCxnSpPr>
        <xdr:cNvPr id="191" name="直線コネクタ 190"/>
        <xdr:cNvCxnSpPr/>
      </xdr:nvCxnSpPr>
      <xdr:spPr>
        <a:xfrm>
          <a:off x="3098800" y="94462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92" name="フローチャート: 判断 191"/>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193" name="テキスト ボックス 192"/>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96520</xdr:rowOff>
    </xdr:from>
    <xdr:to>
      <xdr:col>15</xdr:col>
      <xdr:colOff>98425</xdr:colOff>
      <xdr:row>55</xdr:row>
      <xdr:rowOff>16510</xdr:rowOff>
    </xdr:to>
    <xdr:cxnSp macro="">
      <xdr:nvCxnSpPr>
        <xdr:cNvPr id="194" name="直線コネクタ 193"/>
        <xdr:cNvCxnSpPr/>
      </xdr:nvCxnSpPr>
      <xdr:spPr>
        <a:xfrm>
          <a:off x="2209800" y="93548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160020</xdr:rowOff>
    </xdr:from>
    <xdr:to>
      <xdr:col>15</xdr:col>
      <xdr:colOff>149225</xdr:colOff>
      <xdr:row>55</xdr:row>
      <xdr:rowOff>90170</xdr:rowOff>
    </xdr:to>
    <xdr:sp macro="" textlink="">
      <xdr:nvSpPr>
        <xdr:cNvPr id="195" name="フローチャート: 判断 194"/>
        <xdr:cNvSpPr/>
      </xdr:nvSpPr>
      <xdr:spPr>
        <a:xfrm>
          <a:off x="3048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74947</xdr:rowOff>
    </xdr:from>
    <xdr:ext cx="762000" cy="259045"/>
    <xdr:sp macro="" textlink="">
      <xdr:nvSpPr>
        <xdr:cNvPr id="196" name="テキスト ボックス 195"/>
        <xdr:cNvSpPr txBox="1"/>
      </xdr:nvSpPr>
      <xdr:spPr>
        <a:xfrm>
          <a:off x="2717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96520</xdr:rowOff>
    </xdr:from>
    <xdr:to>
      <xdr:col>11</xdr:col>
      <xdr:colOff>9525</xdr:colOff>
      <xdr:row>54</xdr:row>
      <xdr:rowOff>142240</xdr:rowOff>
    </xdr:to>
    <xdr:cxnSp macro="">
      <xdr:nvCxnSpPr>
        <xdr:cNvPr id="197" name="直線コネクタ 196"/>
        <xdr:cNvCxnSpPr/>
      </xdr:nvCxnSpPr>
      <xdr:spPr>
        <a:xfrm flipV="1">
          <a:off x="1320800" y="93548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129540</xdr:rowOff>
    </xdr:from>
    <xdr:to>
      <xdr:col>11</xdr:col>
      <xdr:colOff>60325</xdr:colOff>
      <xdr:row>55</xdr:row>
      <xdr:rowOff>59690</xdr:rowOff>
    </xdr:to>
    <xdr:sp macro="" textlink="">
      <xdr:nvSpPr>
        <xdr:cNvPr id="198" name="フローチャート: 判断 197"/>
        <xdr:cNvSpPr/>
      </xdr:nvSpPr>
      <xdr:spPr>
        <a:xfrm>
          <a:off x="2159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44467</xdr:rowOff>
    </xdr:from>
    <xdr:ext cx="762000" cy="259045"/>
    <xdr:sp macro="" textlink="">
      <xdr:nvSpPr>
        <xdr:cNvPr id="199" name="テキスト ボックス 198"/>
        <xdr:cNvSpPr txBox="1"/>
      </xdr:nvSpPr>
      <xdr:spPr>
        <a:xfrm>
          <a:off x="1828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160020</xdr:rowOff>
    </xdr:from>
    <xdr:to>
      <xdr:col>6</xdr:col>
      <xdr:colOff>171450</xdr:colOff>
      <xdr:row>55</xdr:row>
      <xdr:rowOff>90170</xdr:rowOff>
    </xdr:to>
    <xdr:sp macro="" textlink="">
      <xdr:nvSpPr>
        <xdr:cNvPr id="200" name="フローチャート: 判断 199"/>
        <xdr:cNvSpPr/>
      </xdr:nvSpPr>
      <xdr:spPr>
        <a:xfrm>
          <a:off x="1270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74947</xdr:rowOff>
    </xdr:from>
    <xdr:ext cx="762000" cy="259045"/>
    <xdr:sp macro="" textlink="">
      <xdr:nvSpPr>
        <xdr:cNvPr id="201" name="テキスト ボックス 200"/>
        <xdr:cNvSpPr txBox="1"/>
      </xdr:nvSpPr>
      <xdr:spPr>
        <a:xfrm>
          <a:off x="939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129540</xdr:rowOff>
    </xdr:from>
    <xdr:to>
      <xdr:col>24</xdr:col>
      <xdr:colOff>76200</xdr:colOff>
      <xdr:row>55</xdr:row>
      <xdr:rowOff>59690</xdr:rowOff>
    </xdr:to>
    <xdr:sp macro="" textlink="">
      <xdr:nvSpPr>
        <xdr:cNvPr id="207" name="楕円 206"/>
        <xdr:cNvSpPr/>
      </xdr:nvSpPr>
      <xdr:spPr>
        <a:xfrm>
          <a:off x="4775200" y="93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146067</xdr:rowOff>
    </xdr:from>
    <xdr:ext cx="762000" cy="259045"/>
    <xdr:sp macro="" textlink="">
      <xdr:nvSpPr>
        <xdr:cNvPr id="208" name="扶助費該当値テキスト"/>
        <xdr:cNvSpPr txBox="1"/>
      </xdr:nvSpPr>
      <xdr:spPr>
        <a:xfrm>
          <a:off x="49149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137160</xdr:rowOff>
    </xdr:from>
    <xdr:to>
      <xdr:col>20</xdr:col>
      <xdr:colOff>38100</xdr:colOff>
      <xdr:row>55</xdr:row>
      <xdr:rowOff>67310</xdr:rowOff>
    </xdr:to>
    <xdr:sp macro="" textlink="">
      <xdr:nvSpPr>
        <xdr:cNvPr id="209" name="楕円 208"/>
        <xdr:cNvSpPr/>
      </xdr:nvSpPr>
      <xdr:spPr>
        <a:xfrm>
          <a:off x="39370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77487</xdr:rowOff>
    </xdr:from>
    <xdr:ext cx="736600" cy="259045"/>
    <xdr:sp macro="" textlink="">
      <xdr:nvSpPr>
        <xdr:cNvPr id="210" name="テキスト ボックス 209"/>
        <xdr:cNvSpPr txBox="1"/>
      </xdr:nvSpPr>
      <xdr:spPr>
        <a:xfrm>
          <a:off x="3606800" y="9164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137160</xdr:rowOff>
    </xdr:from>
    <xdr:to>
      <xdr:col>15</xdr:col>
      <xdr:colOff>149225</xdr:colOff>
      <xdr:row>55</xdr:row>
      <xdr:rowOff>67310</xdr:rowOff>
    </xdr:to>
    <xdr:sp macro="" textlink="">
      <xdr:nvSpPr>
        <xdr:cNvPr id="211" name="楕円 210"/>
        <xdr:cNvSpPr/>
      </xdr:nvSpPr>
      <xdr:spPr>
        <a:xfrm>
          <a:off x="30480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77487</xdr:rowOff>
    </xdr:from>
    <xdr:ext cx="762000" cy="259045"/>
    <xdr:sp macro="" textlink="">
      <xdr:nvSpPr>
        <xdr:cNvPr id="212" name="テキスト ボックス 211"/>
        <xdr:cNvSpPr txBox="1"/>
      </xdr:nvSpPr>
      <xdr:spPr>
        <a:xfrm>
          <a:off x="2717800" y="916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45720</xdr:rowOff>
    </xdr:from>
    <xdr:to>
      <xdr:col>11</xdr:col>
      <xdr:colOff>60325</xdr:colOff>
      <xdr:row>54</xdr:row>
      <xdr:rowOff>147320</xdr:rowOff>
    </xdr:to>
    <xdr:sp macro="" textlink="">
      <xdr:nvSpPr>
        <xdr:cNvPr id="213" name="楕円 212"/>
        <xdr:cNvSpPr/>
      </xdr:nvSpPr>
      <xdr:spPr>
        <a:xfrm>
          <a:off x="2159000" y="930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157497</xdr:rowOff>
    </xdr:from>
    <xdr:ext cx="762000" cy="259045"/>
    <xdr:sp macro="" textlink="">
      <xdr:nvSpPr>
        <xdr:cNvPr id="214" name="テキスト ボックス 213"/>
        <xdr:cNvSpPr txBox="1"/>
      </xdr:nvSpPr>
      <xdr:spPr>
        <a:xfrm>
          <a:off x="1828800" y="907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91440</xdr:rowOff>
    </xdr:from>
    <xdr:to>
      <xdr:col>6</xdr:col>
      <xdr:colOff>171450</xdr:colOff>
      <xdr:row>55</xdr:row>
      <xdr:rowOff>21590</xdr:rowOff>
    </xdr:to>
    <xdr:sp macro="" textlink="">
      <xdr:nvSpPr>
        <xdr:cNvPr id="215" name="楕円 214"/>
        <xdr:cNvSpPr/>
      </xdr:nvSpPr>
      <xdr:spPr>
        <a:xfrm>
          <a:off x="1270000" y="934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31767</xdr:rowOff>
    </xdr:from>
    <xdr:ext cx="762000" cy="259045"/>
    <xdr:sp macro="" textlink="">
      <xdr:nvSpPr>
        <xdr:cNvPr id="216" name="テキスト ボックス 215"/>
        <xdr:cNvSpPr txBox="1"/>
      </xdr:nvSpPr>
      <xdr:spPr>
        <a:xfrm>
          <a:off x="939800" y="911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その他の比率については、維持補修費が</a:t>
          </a:r>
          <a:r>
            <a:rPr kumimoji="1" lang="en-US"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5.2</a:t>
          </a:r>
          <a:r>
            <a:rPr kumimoji="1" lang="ja-JP"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％、繰出金が</a:t>
          </a:r>
          <a:r>
            <a:rPr kumimoji="1" lang="en-US"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17.4</a:t>
          </a:r>
          <a:r>
            <a:rPr kumimoji="1" lang="ja-JP"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％となっており、類似団体や県平均と比べて高い水準にある。内訳としては、維持補修費の</a:t>
          </a:r>
          <a:r>
            <a:rPr kumimoji="1" lang="en-US"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61.5</a:t>
          </a:r>
          <a:r>
            <a:rPr kumimoji="1" lang="ja-JP"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％を占める除雪経費と、繰出金の</a:t>
          </a:r>
          <a:r>
            <a:rPr kumimoji="1" lang="en-US"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45.2</a:t>
          </a:r>
          <a:r>
            <a:rPr kumimoji="1" lang="ja-JP"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％を占める下水道特別会計への繰出しが比率を押し上げる要因となっている</a:t>
          </a:r>
          <a:r>
            <a:rPr kumimoji="1" lang="ja-JP" altLang="en-US"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が、令和元年度から下水道特別会計が企業会計へ移行するため、減少が見込まれる。</a:t>
          </a:r>
          <a:endParaRPr kumimoji="0" lang="ja-JP"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維持補修費については、公共施設の集約化等</a:t>
          </a:r>
          <a:r>
            <a:rPr kumimoji="1" lang="ja-JP" altLang="en-US"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を進め</a:t>
          </a:r>
          <a:r>
            <a:rPr kumimoji="1" lang="ja-JP"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、将来的な経費抑制につながる取組を進めている。</a:t>
          </a:r>
          <a:endParaRPr kumimoji="0" lang="ja-JP"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115570</xdr:rowOff>
    </xdr:from>
    <xdr:to>
      <xdr:col>82</xdr:col>
      <xdr:colOff>107950</xdr:colOff>
      <xdr:row>60</xdr:row>
      <xdr:rowOff>162923</xdr:rowOff>
    </xdr:to>
    <xdr:cxnSp macro="">
      <xdr:nvCxnSpPr>
        <xdr:cNvPr id="246" name="直線コネクタ 245"/>
        <xdr:cNvCxnSpPr/>
      </xdr:nvCxnSpPr>
      <xdr:spPr>
        <a:xfrm flipV="1">
          <a:off x="16510000" y="9202420"/>
          <a:ext cx="0" cy="1247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135000</xdr:rowOff>
    </xdr:from>
    <xdr:ext cx="762000" cy="259045"/>
    <xdr:sp macro="" textlink="">
      <xdr:nvSpPr>
        <xdr:cNvPr id="247" name="その他最小値テキスト"/>
        <xdr:cNvSpPr txBox="1"/>
      </xdr:nvSpPr>
      <xdr:spPr>
        <a:xfrm>
          <a:off x="16598900" y="1042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162923</xdr:rowOff>
    </xdr:from>
    <xdr:to>
      <xdr:col>82</xdr:col>
      <xdr:colOff>196850</xdr:colOff>
      <xdr:row>60</xdr:row>
      <xdr:rowOff>162923</xdr:rowOff>
    </xdr:to>
    <xdr:cxnSp macro="">
      <xdr:nvCxnSpPr>
        <xdr:cNvPr id="248" name="直線コネクタ 247"/>
        <xdr:cNvCxnSpPr/>
      </xdr:nvCxnSpPr>
      <xdr:spPr>
        <a:xfrm>
          <a:off x="16421100" y="10449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30497</xdr:rowOff>
    </xdr:from>
    <xdr:ext cx="762000" cy="259045"/>
    <xdr:sp macro="" textlink="">
      <xdr:nvSpPr>
        <xdr:cNvPr id="249" name="その他最大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115570</xdr:rowOff>
    </xdr:from>
    <xdr:to>
      <xdr:col>82</xdr:col>
      <xdr:colOff>196850</xdr:colOff>
      <xdr:row>53</xdr:row>
      <xdr:rowOff>115570</xdr:rowOff>
    </xdr:to>
    <xdr:cxnSp macro="">
      <xdr:nvCxnSpPr>
        <xdr:cNvPr id="250" name="直線コネクタ 249"/>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60053</xdr:rowOff>
    </xdr:from>
    <xdr:to>
      <xdr:col>82</xdr:col>
      <xdr:colOff>107950</xdr:colOff>
      <xdr:row>59</xdr:row>
      <xdr:rowOff>73116</xdr:rowOff>
    </xdr:to>
    <xdr:cxnSp macro="">
      <xdr:nvCxnSpPr>
        <xdr:cNvPr id="251" name="直線コネクタ 250"/>
        <xdr:cNvCxnSpPr/>
      </xdr:nvCxnSpPr>
      <xdr:spPr>
        <a:xfrm flipV="1">
          <a:off x="15671800" y="10175603"/>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63336</xdr:rowOff>
    </xdr:from>
    <xdr:ext cx="762000" cy="259045"/>
    <xdr:sp macro="" textlink="">
      <xdr:nvSpPr>
        <xdr:cNvPr id="252" name="その他平均値テキスト"/>
        <xdr:cNvSpPr txBox="1"/>
      </xdr:nvSpPr>
      <xdr:spPr>
        <a:xfrm>
          <a:off x="16598900" y="9493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46809</xdr:rowOff>
    </xdr:from>
    <xdr:to>
      <xdr:col>82</xdr:col>
      <xdr:colOff>158750</xdr:colOff>
      <xdr:row>56</xdr:row>
      <xdr:rowOff>148409</xdr:rowOff>
    </xdr:to>
    <xdr:sp macro="" textlink="">
      <xdr:nvSpPr>
        <xdr:cNvPr id="253" name="フローチャート: 判断 252"/>
        <xdr:cNvSpPr/>
      </xdr:nvSpPr>
      <xdr:spPr>
        <a:xfrm>
          <a:off x="164592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53522</xdr:rowOff>
    </xdr:from>
    <xdr:to>
      <xdr:col>78</xdr:col>
      <xdr:colOff>69850</xdr:colOff>
      <xdr:row>59</xdr:row>
      <xdr:rowOff>73116</xdr:rowOff>
    </xdr:to>
    <xdr:cxnSp macro="">
      <xdr:nvCxnSpPr>
        <xdr:cNvPr id="254" name="直線コネクタ 253"/>
        <xdr:cNvCxnSpPr/>
      </xdr:nvCxnSpPr>
      <xdr:spPr>
        <a:xfrm>
          <a:off x="14782800" y="10169072"/>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5" name="フローチャート: 判断 254"/>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158586</xdr:rowOff>
    </xdr:from>
    <xdr:ext cx="736600" cy="259045"/>
    <xdr:sp macro="" textlink="">
      <xdr:nvSpPr>
        <xdr:cNvPr id="256" name="テキスト ボックス 255"/>
        <xdr:cNvSpPr txBox="1"/>
      </xdr:nvSpPr>
      <xdr:spPr>
        <a:xfrm>
          <a:off x="15290800" y="9416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127000</xdr:rowOff>
    </xdr:from>
    <xdr:to>
      <xdr:col>73</xdr:col>
      <xdr:colOff>180975</xdr:colOff>
      <xdr:row>59</xdr:row>
      <xdr:rowOff>53522</xdr:rowOff>
    </xdr:to>
    <xdr:cxnSp macro="">
      <xdr:nvCxnSpPr>
        <xdr:cNvPr id="257" name="直線コネクタ 256"/>
        <xdr:cNvCxnSpPr/>
      </xdr:nvCxnSpPr>
      <xdr:spPr>
        <a:xfrm>
          <a:off x="13893800" y="100711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33746</xdr:rowOff>
    </xdr:from>
    <xdr:to>
      <xdr:col>74</xdr:col>
      <xdr:colOff>31750</xdr:colOff>
      <xdr:row>56</xdr:row>
      <xdr:rowOff>135346</xdr:rowOff>
    </xdr:to>
    <xdr:sp macro="" textlink="">
      <xdr:nvSpPr>
        <xdr:cNvPr id="258" name="フローチャート: 判断 257"/>
        <xdr:cNvSpPr/>
      </xdr:nvSpPr>
      <xdr:spPr>
        <a:xfrm>
          <a:off x="14732000" y="963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145523</xdr:rowOff>
    </xdr:from>
    <xdr:ext cx="762000" cy="259045"/>
    <xdr:sp macro="" textlink="">
      <xdr:nvSpPr>
        <xdr:cNvPr id="259" name="テキスト ボックス 258"/>
        <xdr:cNvSpPr txBox="1"/>
      </xdr:nvSpPr>
      <xdr:spPr>
        <a:xfrm>
          <a:off x="14401800" y="9403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127000</xdr:rowOff>
    </xdr:from>
    <xdr:to>
      <xdr:col>69</xdr:col>
      <xdr:colOff>92075</xdr:colOff>
      <xdr:row>60</xdr:row>
      <xdr:rowOff>6169</xdr:rowOff>
    </xdr:to>
    <xdr:cxnSp macro="">
      <xdr:nvCxnSpPr>
        <xdr:cNvPr id="260" name="直線コネクタ 259"/>
        <xdr:cNvCxnSpPr/>
      </xdr:nvCxnSpPr>
      <xdr:spPr>
        <a:xfrm flipV="1">
          <a:off x="13004800" y="10071100"/>
          <a:ext cx="889000" cy="22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40277</xdr:rowOff>
    </xdr:from>
    <xdr:to>
      <xdr:col>69</xdr:col>
      <xdr:colOff>142875</xdr:colOff>
      <xdr:row>56</xdr:row>
      <xdr:rowOff>141877</xdr:rowOff>
    </xdr:to>
    <xdr:sp macro="" textlink="">
      <xdr:nvSpPr>
        <xdr:cNvPr id="261" name="フローチャート: 判断 260"/>
        <xdr:cNvSpPr/>
      </xdr:nvSpPr>
      <xdr:spPr>
        <a:xfrm>
          <a:off x="13843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152054</xdr:rowOff>
    </xdr:from>
    <xdr:ext cx="762000" cy="259045"/>
    <xdr:sp macro="" textlink="">
      <xdr:nvSpPr>
        <xdr:cNvPr id="262" name="テキスト ボックス 261"/>
        <xdr:cNvSpPr txBox="1"/>
      </xdr:nvSpPr>
      <xdr:spPr>
        <a:xfrm>
          <a:off x="13512800" y="941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146413</xdr:rowOff>
    </xdr:from>
    <xdr:to>
      <xdr:col>65</xdr:col>
      <xdr:colOff>53975</xdr:colOff>
      <xdr:row>56</xdr:row>
      <xdr:rowOff>76563</xdr:rowOff>
    </xdr:to>
    <xdr:sp macro="" textlink="">
      <xdr:nvSpPr>
        <xdr:cNvPr id="263" name="フローチャート: 判断 262"/>
        <xdr:cNvSpPr/>
      </xdr:nvSpPr>
      <xdr:spPr>
        <a:xfrm>
          <a:off x="12954000" y="957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86740</xdr:rowOff>
    </xdr:from>
    <xdr:ext cx="762000" cy="259045"/>
    <xdr:sp macro="" textlink="">
      <xdr:nvSpPr>
        <xdr:cNvPr id="264" name="テキスト ボックス 263"/>
        <xdr:cNvSpPr txBox="1"/>
      </xdr:nvSpPr>
      <xdr:spPr>
        <a:xfrm>
          <a:off x="12623800" y="934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9253</xdr:rowOff>
    </xdr:from>
    <xdr:to>
      <xdr:col>82</xdr:col>
      <xdr:colOff>158750</xdr:colOff>
      <xdr:row>59</xdr:row>
      <xdr:rowOff>110853</xdr:rowOff>
    </xdr:to>
    <xdr:sp macro="" textlink="">
      <xdr:nvSpPr>
        <xdr:cNvPr id="270" name="楕円 269"/>
        <xdr:cNvSpPr/>
      </xdr:nvSpPr>
      <xdr:spPr>
        <a:xfrm>
          <a:off x="16459200" y="1012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152780</xdr:rowOff>
    </xdr:from>
    <xdr:ext cx="762000" cy="259045"/>
    <xdr:sp macro="" textlink="">
      <xdr:nvSpPr>
        <xdr:cNvPr id="271" name="その他該当値テキスト"/>
        <xdr:cNvSpPr txBox="1"/>
      </xdr:nvSpPr>
      <xdr:spPr>
        <a:xfrm>
          <a:off x="16598900" y="10096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22316</xdr:rowOff>
    </xdr:from>
    <xdr:to>
      <xdr:col>78</xdr:col>
      <xdr:colOff>120650</xdr:colOff>
      <xdr:row>59</xdr:row>
      <xdr:rowOff>123916</xdr:rowOff>
    </xdr:to>
    <xdr:sp macro="" textlink="">
      <xdr:nvSpPr>
        <xdr:cNvPr id="272" name="楕円 271"/>
        <xdr:cNvSpPr/>
      </xdr:nvSpPr>
      <xdr:spPr>
        <a:xfrm>
          <a:off x="15621000" y="10137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108693</xdr:rowOff>
    </xdr:from>
    <xdr:ext cx="736600" cy="259045"/>
    <xdr:sp macro="" textlink="">
      <xdr:nvSpPr>
        <xdr:cNvPr id="273" name="テキスト ボックス 272"/>
        <xdr:cNvSpPr txBox="1"/>
      </xdr:nvSpPr>
      <xdr:spPr>
        <a:xfrm>
          <a:off x="15290800" y="10224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2722</xdr:rowOff>
    </xdr:from>
    <xdr:to>
      <xdr:col>74</xdr:col>
      <xdr:colOff>31750</xdr:colOff>
      <xdr:row>59</xdr:row>
      <xdr:rowOff>104322</xdr:rowOff>
    </xdr:to>
    <xdr:sp macro="" textlink="">
      <xdr:nvSpPr>
        <xdr:cNvPr id="274" name="楕円 273"/>
        <xdr:cNvSpPr/>
      </xdr:nvSpPr>
      <xdr:spPr>
        <a:xfrm>
          <a:off x="14732000" y="1011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89099</xdr:rowOff>
    </xdr:from>
    <xdr:ext cx="762000" cy="259045"/>
    <xdr:sp macro="" textlink="">
      <xdr:nvSpPr>
        <xdr:cNvPr id="275" name="テキスト ボックス 274"/>
        <xdr:cNvSpPr txBox="1"/>
      </xdr:nvSpPr>
      <xdr:spPr>
        <a:xfrm>
          <a:off x="14401800" y="1020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76200</xdr:rowOff>
    </xdr:from>
    <xdr:to>
      <xdr:col>69</xdr:col>
      <xdr:colOff>142875</xdr:colOff>
      <xdr:row>59</xdr:row>
      <xdr:rowOff>6350</xdr:rowOff>
    </xdr:to>
    <xdr:sp macro="" textlink="">
      <xdr:nvSpPr>
        <xdr:cNvPr id="276" name="楕円 275"/>
        <xdr:cNvSpPr/>
      </xdr:nvSpPr>
      <xdr:spPr>
        <a:xfrm>
          <a:off x="13843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162577</xdr:rowOff>
    </xdr:from>
    <xdr:ext cx="762000" cy="259045"/>
    <xdr:sp macro="" textlink="">
      <xdr:nvSpPr>
        <xdr:cNvPr id="277" name="テキスト ボックス 276"/>
        <xdr:cNvSpPr txBox="1"/>
      </xdr:nvSpPr>
      <xdr:spPr>
        <a:xfrm>
          <a:off x="13512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126819</xdr:rowOff>
    </xdr:from>
    <xdr:to>
      <xdr:col>65</xdr:col>
      <xdr:colOff>53975</xdr:colOff>
      <xdr:row>60</xdr:row>
      <xdr:rowOff>56969</xdr:rowOff>
    </xdr:to>
    <xdr:sp macro="" textlink="">
      <xdr:nvSpPr>
        <xdr:cNvPr id="278" name="楕円 277"/>
        <xdr:cNvSpPr/>
      </xdr:nvSpPr>
      <xdr:spPr>
        <a:xfrm>
          <a:off x="12954000" y="10242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41746</xdr:rowOff>
    </xdr:from>
    <xdr:ext cx="762000" cy="259045"/>
    <xdr:sp macro="" textlink="">
      <xdr:nvSpPr>
        <xdr:cNvPr id="279" name="テキスト ボックス 278"/>
        <xdr:cNvSpPr txBox="1"/>
      </xdr:nvSpPr>
      <xdr:spPr>
        <a:xfrm>
          <a:off x="12623800" y="10328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27</a:t>
          </a:r>
          <a:r>
            <a:rPr kumimoji="1" lang="ja-JP"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年度までは類似団体平均等を下回る比率で推移してきたが、平成</a:t>
          </a:r>
          <a:r>
            <a:rPr kumimoji="1" lang="en-US"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28</a:t>
          </a:r>
          <a:r>
            <a:rPr kumimoji="1" lang="ja-JP"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年度には病院事業会計に対する補助金が大幅に増加したことにより比率が悪化し</a:t>
          </a:r>
          <a:r>
            <a:rPr kumimoji="1" lang="ja-JP" altLang="en-US"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29</a:t>
          </a:r>
          <a:r>
            <a:rPr kumimoji="1" lang="ja-JP" altLang="en-US"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年度は微減で推移した</a:t>
          </a:r>
          <a:r>
            <a:rPr kumimoji="1" lang="ja-JP"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補助費等については従来から、公営企業（水道事業・病院事業）への補助金が大きな割合を占めて</a:t>
          </a:r>
          <a:r>
            <a:rPr kumimoji="1" lang="ja-JP" altLang="en-US"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いる。令和元年度からは下水道特別会計が公営企業へ移行するため、増加が見込まれる</a:t>
          </a:r>
          <a:r>
            <a:rPr kumimoji="1" lang="ja-JP"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病院事業については、</a:t>
          </a:r>
          <a:r>
            <a:rPr kumimoji="1" lang="ja-JP"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経営が軌道に乗るまでは相当の補助が必要になるものと考えるが、経営状況等を注視し、明確な基準に従った適正な補助とするよう努めていく。</a:t>
          </a:r>
          <a:endParaRPr kumimoji="0" lang="ja-JP"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4" name="直線コネクタ 293"/>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5" name="テキスト ボックス 294"/>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8" name="直線コネクタ 297"/>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9" name="テキスト ボックス 298"/>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98425</xdr:rowOff>
    </xdr:from>
    <xdr:to>
      <xdr:col>82</xdr:col>
      <xdr:colOff>107950</xdr:colOff>
      <xdr:row>41</xdr:row>
      <xdr:rowOff>98425</xdr:rowOff>
    </xdr:to>
    <xdr:cxnSp macro="">
      <xdr:nvCxnSpPr>
        <xdr:cNvPr id="302" name="直線コネクタ 301"/>
        <xdr:cNvCxnSpPr/>
      </xdr:nvCxnSpPr>
      <xdr:spPr>
        <a:xfrm flipV="1">
          <a:off x="16510000" y="5927725"/>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70502</xdr:rowOff>
    </xdr:from>
    <xdr:ext cx="762000" cy="259045"/>
    <xdr:sp macro="" textlink="">
      <xdr:nvSpPr>
        <xdr:cNvPr id="303" name="補助費等最小値テキスト"/>
        <xdr:cNvSpPr txBox="1"/>
      </xdr:nvSpPr>
      <xdr:spPr>
        <a:xfrm>
          <a:off x="16598900" y="7099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98425</xdr:rowOff>
    </xdr:from>
    <xdr:to>
      <xdr:col>82</xdr:col>
      <xdr:colOff>196850</xdr:colOff>
      <xdr:row>41</xdr:row>
      <xdr:rowOff>98425</xdr:rowOff>
    </xdr:to>
    <xdr:cxnSp macro="">
      <xdr:nvCxnSpPr>
        <xdr:cNvPr id="304" name="直線コネクタ 303"/>
        <xdr:cNvCxnSpPr/>
      </xdr:nvCxnSpPr>
      <xdr:spPr>
        <a:xfrm>
          <a:off x="16421100" y="712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13352</xdr:rowOff>
    </xdr:from>
    <xdr:ext cx="762000" cy="259045"/>
    <xdr:sp macro="" textlink="">
      <xdr:nvSpPr>
        <xdr:cNvPr id="305" name="補助費等最大値テキスト"/>
        <xdr:cNvSpPr txBox="1"/>
      </xdr:nvSpPr>
      <xdr:spPr>
        <a:xfrm>
          <a:off x="16598900" y="5671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98425</xdr:rowOff>
    </xdr:from>
    <xdr:to>
      <xdr:col>82</xdr:col>
      <xdr:colOff>196850</xdr:colOff>
      <xdr:row>34</xdr:row>
      <xdr:rowOff>98425</xdr:rowOff>
    </xdr:to>
    <xdr:cxnSp macro="">
      <xdr:nvCxnSpPr>
        <xdr:cNvPr id="306" name="直線コネクタ 305"/>
        <xdr:cNvCxnSpPr/>
      </xdr:nvCxnSpPr>
      <xdr:spPr>
        <a:xfrm>
          <a:off x="16421100" y="5927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35560</xdr:rowOff>
    </xdr:from>
    <xdr:to>
      <xdr:col>82</xdr:col>
      <xdr:colOff>107950</xdr:colOff>
      <xdr:row>37</xdr:row>
      <xdr:rowOff>52705</xdr:rowOff>
    </xdr:to>
    <xdr:cxnSp macro="">
      <xdr:nvCxnSpPr>
        <xdr:cNvPr id="307" name="直線コネクタ 306"/>
        <xdr:cNvCxnSpPr/>
      </xdr:nvCxnSpPr>
      <xdr:spPr>
        <a:xfrm flipV="1">
          <a:off x="15671800" y="637921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168292</xdr:rowOff>
    </xdr:from>
    <xdr:ext cx="762000" cy="259045"/>
    <xdr:sp macro="" textlink="">
      <xdr:nvSpPr>
        <xdr:cNvPr id="308" name="補助費等平均値テキスト"/>
        <xdr:cNvSpPr txBox="1"/>
      </xdr:nvSpPr>
      <xdr:spPr>
        <a:xfrm>
          <a:off x="16598900" y="6340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24765</xdr:rowOff>
    </xdr:from>
    <xdr:to>
      <xdr:col>82</xdr:col>
      <xdr:colOff>158750</xdr:colOff>
      <xdr:row>37</xdr:row>
      <xdr:rowOff>126365</xdr:rowOff>
    </xdr:to>
    <xdr:sp macro="" textlink="">
      <xdr:nvSpPr>
        <xdr:cNvPr id="309" name="フローチャート: 判断 308"/>
        <xdr:cNvSpPr/>
      </xdr:nvSpPr>
      <xdr:spPr>
        <a:xfrm>
          <a:off x="16459200" y="636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52705</xdr:rowOff>
    </xdr:from>
    <xdr:to>
      <xdr:col>78</xdr:col>
      <xdr:colOff>69850</xdr:colOff>
      <xdr:row>37</xdr:row>
      <xdr:rowOff>64135</xdr:rowOff>
    </xdr:to>
    <xdr:cxnSp macro="">
      <xdr:nvCxnSpPr>
        <xdr:cNvPr id="310" name="直線コネクタ 309"/>
        <xdr:cNvCxnSpPr/>
      </xdr:nvCxnSpPr>
      <xdr:spPr>
        <a:xfrm flipV="1">
          <a:off x="14782800" y="639635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13335</xdr:rowOff>
    </xdr:from>
    <xdr:to>
      <xdr:col>78</xdr:col>
      <xdr:colOff>120650</xdr:colOff>
      <xdr:row>37</xdr:row>
      <xdr:rowOff>114935</xdr:rowOff>
    </xdr:to>
    <xdr:sp macro="" textlink="">
      <xdr:nvSpPr>
        <xdr:cNvPr id="311" name="フローチャート: 判断 310"/>
        <xdr:cNvSpPr/>
      </xdr:nvSpPr>
      <xdr:spPr>
        <a:xfrm>
          <a:off x="15621000" y="635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99712</xdr:rowOff>
    </xdr:from>
    <xdr:ext cx="736600" cy="259045"/>
    <xdr:sp macro="" textlink="">
      <xdr:nvSpPr>
        <xdr:cNvPr id="312" name="テキスト ボックス 311"/>
        <xdr:cNvSpPr txBox="1"/>
      </xdr:nvSpPr>
      <xdr:spPr>
        <a:xfrm>
          <a:off x="15290800" y="6443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64135</xdr:rowOff>
    </xdr:from>
    <xdr:to>
      <xdr:col>73</xdr:col>
      <xdr:colOff>180975</xdr:colOff>
      <xdr:row>37</xdr:row>
      <xdr:rowOff>64135</xdr:rowOff>
    </xdr:to>
    <xdr:cxnSp macro="">
      <xdr:nvCxnSpPr>
        <xdr:cNvPr id="313" name="直線コネクタ 312"/>
        <xdr:cNvCxnSpPr/>
      </xdr:nvCxnSpPr>
      <xdr:spPr>
        <a:xfrm>
          <a:off x="13893800" y="6236335"/>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7620</xdr:rowOff>
    </xdr:from>
    <xdr:to>
      <xdr:col>74</xdr:col>
      <xdr:colOff>31750</xdr:colOff>
      <xdr:row>37</xdr:row>
      <xdr:rowOff>109220</xdr:rowOff>
    </xdr:to>
    <xdr:sp macro="" textlink="">
      <xdr:nvSpPr>
        <xdr:cNvPr id="314" name="フローチャート: 判断 313"/>
        <xdr:cNvSpPr/>
      </xdr:nvSpPr>
      <xdr:spPr>
        <a:xfrm>
          <a:off x="14732000" y="635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119397</xdr:rowOff>
    </xdr:from>
    <xdr:ext cx="762000" cy="259045"/>
    <xdr:sp macro="" textlink="">
      <xdr:nvSpPr>
        <xdr:cNvPr id="315" name="テキスト ボックス 314"/>
        <xdr:cNvSpPr txBox="1"/>
      </xdr:nvSpPr>
      <xdr:spPr>
        <a:xfrm>
          <a:off x="14401800" y="6120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58420</xdr:rowOff>
    </xdr:from>
    <xdr:to>
      <xdr:col>69</xdr:col>
      <xdr:colOff>92075</xdr:colOff>
      <xdr:row>36</xdr:row>
      <xdr:rowOff>64135</xdr:rowOff>
    </xdr:to>
    <xdr:cxnSp macro="">
      <xdr:nvCxnSpPr>
        <xdr:cNvPr id="316" name="直線コネクタ 315"/>
        <xdr:cNvCxnSpPr/>
      </xdr:nvCxnSpPr>
      <xdr:spPr>
        <a:xfrm>
          <a:off x="13004800" y="623062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150495</xdr:rowOff>
    </xdr:from>
    <xdr:to>
      <xdr:col>69</xdr:col>
      <xdr:colOff>142875</xdr:colOff>
      <xdr:row>37</xdr:row>
      <xdr:rowOff>80645</xdr:rowOff>
    </xdr:to>
    <xdr:sp macro="" textlink="">
      <xdr:nvSpPr>
        <xdr:cNvPr id="317" name="フローチャート: 判断 316"/>
        <xdr:cNvSpPr/>
      </xdr:nvSpPr>
      <xdr:spPr>
        <a:xfrm>
          <a:off x="13843000" y="632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65422</xdr:rowOff>
    </xdr:from>
    <xdr:ext cx="762000" cy="259045"/>
    <xdr:sp macro="" textlink="">
      <xdr:nvSpPr>
        <xdr:cNvPr id="318" name="テキスト ボックス 317"/>
        <xdr:cNvSpPr txBox="1"/>
      </xdr:nvSpPr>
      <xdr:spPr>
        <a:xfrm>
          <a:off x="13512800" y="6409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36195</xdr:rowOff>
    </xdr:from>
    <xdr:to>
      <xdr:col>65</xdr:col>
      <xdr:colOff>53975</xdr:colOff>
      <xdr:row>37</xdr:row>
      <xdr:rowOff>137795</xdr:rowOff>
    </xdr:to>
    <xdr:sp macro="" textlink="">
      <xdr:nvSpPr>
        <xdr:cNvPr id="319" name="フローチャート: 判断 318"/>
        <xdr:cNvSpPr/>
      </xdr:nvSpPr>
      <xdr:spPr>
        <a:xfrm>
          <a:off x="12954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122572</xdr:rowOff>
    </xdr:from>
    <xdr:ext cx="762000" cy="259045"/>
    <xdr:sp macro="" textlink="">
      <xdr:nvSpPr>
        <xdr:cNvPr id="320" name="テキスト ボックス 319"/>
        <xdr:cNvSpPr txBox="1"/>
      </xdr:nvSpPr>
      <xdr:spPr>
        <a:xfrm>
          <a:off x="12623800" y="646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156210</xdr:rowOff>
    </xdr:from>
    <xdr:to>
      <xdr:col>82</xdr:col>
      <xdr:colOff>158750</xdr:colOff>
      <xdr:row>37</xdr:row>
      <xdr:rowOff>86360</xdr:rowOff>
    </xdr:to>
    <xdr:sp macro="" textlink="">
      <xdr:nvSpPr>
        <xdr:cNvPr id="326" name="楕円 325"/>
        <xdr:cNvSpPr/>
      </xdr:nvSpPr>
      <xdr:spPr>
        <a:xfrm>
          <a:off x="16459200" y="632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1287</xdr:rowOff>
    </xdr:from>
    <xdr:ext cx="762000" cy="259045"/>
    <xdr:sp macro="" textlink="">
      <xdr:nvSpPr>
        <xdr:cNvPr id="327" name="補助費等該当値テキスト"/>
        <xdr:cNvSpPr txBox="1"/>
      </xdr:nvSpPr>
      <xdr:spPr>
        <a:xfrm>
          <a:off x="16598900" y="617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1905</xdr:rowOff>
    </xdr:from>
    <xdr:to>
      <xdr:col>78</xdr:col>
      <xdr:colOff>120650</xdr:colOff>
      <xdr:row>37</xdr:row>
      <xdr:rowOff>103505</xdr:rowOff>
    </xdr:to>
    <xdr:sp macro="" textlink="">
      <xdr:nvSpPr>
        <xdr:cNvPr id="328" name="楕円 327"/>
        <xdr:cNvSpPr/>
      </xdr:nvSpPr>
      <xdr:spPr>
        <a:xfrm>
          <a:off x="15621000" y="6345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113682</xdr:rowOff>
    </xdr:from>
    <xdr:ext cx="736600" cy="259045"/>
    <xdr:sp macro="" textlink="">
      <xdr:nvSpPr>
        <xdr:cNvPr id="329" name="テキスト ボックス 328"/>
        <xdr:cNvSpPr txBox="1"/>
      </xdr:nvSpPr>
      <xdr:spPr>
        <a:xfrm>
          <a:off x="15290800" y="6114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13335</xdr:rowOff>
    </xdr:from>
    <xdr:to>
      <xdr:col>74</xdr:col>
      <xdr:colOff>31750</xdr:colOff>
      <xdr:row>37</xdr:row>
      <xdr:rowOff>114935</xdr:rowOff>
    </xdr:to>
    <xdr:sp macro="" textlink="">
      <xdr:nvSpPr>
        <xdr:cNvPr id="330" name="楕円 329"/>
        <xdr:cNvSpPr/>
      </xdr:nvSpPr>
      <xdr:spPr>
        <a:xfrm>
          <a:off x="14732000" y="635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99712</xdr:rowOff>
    </xdr:from>
    <xdr:ext cx="762000" cy="259045"/>
    <xdr:sp macro="" textlink="">
      <xdr:nvSpPr>
        <xdr:cNvPr id="331" name="テキスト ボックス 330"/>
        <xdr:cNvSpPr txBox="1"/>
      </xdr:nvSpPr>
      <xdr:spPr>
        <a:xfrm>
          <a:off x="14401800" y="644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13335</xdr:rowOff>
    </xdr:from>
    <xdr:to>
      <xdr:col>69</xdr:col>
      <xdr:colOff>142875</xdr:colOff>
      <xdr:row>36</xdr:row>
      <xdr:rowOff>114935</xdr:rowOff>
    </xdr:to>
    <xdr:sp macro="" textlink="">
      <xdr:nvSpPr>
        <xdr:cNvPr id="332" name="楕円 331"/>
        <xdr:cNvSpPr/>
      </xdr:nvSpPr>
      <xdr:spPr>
        <a:xfrm>
          <a:off x="13843000" y="618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125112</xdr:rowOff>
    </xdr:from>
    <xdr:ext cx="762000" cy="259045"/>
    <xdr:sp macro="" textlink="">
      <xdr:nvSpPr>
        <xdr:cNvPr id="333" name="テキスト ボックス 332"/>
        <xdr:cNvSpPr txBox="1"/>
      </xdr:nvSpPr>
      <xdr:spPr>
        <a:xfrm>
          <a:off x="13512800" y="5954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xdr:rowOff>
    </xdr:from>
    <xdr:to>
      <xdr:col>65</xdr:col>
      <xdr:colOff>53975</xdr:colOff>
      <xdr:row>36</xdr:row>
      <xdr:rowOff>109220</xdr:rowOff>
    </xdr:to>
    <xdr:sp macro="" textlink="">
      <xdr:nvSpPr>
        <xdr:cNvPr id="334" name="楕円 333"/>
        <xdr:cNvSpPr/>
      </xdr:nvSpPr>
      <xdr:spPr>
        <a:xfrm>
          <a:off x="12954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119397</xdr:rowOff>
    </xdr:from>
    <xdr:ext cx="762000" cy="259045"/>
    <xdr:sp macro="" textlink="">
      <xdr:nvSpPr>
        <xdr:cNvPr id="335" name="テキスト ボックス 334"/>
        <xdr:cNvSpPr txBox="1"/>
      </xdr:nvSpPr>
      <xdr:spPr>
        <a:xfrm>
          <a:off x="12623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9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平成</a:t>
          </a:r>
          <a:r>
            <a:rPr kumimoji="0" lang="en-US" altLang="ja-JP" sz="9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19</a:t>
          </a:r>
          <a:r>
            <a:rPr kumimoji="0" lang="ja-JP" altLang="en-US" sz="9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年度以降の公的資金補償金免除繰上償還や、近年の超低金利政策下における高利率の地方債の借換え等により利子負担は大きく軽減することができた。</a:t>
          </a:r>
          <a:endParaRPr kumimoji="0" lang="en-US" altLang="ja-JP" sz="9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9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しかしながら、市町村合併に伴い、平成</a:t>
          </a:r>
          <a:r>
            <a:rPr kumimoji="0" lang="en-US" altLang="ja-JP" sz="9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29</a:t>
          </a:r>
          <a:r>
            <a:rPr kumimoji="0" lang="ja-JP" altLang="en-US" sz="9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までに一体感の醸成や地域間格差の是正、施設の統廃合などに係る投資的事業が集中したことに加え、今後は公共施設等の集約化長寿命化を進める必要があり、しばらくの間は公債費の大きな減少は見込めない状況にあ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9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公共施設等の集約化・長寿命化を除き、必要なインフラ・施設等の整備が一段落したことから、今後待ち受ける廃棄物処理施設の整備を見据え、投資的経費を縮減し公債費の抑制に努める。</a:t>
          </a:r>
          <a:endPar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135165</xdr:rowOff>
    </xdr:from>
    <xdr:to>
      <xdr:col>24</xdr:col>
      <xdr:colOff>25400</xdr:colOff>
      <xdr:row>81</xdr:row>
      <xdr:rowOff>17599</xdr:rowOff>
    </xdr:to>
    <xdr:cxnSp macro="">
      <xdr:nvCxnSpPr>
        <xdr:cNvPr id="365" name="直線コネクタ 364"/>
        <xdr:cNvCxnSpPr/>
      </xdr:nvCxnSpPr>
      <xdr:spPr>
        <a:xfrm flipV="1">
          <a:off x="4826000" y="12651015"/>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161126</xdr:rowOff>
    </xdr:from>
    <xdr:ext cx="762000" cy="259045"/>
    <xdr:sp macro="" textlink="">
      <xdr:nvSpPr>
        <xdr:cNvPr id="366" name="公債費最小値テキスト"/>
        <xdr:cNvSpPr txBox="1"/>
      </xdr:nvSpPr>
      <xdr:spPr>
        <a:xfrm>
          <a:off x="4914900" y="13877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17599</xdr:rowOff>
    </xdr:from>
    <xdr:to>
      <xdr:col>24</xdr:col>
      <xdr:colOff>114300</xdr:colOff>
      <xdr:row>81</xdr:row>
      <xdr:rowOff>17599</xdr:rowOff>
    </xdr:to>
    <xdr:cxnSp macro="">
      <xdr:nvCxnSpPr>
        <xdr:cNvPr id="367" name="直線コネクタ 366"/>
        <xdr:cNvCxnSpPr/>
      </xdr:nvCxnSpPr>
      <xdr:spPr>
        <a:xfrm>
          <a:off x="4737100" y="13905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50092</xdr:rowOff>
    </xdr:from>
    <xdr:ext cx="762000" cy="259045"/>
    <xdr:sp macro="" textlink="">
      <xdr:nvSpPr>
        <xdr:cNvPr id="368" name="公債費最大値テキスト"/>
        <xdr:cNvSpPr txBox="1"/>
      </xdr:nvSpPr>
      <xdr:spPr>
        <a:xfrm>
          <a:off x="4914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135165</xdr:rowOff>
    </xdr:from>
    <xdr:to>
      <xdr:col>24</xdr:col>
      <xdr:colOff>114300</xdr:colOff>
      <xdr:row>73</xdr:row>
      <xdr:rowOff>135165</xdr:rowOff>
    </xdr:to>
    <xdr:cxnSp macro="">
      <xdr:nvCxnSpPr>
        <xdr:cNvPr id="369" name="直線コネクタ 368"/>
        <xdr:cNvCxnSpPr/>
      </xdr:nvCxnSpPr>
      <xdr:spPr>
        <a:xfrm>
          <a:off x="4737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81280</xdr:rowOff>
    </xdr:from>
    <xdr:to>
      <xdr:col>24</xdr:col>
      <xdr:colOff>25400</xdr:colOff>
      <xdr:row>78</xdr:row>
      <xdr:rowOff>140063</xdr:rowOff>
    </xdr:to>
    <xdr:cxnSp macro="">
      <xdr:nvCxnSpPr>
        <xdr:cNvPr id="370" name="直線コネクタ 369"/>
        <xdr:cNvCxnSpPr/>
      </xdr:nvCxnSpPr>
      <xdr:spPr>
        <a:xfrm flipV="1">
          <a:off x="3987800" y="13454380"/>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87828</xdr:rowOff>
    </xdr:from>
    <xdr:ext cx="762000" cy="259045"/>
    <xdr:sp macro="" textlink="">
      <xdr:nvSpPr>
        <xdr:cNvPr id="371" name="公債費平均値テキスト"/>
        <xdr:cNvSpPr txBox="1"/>
      </xdr:nvSpPr>
      <xdr:spPr>
        <a:xfrm>
          <a:off x="4914900" y="13118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71301</xdr:rowOff>
    </xdr:from>
    <xdr:to>
      <xdr:col>24</xdr:col>
      <xdr:colOff>76200</xdr:colOff>
      <xdr:row>78</xdr:row>
      <xdr:rowOff>1451</xdr:rowOff>
    </xdr:to>
    <xdr:sp macro="" textlink="">
      <xdr:nvSpPr>
        <xdr:cNvPr id="372" name="フローチャート: 判断 371"/>
        <xdr:cNvSpPr/>
      </xdr:nvSpPr>
      <xdr:spPr>
        <a:xfrm>
          <a:off x="47752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140063</xdr:rowOff>
    </xdr:from>
    <xdr:to>
      <xdr:col>19</xdr:col>
      <xdr:colOff>187325</xdr:colOff>
      <xdr:row>79</xdr:row>
      <xdr:rowOff>1270</xdr:rowOff>
    </xdr:to>
    <xdr:cxnSp macro="">
      <xdr:nvCxnSpPr>
        <xdr:cNvPr id="373" name="直線コネクタ 372"/>
        <xdr:cNvCxnSpPr/>
      </xdr:nvCxnSpPr>
      <xdr:spPr>
        <a:xfrm flipV="1">
          <a:off x="3098800" y="1351316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77832</xdr:rowOff>
    </xdr:from>
    <xdr:to>
      <xdr:col>20</xdr:col>
      <xdr:colOff>38100</xdr:colOff>
      <xdr:row>78</xdr:row>
      <xdr:rowOff>7982</xdr:rowOff>
    </xdr:to>
    <xdr:sp macro="" textlink="">
      <xdr:nvSpPr>
        <xdr:cNvPr id="374" name="フローチャート: 判断 373"/>
        <xdr:cNvSpPr/>
      </xdr:nvSpPr>
      <xdr:spPr>
        <a:xfrm>
          <a:off x="3937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18159</xdr:rowOff>
    </xdr:from>
    <xdr:ext cx="736600" cy="259045"/>
    <xdr:sp macro="" textlink="">
      <xdr:nvSpPr>
        <xdr:cNvPr id="375" name="テキスト ボックス 374"/>
        <xdr:cNvSpPr txBox="1"/>
      </xdr:nvSpPr>
      <xdr:spPr>
        <a:xfrm>
          <a:off x="3606800" y="130483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100874</xdr:rowOff>
    </xdr:from>
    <xdr:to>
      <xdr:col>15</xdr:col>
      <xdr:colOff>98425</xdr:colOff>
      <xdr:row>79</xdr:row>
      <xdr:rowOff>1270</xdr:rowOff>
    </xdr:to>
    <xdr:cxnSp macro="">
      <xdr:nvCxnSpPr>
        <xdr:cNvPr id="376" name="直線コネクタ 375"/>
        <xdr:cNvCxnSpPr/>
      </xdr:nvCxnSpPr>
      <xdr:spPr>
        <a:xfrm>
          <a:off x="2209800" y="13473974"/>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71301</xdr:rowOff>
    </xdr:from>
    <xdr:to>
      <xdr:col>15</xdr:col>
      <xdr:colOff>149225</xdr:colOff>
      <xdr:row>78</xdr:row>
      <xdr:rowOff>1451</xdr:rowOff>
    </xdr:to>
    <xdr:sp macro="" textlink="">
      <xdr:nvSpPr>
        <xdr:cNvPr id="377" name="フローチャート: 判断 376"/>
        <xdr:cNvSpPr/>
      </xdr:nvSpPr>
      <xdr:spPr>
        <a:xfrm>
          <a:off x="3048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11628</xdr:rowOff>
    </xdr:from>
    <xdr:ext cx="762000" cy="259045"/>
    <xdr:sp macro="" textlink="">
      <xdr:nvSpPr>
        <xdr:cNvPr id="378" name="テキスト ボックス 377"/>
        <xdr:cNvSpPr txBox="1"/>
      </xdr:nvSpPr>
      <xdr:spPr>
        <a:xfrm>
          <a:off x="2717800" y="13041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100874</xdr:rowOff>
    </xdr:from>
    <xdr:to>
      <xdr:col>11</xdr:col>
      <xdr:colOff>9525</xdr:colOff>
      <xdr:row>78</xdr:row>
      <xdr:rowOff>107406</xdr:rowOff>
    </xdr:to>
    <xdr:cxnSp macro="">
      <xdr:nvCxnSpPr>
        <xdr:cNvPr id="379" name="直線コネクタ 378"/>
        <xdr:cNvCxnSpPr/>
      </xdr:nvCxnSpPr>
      <xdr:spPr>
        <a:xfrm flipV="1">
          <a:off x="1320800" y="1347397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32113</xdr:rowOff>
    </xdr:from>
    <xdr:to>
      <xdr:col>11</xdr:col>
      <xdr:colOff>60325</xdr:colOff>
      <xdr:row>77</xdr:row>
      <xdr:rowOff>133713</xdr:rowOff>
    </xdr:to>
    <xdr:sp macro="" textlink="">
      <xdr:nvSpPr>
        <xdr:cNvPr id="380" name="フローチャート: 判断 379"/>
        <xdr:cNvSpPr/>
      </xdr:nvSpPr>
      <xdr:spPr>
        <a:xfrm>
          <a:off x="2159000" y="1323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143890</xdr:rowOff>
    </xdr:from>
    <xdr:ext cx="762000" cy="259045"/>
    <xdr:sp macro="" textlink="">
      <xdr:nvSpPr>
        <xdr:cNvPr id="381" name="テキスト ボックス 380"/>
        <xdr:cNvSpPr txBox="1"/>
      </xdr:nvSpPr>
      <xdr:spPr>
        <a:xfrm>
          <a:off x="1828800" y="13002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19050</xdr:rowOff>
    </xdr:from>
    <xdr:to>
      <xdr:col>6</xdr:col>
      <xdr:colOff>171450</xdr:colOff>
      <xdr:row>77</xdr:row>
      <xdr:rowOff>120650</xdr:rowOff>
    </xdr:to>
    <xdr:sp macro="" textlink="">
      <xdr:nvSpPr>
        <xdr:cNvPr id="382" name="フローチャート: 判断 381"/>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130827</xdr:rowOff>
    </xdr:from>
    <xdr:ext cx="762000" cy="259045"/>
    <xdr:sp macro="" textlink="">
      <xdr:nvSpPr>
        <xdr:cNvPr id="383" name="テキスト ボックス 382"/>
        <xdr:cNvSpPr txBox="1"/>
      </xdr:nvSpPr>
      <xdr:spPr>
        <a:xfrm>
          <a:off x="939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30480</xdr:rowOff>
    </xdr:from>
    <xdr:to>
      <xdr:col>24</xdr:col>
      <xdr:colOff>76200</xdr:colOff>
      <xdr:row>78</xdr:row>
      <xdr:rowOff>132080</xdr:rowOff>
    </xdr:to>
    <xdr:sp macro="" textlink="">
      <xdr:nvSpPr>
        <xdr:cNvPr id="389" name="楕円 388"/>
        <xdr:cNvSpPr/>
      </xdr:nvSpPr>
      <xdr:spPr>
        <a:xfrm>
          <a:off x="47752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2557</xdr:rowOff>
    </xdr:from>
    <xdr:ext cx="762000" cy="259045"/>
    <xdr:sp macro="" textlink="">
      <xdr:nvSpPr>
        <xdr:cNvPr id="390" name="公債費該当値テキスト"/>
        <xdr:cNvSpPr txBox="1"/>
      </xdr:nvSpPr>
      <xdr:spPr>
        <a:xfrm>
          <a:off x="49149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89263</xdr:rowOff>
    </xdr:from>
    <xdr:to>
      <xdr:col>20</xdr:col>
      <xdr:colOff>38100</xdr:colOff>
      <xdr:row>79</xdr:row>
      <xdr:rowOff>19413</xdr:rowOff>
    </xdr:to>
    <xdr:sp macro="" textlink="">
      <xdr:nvSpPr>
        <xdr:cNvPr id="391" name="楕円 390"/>
        <xdr:cNvSpPr/>
      </xdr:nvSpPr>
      <xdr:spPr>
        <a:xfrm>
          <a:off x="3937000" y="13462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4190</xdr:rowOff>
    </xdr:from>
    <xdr:ext cx="736600" cy="259045"/>
    <xdr:sp macro="" textlink="">
      <xdr:nvSpPr>
        <xdr:cNvPr id="392" name="テキスト ボックス 391"/>
        <xdr:cNvSpPr txBox="1"/>
      </xdr:nvSpPr>
      <xdr:spPr>
        <a:xfrm>
          <a:off x="3606800" y="13548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121920</xdr:rowOff>
    </xdr:from>
    <xdr:to>
      <xdr:col>15</xdr:col>
      <xdr:colOff>149225</xdr:colOff>
      <xdr:row>79</xdr:row>
      <xdr:rowOff>52070</xdr:rowOff>
    </xdr:to>
    <xdr:sp macro="" textlink="">
      <xdr:nvSpPr>
        <xdr:cNvPr id="393" name="楕円 392"/>
        <xdr:cNvSpPr/>
      </xdr:nvSpPr>
      <xdr:spPr>
        <a:xfrm>
          <a:off x="3048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36847</xdr:rowOff>
    </xdr:from>
    <xdr:ext cx="762000" cy="259045"/>
    <xdr:sp macro="" textlink="">
      <xdr:nvSpPr>
        <xdr:cNvPr id="394" name="テキスト ボックス 393"/>
        <xdr:cNvSpPr txBox="1"/>
      </xdr:nvSpPr>
      <xdr:spPr>
        <a:xfrm>
          <a:off x="2717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50074</xdr:rowOff>
    </xdr:from>
    <xdr:to>
      <xdr:col>11</xdr:col>
      <xdr:colOff>60325</xdr:colOff>
      <xdr:row>78</xdr:row>
      <xdr:rowOff>151674</xdr:rowOff>
    </xdr:to>
    <xdr:sp macro="" textlink="">
      <xdr:nvSpPr>
        <xdr:cNvPr id="395" name="楕円 394"/>
        <xdr:cNvSpPr/>
      </xdr:nvSpPr>
      <xdr:spPr>
        <a:xfrm>
          <a:off x="2159000" y="13423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136451</xdr:rowOff>
    </xdr:from>
    <xdr:ext cx="762000" cy="259045"/>
    <xdr:sp macro="" textlink="">
      <xdr:nvSpPr>
        <xdr:cNvPr id="396" name="テキスト ボックス 395"/>
        <xdr:cNvSpPr txBox="1"/>
      </xdr:nvSpPr>
      <xdr:spPr>
        <a:xfrm>
          <a:off x="1828800" y="13509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56606</xdr:rowOff>
    </xdr:from>
    <xdr:to>
      <xdr:col>6</xdr:col>
      <xdr:colOff>171450</xdr:colOff>
      <xdr:row>78</xdr:row>
      <xdr:rowOff>158206</xdr:rowOff>
    </xdr:to>
    <xdr:sp macro="" textlink="">
      <xdr:nvSpPr>
        <xdr:cNvPr id="397" name="楕円 396"/>
        <xdr:cNvSpPr/>
      </xdr:nvSpPr>
      <xdr:spPr>
        <a:xfrm>
          <a:off x="1270000" y="1342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142983</xdr:rowOff>
    </xdr:from>
    <xdr:ext cx="762000" cy="259045"/>
    <xdr:sp macro="" textlink="">
      <xdr:nvSpPr>
        <xdr:cNvPr id="398" name="テキスト ボックス 397"/>
        <xdr:cNvSpPr txBox="1"/>
      </xdr:nvSpPr>
      <xdr:spPr>
        <a:xfrm>
          <a:off x="939800" y="13516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公債費以外の経常収支比率については、異常少雪等による経常経費の減</a:t>
          </a:r>
          <a:r>
            <a:rPr kumimoji="1" lang="ja-JP" altLang="en-US"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によって減少した平成</a:t>
          </a:r>
          <a:r>
            <a:rPr kumimoji="1" lang="en-US" altLang="ja-JP"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27</a:t>
          </a:r>
          <a:r>
            <a:rPr kumimoji="1" lang="ja-JP" altLang="en-US"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年度を除くと</a:t>
          </a:r>
          <a:r>
            <a:rPr kumimoji="1" lang="ja-JP" altLang="ja-JP"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ほぼ類似団体平均や全国平均と同程度で推移している。</a:t>
          </a:r>
          <a:endParaRPr kumimoji="0" lang="ja-JP" altLang="ja-JP"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合併以降、財政健全化計画に基づき、各種の見直し等を進めてきた結果、公営企業等他会計への補助金及び繰出金を除き、一定の経常経費の削減成果は表れている。</a:t>
          </a:r>
          <a:r>
            <a:rPr kumimoji="1" lang="ja-JP" altLang="en-US"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各種事業の民間委託を進めていく中で、現在は一時的に経費が増加している部分があるが、徐々に人件費等の削減効果が表れてくる予定である。</a:t>
          </a:r>
          <a:endParaRPr kumimoji="1" lang="en-US" altLang="ja-JP"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公営企業等他会計の状況を注視しつつ、引き続き不断の事務事業改善により削減を進めていく必要がある。</a:t>
          </a:r>
          <a:endParaRPr kumimoji="0" lang="ja-JP" altLang="ja-JP"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40132</xdr:rowOff>
    </xdr:from>
    <xdr:to>
      <xdr:col>82</xdr:col>
      <xdr:colOff>107950</xdr:colOff>
      <xdr:row>80</xdr:row>
      <xdr:rowOff>85852</xdr:rowOff>
    </xdr:to>
    <xdr:cxnSp macro="">
      <xdr:nvCxnSpPr>
        <xdr:cNvPr id="424" name="直線コネクタ 423"/>
        <xdr:cNvCxnSpPr/>
      </xdr:nvCxnSpPr>
      <xdr:spPr>
        <a:xfrm flipV="1">
          <a:off x="16510000" y="12727432"/>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57929</xdr:rowOff>
    </xdr:from>
    <xdr:ext cx="762000" cy="259045"/>
    <xdr:sp macro="" textlink="">
      <xdr:nvSpPr>
        <xdr:cNvPr id="425" name="公債費以外最小値テキスト"/>
        <xdr:cNvSpPr txBox="1"/>
      </xdr:nvSpPr>
      <xdr:spPr>
        <a:xfrm>
          <a:off x="16598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85852</xdr:rowOff>
    </xdr:from>
    <xdr:to>
      <xdr:col>82</xdr:col>
      <xdr:colOff>196850</xdr:colOff>
      <xdr:row>80</xdr:row>
      <xdr:rowOff>85852</xdr:rowOff>
    </xdr:to>
    <xdr:cxnSp macro="">
      <xdr:nvCxnSpPr>
        <xdr:cNvPr id="426" name="直線コネクタ 425"/>
        <xdr:cNvCxnSpPr/>
      </xdr:nvCxnSpPr>
      <xdr:spPr>
        <a:xfrm>
          <a:off x="16421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126509</xdr:rowOff>
    </xdr:from>
    <xdr:ext cx="762000" cy="259045"/>
    <xdr:sp macro="" textlink="">
      <xdr:nvSpPr>
        <xdr:cNvPr id="427" name="公債費以外最大値テキスト"/>
        <xdr:cNvSpPr txBox="1"/>
      </xdr:nvSpPr>
      <xdr:spPr>
        <a:xfrm>
          <a:off x="16598900" y="1247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40132</xdr:rowOff>
    </xdr:from>
    <xdr:to>
      <xdr:col>82</xdr:col>
      <xdr:colOff>196850</xdr:colOff>
      <xdr:row>74</xdr:row>
      <xdr:rowOff>40132</xdr:rowOff>
    </xdr:to>
    <xdr:cxnSp macro="">
      <xdr:nvCxnSpPr>
        <xdr:cNvPr id="428" name="直線コネクタ 427"/>
        <xdr:cNvCxnSpPr/>
      </xdr:nvCxnSpPr>
      <xdr:spPr>
        <a:xfrm>
          <a:off x="16421100" y="12727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168148</xdr:rowOff>
    </xdr:from>
    <xdr:to>
      <xdr:col>82</xdr:col>
      <xdr:colOff>107950</xdr:colOff>
      <xdr:row>77</xdr:row>
      <xdr:rowOff>14987</xdr:rowOff>
    </xdr:to>
    <xdr:cxnSp macro="">
      <xdr:nvCxnSpPr>
        <xdr:cNvPr id="429" name="直線コネクタ 428"/>
        <xdr:cNvCxnSpPr/>
      </xdr:nvCxnSpPr>
      <xdr:spPr>
        <a:xfrm flipV="1">
          <a:off x="15671800" y="13198348"/>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112285</xdr:rowOff>
    </xdr:from>
    <xdr:ext cx="762000" cy="259045"/>
    <xdr:sp macro="" textlink="">
      <xdr:nvSpPr>
        <xdr:cNvPr id="430" name="公債費以外平均値テキスト"/>
        <xdr:cNvSpPr txBox="1"/>
      </xdr:nvSpPr>
      <xdr:spPr>
        <a:xfrm>
          <a:off x="16598900" y="13142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140208</xdr:rowOff>
    </xdr:from>
    <xdr:to>
      <xdr:col>82</xdr:col>
      <xdr:colOff>158750</xdr:colOff>
      <xdr:row>77</xdr:row>
      <xdr:rowOff>70358</xdr:rowOff>
    </xdr:to>
    <xdr:sp macro="" textlink="">
      <xdr:nvSpPr>
        <xdr:cNvPr id="431" name="フローチャート: 判断 430"/>
        <xdr:cNvSpPr/>
      </xdr:nvSpPr>
      <xdr:spPr>
        <a:xfrm>
          <a:off x="164592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149861</xdr:rowOff>
    </xdr:from>
    <xdr:to>
      <xdr:col>78</xdr:col>
      <xdr:colOff>69850</xdr:colOff>
      <xdr:row>77</xdr:row>
      <xdr:rowOff>14987</xdr:rowOff>
    </xdr:to>
    <xdr:cxnSp macro="">
      <xdr:nvCxnSpPr>
        <xdr:cNvPr id="432" name="直線コネクタ 431"/>
        <xdr:cNvCxnSpPr/>
      </xdr:nvCxnSpPr>
      <xdr:spPr>
        <a:xfrm>
          <a:off x="14782800" y="13180061"/>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103632</xdr:rowOff>
    </xdr:from>
    <xdr:to>
      <xdr:col>78</xdr:col>
      <xdr:colOff>120650</xdr:colOff>
      <xdr:row>77</xdr:row>
      <xdr:rowOff>33782</xdr:rowOff>
    </xdr:to>
    <xdr:sp macro="" textlink="">
      <xdr:nvSpPr>
        <xdr:cNvPr id="433" name="フローチャート: 判断 432"/>
        <xdr:cNvSpPr/>
      </xdr:nvSpPr>
      <xdr:spPr>
        <a:xfrm>
          <a:off x="15621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43959</xdr:rowOff>
    </xdr:from>
    <xdr:ext cx="736600" cy="259045"/>
    <xdr:sp macro="" textlink="">
      <xdr:nvSpPr>
        <xdr:cNvPr id="434" name="テキスト ボックス 433"/>
        <xdr:cNvSpPr txBox="1"/>
      </xdr:nvSpPr>
      <xdr:spPr>
        <a:xfrm>
          <a:off x="15290800" y="12902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37846</xdr:rowOff>
    </xdr:from>
    <xdr:to>
      <xdr:col>73</xdr:col>
      <xdr:colOff>180975</xdr:colOff>
      <xdr:row>76</xdr:row>
      <xdr:rowOff>149861</xdr:rowOff>
    </xdr:to>
    <xdr:cxnSp macro="">
      <xdr:nvCxnSpPr>
        <xdr:cNvPr id="435" name="直線コネクタ 434"/>
        <xdr:cNvCxnSpPr/>
      </xdr:nvCxnSpPr>
      <xdr:spPr>
        <a:xfrm>
          <a:off x="13893800" y="12896596"/>
          <a:ext cx="889000" cy="283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62485</xdr:rowOff>
    </xdr:from>
    <xdr:to>
      <xdr:col>74</xdr:col>
      <xdr:colOff>31750</xdr:colOff>
      <xdr:row>76</xdr:row>
      <xdr:rowOff>164085</xdr:rowOff>
    </xdr:to>
    <xdr:sp macro="" textlink="">
      <xdr:nvSpPr>
        <xdr:cNvPr id="436" name="フローチャート: 判断 435"/>
        <xdr:cNvSpPr/>
      </xdr:nvSpPr>
      <xdr:spPr>
        <a:xfrm>
          <a:off x="14732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2811</xdr:rowOff>
    </xdr:from>
    <xdr:ext cx="762000" cy="259045"/>
    <xdr:sp macro="" textlink="">
      <xdr:nvSpPr>
        <xdr:cNvPr id="437" name="テキスト ボックス 436"/>
        <xdr:cNvSpPr txBox="1"/>
      </xdr:nvSpPr>
      <xdr:spPr>
        <a:xfrm>
          <a:off x="14401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37846</xdr:rowOff>
    </xdr:from>
    <xdr:to>
      <xdr:col>69</xdr:col>
      <xdr:colOff>92075</xdr:colOff>
      <xdr:row>76</xdr:row>
      <xdr:rowOff>136144</xdr:rowOff>
    </xdr:to>
    <xdr:cxnSp macro="">
      <xdr:nvCxnSpPr>
        <xdr:cNvPr id="438" name="直線コネクタ 437"/>
        <xdr:cNvCxnSpPr/>
      </xdr:nvCxnSpPr>
      <xdr:spPr>
        <a:xfrm flipV="1">
          <a:off x="13004800" y="12896596"/>
          <a:ext cx="889000" cy="269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39" name="フローチャート: 判断 438"/>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93997</xdr:rowOff>
    </xdr:from>
    <xdr:ext cx="762000" cy="259045"/>
    <xdr:sp macro="" textlink="">
      <xdr:nvSpPr>
        <xdr:cNvPr id="440" name="テキスト ボックス 439"/>
        <xdr:cNvSpPr txBox="1"/>
      </xdr:nvSpPr>
      <xdr:spPr>
        <a:xfrm>
          <a:off x="13512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41" name="フローチャート: 判断 440"/>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32275</xdr:rowOff>
    </xdr:from>
    <xdr:ext cx="762000" cy="259045"/>
    <xdr:sp macro="" textlink="">
      <xdr:nvSpPr>
        <xdr:cNvPr id="442" name="テキスト ボックス 441"/>
        <xdr:cNvSpPr txBox="1"/>
      </xdr:nvSpPr>
      <xdr:spPr>
        <a:xfrm>
          <a:off x="12623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117348</xdr:rowOff>
    </xdr:from>
    <xdr:to>
      <xdr:col>82</xdr:col>
      <xdr:colOff>158750</xdr:colOff>
      <xdr:row>77</xdr:row>
      <xdr:rowOff>47498</xdr:rowOff>
    </xdr:to>
    <xdr:sp macro="" textlink="">
      <xdr:nvSpPr>
        <xdr:cNvPr id="448" name="楕円 447"/>
        <xdr:cNvSpPr/>
      </xdr:nvSpPr>
      <xdr:spPr>
        <a:xfrm>
          <a:off x="164592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133875</xdr:rowOff>
    </xdr:from>
    <xdr:ext cx="762000" cy="259045"/>
    <xdr:sp macro="" textlink="">
      <xdr:nvSpPr>
        <xdr:cNvPr id="449" name="公債費以外該当値テキスト"/>
        <xdr:cNvSpPr txBox="1"/>
      </xdr:nvSpPr>
      <xdr:spPr>
        <a:xfrm>
          <a:off x="16598900" y="12992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135637</xdr:rowOff>
    </xdr:from>
    <xdr:to>
      <xdr:col>78</xdr:col>
      <xdr:colOff>120650</xdr:colOff>
      <xdr:row>77</xdr:row>
      <xdr:rowOff>65787</xdr:rowOff>
    </xdr:to>
    <xdr:sp macro="" textlink="">
      <xdr:nvSpPr>
        <xdr:cNvPr id="450" name="楕円 449"/>
        <xdr:cNvSpPr/>
      </xdr:nvSpPr>
      <xdr:spPr>
        <a:xfrm>
          <a:off x="15621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50564</xdr:rowOff>
    </xdr:from>
    <xdr:ext cx="736600" cy="259045"/>
    <xdr:sp macro="" textlink="">
      <xdr:nvSpPr>
        <xdr:cNvPr id="451" name="テキスト ボックス 450"/>
        <xdr:cNvSpPr txBox="1"/>
      </xdr:nvSpPr>
      <xdr:spPr>
        <a:xfrm>
          <a:off x="15290800" y="13252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99061</xdr:rowOff>
    </xdr:from>
    <xdr:to>
      <xdr:col>74</xdr:col>
      <xdr:colOff>31750</xdr:colOff>
      <xdr:row>77</xdr:row>
      <xdr:rowOff>29211</xdr:rowOff>
    </xdr:to>
    <xdr:sp macro="" textlink="">
      <xdr:nvSpPr>
        <xdr:cNvPr id="452" name="楕円 451"/>
        <xdr:cNvSpPr/>
      </xdr:nvSpPr>
      <xdr:spPr>
        <a:xfrm>
          <a:off x="14732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13988</xdr:rowOff>
    </xdr:from>
    <xdr:ext cx="762000" cy="259045"/>
    <xdr:sp macro="" textlink="">
      <xdr:nvSpPr>
        <xdr:cNvPr id="453" name="テキスト ボックス 452"/>
        <xdr:cNvSpPr txBox="1"/>
      </xdr:nvSpPr>
      <xdr:spPr>
        <a:xfrm>
          <a:off x="14401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158496</xdr:rowOff>
    </xdr:from>
    <xdr:to>
      <xdr:col>69</xdr:col>
      <xdr:colOff>142875</xdr:colOff>
      <xdr:row>75</xdr:row>
      <xdr:rowOff>88646</xdr:rowOff>
    </xdr:to>
    <xdr:sp macro="" textlink="">
      <xdr:nvSpPr>
        <xdr:cNvPr id="454" name="楕円 453"/>
        <xdr:cNvSpPr/>
      </xdr:nvSpPr>
      <xdr:spPr>
        <a:xfrm>
          <a:off x="13843000" y="1284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98823</xdr:rowOff>
    </xdr:from>
    <xdr:ext cx="762000" cy="259045"/>
    <xdr:sp macro="" textlink="">
      <xdr:nvSpPr>
        <xdr:cNvPr id="455" name="テキスト ボックス 454"/>
        <xdr:cNvSpPr txBox="1"/>
      </xdr:nvSpPr>
      <xdr:spPr>
        <a:xfrm>
          <a:off x="13512800" y="1261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85344</xdr:rowOff>
    </xdr:from>
    <xdr:to>
      <xdr:col>65</xdr:col>
      <xdr:colOff>53975</xdr:colOff>
      <xdr:row>77</xdr:row>
      <xdr:rowOff>15494</xdr:rowOff>
    </xdr:to>
    <xdr:sp macro="" textlink="">
      <xdr:nvSpPr>
        <xdr:cNvPr id="456" name="楕円 455"/>
        <xdr:cNvSpPr/>
      </xdr:nvSpPr>
      <xdr:spPr>
        <a:xfrm>
          <a:off x="12954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25671</xdr:rowOff>
    </xdr:from>
    <xdr:ext cx="762000" cy="259045"/>
    <xdr:sp macro="" textlink="">
      <xdr:nvSpPr>
        <xdr:cNvPr id="457" name="テキスト ボックス 456"/>
        <xdr:cNvSpPr txBox="1"/>
      </xdr:nvSpPr>
      <xdr:spPr>
        <a:xfrm>
          <a:off x="12623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新潟県南魚沼市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137690</xdr:rowOff>
    </xdr:from>
    <xdr:to>
      <xdr:col>29</xdr:col>
      <xdr:colOff>127000</xdr:colOff>
      <xdr:row>19</xdr:row>
      <xdr:rowOff>101751</xdr:rowOff>
    </xdr:to>
    <xdr:cxnSp macro="">
      <xdr:nvCxnSpPr>
        <xdr:cNvPr id="47" name="直線コネクタ 46"/>
        <xdr:cNvCxnSpPr/>
      </xdr:nvCxnSpPr>
      <xdr:spPr bwMode="auto">
        <a:xfrm flipV="1">
          <a:off x="5651500" y="2071265"/>
          <a:ext cx="0" cy="133566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73828</xdr:rowOff>
    </xdr:from>
    <xdr:ext cx="762000" cy="259045"/>
    <xdr:sp macro="" textlink="">
      <xdr:nvSpPr>
        <xdr:cNvPr id="48" name="人口1人当たり決算額の推移最小値テキスト130"/>
        <xdr:cNvSpPr txBox="1"/>
      </xdr:nvSpPr>
      <xdr:spPr>
        <a:xfrm>
          <a:off x="5740400" y="3379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101751</xdr:rowOff>
    </xdr:from>
    <xdr:to>
      <xdr:col>30</xdr:col>
      <xdr:colOff>25400</xdr:colOff>
      <xdr:row>19</xdr:row>
      <xdr:rowOff>101751</xdr:rowOff>
    </xdr:to>
    <xdr:cxnSp macro="">
      <xdr:nvCxnSpPr>
        <xdr:cNvPr id="49" name="直線コネクタ 48"/>
        <xdr:cNvCxnSpPr/>
      </xdr:nvCxnSpPr>
      <xdr:spPr bwMode="auto">
        <a:xfrm>
          <a:off x="5562600" y="34069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52617</xdr:rowOff>
    </xdr:from>
    <xdr:ext cx="762000" cy="259045"/>
    <xdr:sp macro="" textlink="">
      <xdr:nvSpPr>
        <xdr:cNvPr id="50" name="人口1人当たり決算額の推移最大値テキスト130"/>
        <xdr:cNvSpPr txBox="1"/>
      </xdr:nvSpPr>
      <xdr:spPr>
        <a:xfrm>
          <a:off x="5740400" y="1814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137690</xdr:rowOff>
    </xdr:from>
    <xdr:to>
      <xdr:col>30</xdr:col>
      <xdr:colOff>25400</xdr:colOff>
      <xdr:row>11</xdr:row>
      <xdr:rowOff>137690</xdr:rowOff>
    </xdr:to>
    <xdr:cxnSp macro="">
      <xdr:nvCxnSpPr>
        <xdr:cNvPr id="51" name="直線コネクタ 50"/>
        <xdr:cNvCxnSpPr/>
      </xdr:nvCxnSpPr>
      <xdr:spPr bwMode="auto">
        <a:xfrm>
          <a:off x="5562600" y="20712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27276</xdr:rowOff>
    </xdr:from>
    <xdr:to>
      <xdr:col>29</xdr:col>
      <xdr:colOff>127000</xdr:colOff>
      <xdr:row>16</xdr:row>
      <xdr:rowOff>59133</xdr:rowOff>
    </xdr:to>
    <xdr:cxnSp macro="">
      <xdr:nvCxnSpPr>
        <xdr:cNvPr id="52" name="直線コネクタ 51"/>
        <xdr:cNvCxnSpPr/>
      </xdr:nvCxnSpPr>
      <xdr:spPr bwMode="auto">
        <a:xfrm flipV="1">
          <a:off x="5003800" y="2818101"/>
          <a:ext cx="647700" cy="318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41201</xdr:rowOff>
    </xdr:from>
    <xdr:ext cx="762000" cy="259045"/>
    <xdr:sp macro="" textlink="">
      <xdr:nvSpPr>
        <xdr:cNvPr id="53" name="人口1人当たり決算額の推移平均値テキスト130"/>
        <xdr:cNvSpPr txBox="1"/>
      </xdr:nvSpPr>
      <xdr:spPr>
        <a:xfrm>
          <a:off x="5740400" y="28320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69124</xdr:rowOff>
    </xdr:from>
    <xdr:to>
      <xdr:col>29</xdr:col>
      <xdr:colOff>177800</xdr:colOff>
      <xdr:row>16</xdr:row>
      <xdr:rowOff>170724</xdr:rowOff>
    </xdr:to>
    <xdr:sp macro="" textlink="">
      <xdr:nvSpPr>
        <xdr:cNvPr id="54" name="フローチャート: 判断 53"/>
        <xdr:cNvSpPr/>
      </xdr:nvSpPr>
      <xdr:spPr bwMode="auto">
        <a:xfrm>
          <a:off x="5600700" y="28599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7616</xdr:rowOff>
    </xdr:from>
    <xdr:to>
      <xdr:col>26</xdr:col>
      <xdr:colOff>50800</xdr:colOff>
      <xdr:row>16</xdr:row>
      <xdr:rowOff>59133</xdr:rowOff>
    </xdr:to>
    <xdr:cxnSp macro="">
      <xdr:nvCxnSpPr>
        <xdr:cNvPr id="55" name="直線コネクタ 54"/>
        <xdr:cNvCxnSpPr/>
      </xdr:nvCxnSpPr>
      <xdr:spPr bwMode="auto">
        <a:xfrm>
          <a:off x="4305300" y="2798441"/>
          <a:ext cx="698500" cy="515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68373</xdr:rowOff>
    </xdr:from>
    <xdr:to>
      <xdr:col>26</xdr:col>
      <xdr:colOff>101600</xdr:colOff>
      <xdr:row>16</xdr:row>
      <xdr:rowOff>169973</xdr:rowOff>
    </xdr:to>
    <xdr:sp macro="" textlink="">
      <xdr:nvSpPr>
        <xdr:cNvPr id="56" name="フローチャート: 判断 55"/>
        <xdr:cNvSpPr/>
      </xdr:nvSpPr>
      <xdr:spPr bwMode="auto">
        <a:xfrm>
          <a:off x="4953000" y="2859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154750</xdr:rowOff>
    </xdr:from>
    <xdr:ext cx="736600" cy="259045"/>
    <xdr:sp macro="" textlink="">
      <xdr:nvSpPr>
        <xdr:cNvPr id="57" name="テキスト ボックス 56"/>
        <xdr:cNvSpPr txBox="1"/>
      </xdr:nvSpPr>
      <xdr:spPr>
        <a:xfrm>
          <a:off x="4622800" y="29455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103269</xdr:rowOff>
    </xdr:from>
    <xdr:to>
      <xdr:col>22</xdr:col>
      <xdr:colOff>114300</xdr:colOff>
      <xdr:row>16</xdr:row>
      <xdr:rowOff>7616</xdr:rowOff>
    </xdr:to>
    <xdr:cxnSp macro="">
      <xdr:nvCxnSpPr>
        <xdr:cNvPr id="58" name="直線コネクタ 57"/>
        <xdr:cNvCxnSpPr/>
      </xdr:nvCxnSpPr>
      <xdr:spPr bwMode="auto">
        <a:xfrm>
          <a:off x="3606800" y="2722644"/>
          <a:ext cx="698500" cy="757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84310</xdr:rowOff>
    </xdr:from>
    <xdr:to>
      <xdr:col>22</xdr:col>
      <xdr:colOff>165100</xdr:colOff>
      <xdr:row>17</xdr:row>
      <xdr:rowOff>14460</xdr:rowOff>
    </xdr:to>
    <xdr:sp macro="" textlink="">
      <xdr:nvSpPr>
        <xdr:cNvPr id="59" name="フローチャート: 判断 58"/>
        <xdr:cNvSpPr/>
      </xdr:nvSpPr>
      <xdr:spPr bwMode="auto">
        <a:xfrm>
          <a:off x="42545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170687</xdr:rowOff>
    </xdr:from>
    <xdr:ext cx="762000" cy="259045"/>
    <xdr:sp macro="" textlink="">
      <xdr:nvSpPr>
        <xdr:cNvPr id="60" name="テキスト ボックス 59"/>
        <xdr:cNvSpPr txBox="1"/>
      </xdr:nvSpPr>
      <xdr:spPr>
        <a:xfrm>
          <a:off x="3924300" y="2961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99709</xdr:rowOff>
    </xdr:from>
    <xdr:to>
      <xdr:col>18</xdr:col>
      <xdr:colOff>177800</xdr:colOff>
      <xdr:row>15</xdr:row>
      <xdr:rowOff>103269</xdr:rowOff>
    </xdr:to>
    <xdr:cxnSp macro="">
      <xdr:nvCxnSpPr>
        <xdr:cNvPr id="61" name="直線コネクタ 60"/>
        <xdr:cNvCxnSpPr/>
      </xdr:nvCxnSpPr>
      <xdr:spPr bwMode="auto">
        <a:xfrm>
          <a:off x="2908300" y="2719084"/>
          <a:ext cx="698500" cy="35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89486</xdr:rowOff>
    </xdr:from>
    <xdr:to>
      <xdr:col>19</xdr:col>
      <xdr:colOff>38100</xdr:colOff>
      <xdr:row>17</xdr:row>
      <xdr:rowOff>19636</xdr:rowOff>
    </xdr:to>
    <xdr:sp macro="" textlink="">
      <xdr:nvSpPr>
        <xdr:cNvPr id="62" name="フローチャート: 判断 61"/>
        <xdr:cNvSpPr/>
      </xdr:nvSpPr>
      <xdr:spPr bwMode="auto">
        <a:xfrm>
          <a:off x="35560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4413</xdr:rowOff>
    </xdr:from>
    <xdr:ext cx="762000" cy="259045"/>
    <xdr:sp macro="" textlink="">
      <xdr:nvSpPr>
        <xdr:cNvPr id="63" name="テキスト ボックス 62"/>
        <xdr:cNvSpPr txBox="1"/>
      </xdr:nvSpPr>
      <xdr:spPr>
        <a:xfrm>
          <a:off x="3225800" y="296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47326</xdr:rowOff>
    </xdr:from>
    <xdr:to>
      <xdr:col>15</xdr:col>
      <xdr:colOff>101600</xdr:colOff>
      <xdr:row>17</xdr:row>
      <xdr:rowOff>148926</xdr:rowOff>
    </xdr:to>
    <xdr:sp macro="" textlink="">
      <xdr:nvSpPr>
        <xdr:cNvPr id="64" name="フローチャート: 判断 63"/>
        <xdr:cNvSpPr/>
      </xdr:nvSpPr>
      <xdr:spPr bwMode="auto">
        <a:xfrm>
          <a:off x="28575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133703</xdr:rowOff>
    </xdr:from>
    <xdr:ext cx="762000" cy="259045"/>
    <xdr:sp macro="" textlink="">
      <xdr:nvSpPr>
        <xdr:cNvPr id="65" name="テキスト ボックス 64"/>
        <xdr:cNvSpPr txBox="1"/>
      </xdr:nvSpPr>
      <xdr:spPr>
        <a:xfrm>
          <a:off x="2527300" y="3095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147926</xdr:rowOff>
    </xdr:from>
    <xdr:to>
      <xdr:col>29</xdr:col>
      <xdr:colOff>177800</xdr:colOff>
      <xdr:row>16</xdr:row>
      <xdr:rowOff>78076</xdr:rowOff>
    </xdr:to>
    <xdr:sp macro="" textlink="">
      <xdr:nvSpPr>
        <xdr:cNvPr id="71" name="楕円 70"/>
        <xdr:cNvSpPr/>
      </xdr:nvSpPr>
      <xdr:spPr bwMode="auto">
        <a:xfrm>
          <a:off x="5600700" y="27673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164453</xdr:rowOff>
    </xdr:from>
    <xdr:ext cx="762000" cy="259045"/>
    <xdr:sp macro="" textlink="">
      <xdr:nvSpPr>
        <xdr:cNvPr id="72" name="人口1人当たり決算額の推移該当値テキスト130"/>
        <xdr:cNvSpPr txBox="1"/>
      </xdr:nvSpPr>
      <xdr:spPr>
        <a:xfrm>
          <a:off x="5740400" y="261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8333</xdr:rowOff>
    </xdr:from>
    <xdr:to>
      <xdr:col>26</xdr:col>
      <xdr:colOff>101600</xdr:colOff>
      <xdr:row>16</xdr:row>
      <xdr:rowOff>109933</xdr:rowOff>
    </xdr:to>
    <xdr:sp macro="" textlink="">
      <xdr:nvSpPr>
        <xdr:cNvPr id="73" name="楕円 72"/>
        <xdr:cNvSpPr/>
      </xdr:nvSpPr>
      <xdr:spPr bwMode="auto">
        <a:xfrm>
          <a:off x="4953000" y="27991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120110</xdr:rowOff>
    </xdr:from>
    <xdr:ext cx="736600" cy="259045"/>
    <xdr:sp macro="" textlink="">
      <xdr:nvSpPr>
        <xdr:cNvPr id="74" name="テキスト ボックス 73"/>
        <xdr:cNvSpPr txBox="1"/>
      </xdr:nvSpPr>
      <xdr:spPr>
        <a:xfrm>
          <a:off x="4622800" y="2568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128266</xdr:rowOff>
    </xdr:from>
    <xdr:to>
      <xdr:col>22</xdr:col>
      <xdr:colOff>165100</xdr:colOff>
      <xdr:row>16</xdr:row>
      <xdr:rowOff>58416</xdr:rowOff>
    </xdr:to>
    <xdr:sp macro="" textlink="">
      <xdr:nvSpPr>
        <xdr:cNvPr id="75" name="楕円 74"/>
        <xdr:cNvSpPr/>
      </xdr:nvSpPr>
      <xdr:spPr bwMode="auto">
        <a:xfrm>
          <a:off x="4254500" y="27476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68593</xdr:rowOff>
    </xdr:from>
    <xdr:ext cx="762000" cy="259045"/>
    <xdr:sp macro="" textlink="">
      <xdr:nvSpPr>
        <xdr:cNvPr id="76" name="テキスト ボックス 75"/>
        <xdr:cNvSpPr txBox="1"/>
      </xdr:nvSpPr>
      <xdr:spPr>
        <a:xfrm>
          <a:off x="3924300" y="2516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52469</xdr:rowOff>
    </xdr:from>
    <xdr:to>
      <xdr:col>19</xdr:col>
      <xdr:colOff>38100</xdr:colOff>
      <xdr:row>15</xdr:row>
      <xdr:rowOff>154069</xdr:rowOff>
    </xdr:to>
    <xdr:sp macro="" textlink="">
      <xdr:nvSpPr>
        <xdr:cNvPr id="77" name="楕円 76"/>
        <xdr:cNvSpPr/>
      </xdr:nvSpPr>
      <xdr:spPr bwMode="auto">
        <a:xfrm>
          <a:off x="3556000" y="26718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164246</xdr:rowOff>
    </xdr:from>
    <xdr:ext cx="762000" cy="259045"/>
    <xdr:sp macro="" textlink="">
      <xdr:nvSpPr>
        <xdr:cNvPr id="78" name="テキスト ボックス 77"/>
        <xdr:cNvSpPr txBox="1"/>
      </xdr:nvSpPr>
      <xdr:spPr>
        <a:xfrm>
          <a:off x="3225800" y="244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48909</xdr:rowOff>
    </xdr:from>
    <xdr:to>
      <xdr:col>15</xdr:col>
      <xdr:colOff>101600</xdr:colOff>
      <xdr:row>15</xdr:row>
      <xdr:rowOff>150509</xdr:rowOff>
    </xdr:to>
    <xdr:sp macro="" textlink="">
      <xdr:nvSpPr>
        <xdr:cNvPr id="79" name="楕円 78"/>
        <xdr:cNvSpPr/>
      </xdr:nvSpPr>
      <xdr:spPr bwMode="auto">
        <a:xfrm>
          <a:off x="2857500" y="26682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160686</xdr:rowOff>
    </xdr:from>
    <xdr:ext cx="762000" cy="259045"/>
    <xdr:sp macro="" textlink="">
      <xdr:nvSpPr>
        <xdr:cNvPr id="80" name="テキスト ボックス 79"/>
        <xdr:cNvSpPr txBox="1"/>
      </xdr:nvSpPr>
      <xdr:spPr>
        <a:xfrm>
          <a:off x="2527300" y="243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90858</xdr:rowOff>
    </xdr:from>
    <xdr:to>
      <xdr:col>29</xdr:col>
      <xdr:colOff>127000</xdr:colOff>
      <xdr:row>38</xdr:row>
      <xdr:rowOff>51357</xdr:rowOff>
    </xdr:to>
    <xdr:cxnSp macro="">
      <xdr:nvCxnSpPr>
        <xdr:cNvPr id="107" name="直線コネクタ 106"/>
        <xdr:cNvCxnSpPr/>
      </xdr:nvCxnSpPr>
      <xdr:spPr bwMode="auto">
        <a:xfrm flipV="1">
          <a:off x="5651500" y="6358308"/>
          <a:ext cx="0" cy="116064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23434</xdr:rowOff>
    </xdr:from>
    <xdr:ext cx="762000" cy="259045"/>
    <xdr:sp macro="" textlink="">
      <xdr:nvSpPr>
        <xdr:cNvPr id="108" name="人口1人当たり決算額の推移最小値テキスト445"/>
        <xdr:cNvSpPr txBox="1"/>
      </xdr:nvSpPr>
      <xdr:spPr>
        <a:xfrm>
          <a:off x="5740400" y="7491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51357</xdr:rowOff>
    </xdr:from>
    <xdr:to>
      <xdr:col>30</xdr:col>
      <xdr:colOff>25400</xdr:colOff>
      <xdr:row>38</xdr:row>
      <xdr:rowOff>51357</xdr:rowOff>
    </xdr:to>
    <xdr:cxnSp macro="">
      <xdr:nvCxnSpPr>
        <xdr:cNvPr id="109" name="直線コネクタ 108"/>
        <xdr:cNvCxnSpPr/>
      </xdr:nvCxnSpPr>
      <xdr:spPr bwMode="auto">
        <a:xfrm>
          <a:off x="5562600" y="75189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177235</xdr:rowOff>
    </xdr:from>
    <xdr:ext cx="762000" cy="259045"/>
    <xdr:sp macro="" textlink="">
      <xdr:nvSpPr>
        <xdr:cNvPr id="110" name="人口1人当たり決算額の推移最大値テキスト445"/>
        <xdr:cNvSpPr txBox="1"/>
      </xdr:nvSpPr>
      <xdr:spPr>
        <a:xfrm>
          <a:off x="5740400" y="610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90858</xdr:rowOff>
    </xdr:from>
    <xdr:to>
      <xdr:col>30</xdr:col>
      <xdr:colOff>25400</xdr:colOff>
      <xdr:row>34</xdr:row>
      <xdr:rowOff>90858</xdr:rowOff>
    </xdr:to>
    <xdr:cxnSp macro="">
      <xdr:nvCxnSpPr>
        <xdr:cNvPr id="111" name="直線コネクタ 110"/>
        <xdr:cNvCxnSpPr/>
      </xdr:nvCxnSpPr>
      <xdr:spPr bwMode="auto">
        <a:xfrm>
          <a:off x="5562600" y="63583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237596</xdr:rowOff>
    </xdr:from>
    <xdr:to>
      <xdr:col>29</xdr:col>
      <xdr:colOff>127000</xdr:colOff>
      <xdr:row>34</xdr:row>
      <xdr:rowOff>295958</xdr:rowOff>
    </xdr:to>
    <xdr:cxnSp macro="">
      <xdr:nvCxnSpPr>
        <xdr:cNvPr id="112" name="直線コネクタ 111"/>
        <xdr:cNvCxnSpPr/>
      </xdr:nvCxnSpPr>
      <xdr:spPr bwMode="auto">
        <a:xfrm>
          <a:off x="5003800" y="6505046"/>
          <a:ext cx="647700" cy="583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54335</xdr:rowOff>
    </xdr:from>
    <xdr:ext cx="762000" cy="259045"/>
    <xdr:sp macro="" textlink="">
      <xdr:nvSpPr>
        <xdr:cNvPr id="113" name="人口1人当たり決算額の推移平均値テキスト445"/>
        <xdr:cNvSpPr txBox="1"/>
      </xdr:nvSpPr>
      <xdr:spPr>
        <a:xfrm>
          <a:off x="5740400" y="70075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82258</xdr:rowOff>
    </xdr:from>
    <xdr:to>
      <xdr:col>29</xdr:col>
      <xdr:colOff>177800</xdr:colOff>
      <xdr:row>37</xdr:row>
      <xdr:rowOff>12408</xdr:rowOff>
    </xdr:to>
    <xdr:sp macro="" textlink="">
      <xdr:nvSpPr>
        <xdr:cNvPr id="114" name="フローチャート: 判断 113"/>
        <xdr:cNvSpPr/>
      </xdr:nvSpPr>
      <xdr:spPr bwMode="auto">
        <a:xfrm>
          <a:off x="5600700" y="7035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226967</xdr:rowOff>
    </xdr:from>
    <xdr:to>
      <xdr:col>26</xdr:col>
      <xdr:colOff>50800</xdr:colOff>
      <xdr:row>34</xdr:row>
      <xdr:rowOff>237596</xdr:rowOff>
    </xdr:to>
    <xdr:cxnSp macro="">
      <xdr:nvCxnSpPr>
        <xdr:cNvPr id="115" name="直線コネクタ 114"/>
        <xdr:cNvCxnSpPr/>
      </xdr:nvCxnSpPr>
      <xdr:spPr bwMode="auto">
        <a:xfrm>
          <a:off x="4305300" y="6494417"/>
          <a:ext cx="698500" cy="106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58255</xdr:rowOff>
    </xdr:from>
    <xdr:to>
      <xdr:col>26</xdr:col>
      <xdr:colOff>101600</xdr:colOff>
      <xdr:row>36</xdr:row>
      <xdr:rowOff>159855</xdr:rowOff>
    </xdr:to>
    <xdr:sp macro="" textlink="">
      <xdr:nvSpPr>
        <xdr:cNvPr id="116" name="フローチャート: 判断 115"/>
        <xdr:cNvSpPr/>
      </xdr:nvSpPr>
      <xdr:spPr bwMode="auto">
        <a:xfrm>
          <a:off x="4953000" y="7011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144632</xdr:rowOff>
    </xdr:from>
    <xdr:ext cx="736600" cy="259045"/>
    <xdr:sp macro="" textlink="">
      <xdr:nvSpPr>
        <xdr:cNvPr id="117" name="テキスト ボックス 116"/>
        <xdr:cNvSpPr txBox="1"/>
      </xdr:nvSpPr>
      <xdr:spPr>
        <a:xfrm>
          <a:off x="4622800" y="7097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226967</xdr:rowOff>
    </xdr:from>
    <xdr:to>
      <xdr:col>22</xdr:col>
      <xdr:colOff>114300</xdr:colOff>
      <xdr:row>35</xdr:row>
      <xdr:rowOff>13637</xdr:rowOff>
    </xdr:to>
    <xdr:cxnSp macro="">
      <xdr:nvCxnSpPr>
        <xdr:cNvPr id="118" name="直線コネクタ 117"/>
        <xdr:cNvCxnSpPr/>
      </xdr:nvCxnSpPr>
      <xdr:spPr bwMode="auto">
        <a:xfrm flipV="1">
          <a:off x="3606800" y="6494417"/>
          <a:ext cx="698500" cy="1295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54072</xdr:rowOff>
    </xdr:from>
    <xdr:to>
      <xdr:col>22</xdr:col>
      <xdr:colOff>165100</xdr:colOff>
      <xdr:row>36</xdr:row>
      <xdr:rowOff>155672</xdr:rowOff>
    </xdr:to>
    <xdr:sp macro="" textlink="">
      <xdr:nvSpPr>
        <xdr:cNvPr id="119" name="フローチャート: 判断 118"/>
        <xdr:cNvSpPr/>
      </xdr:nvSpPr>
      <xdr:spPr bwMode="auto">
        <a:xfrm>
          <a:off x="42545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140449</xdr:rowOff>
    </xdr:from>
    <xdr:ext cx="762000" cy="259045"/>
    <xdr:sp macro="" textlink="">
      <xdr:nvSpPr>
        <xdr:cNvPr id="120" name="テキスト ボックス 119"/>
        <xdr:cNvSpPr txBox="1"/>
      </xdr:nvSpPr>
      <xdr:spPr>
        <a:xfrm>
          <a:off x="3924300" y="7093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261234</xdr:rowOff>
    </xdr:from>
    <xdr:to>
      <xdr:col>18</xdr:col>
      <xdr:colOff>177800</xdr:colOff>
      <xdr:row>35</xdr:row>
      <xdr:rowOff>13637</xdr:rowOff>
    </xdr:to>
    <xdr:cxnSp macro="">
      <xdr:nvCxnSpPr>
        <xdr:cNvPr id="121" name="直線コネクタ 120"/>
        <xdr:cNvCxnSpPr/>
      </xdr:nvCxnSpPr>
      <xdr:spPr bwMode="auto">
        <a:xfrm>
          <a:off x="2908300" y="6528684"/>
          <a:ext cx="698500" cy="953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34983</xdr:rowOff>
    </xdr:from>
    <xdr:to>
      <xdr:col>19</xdr:col>
      <xdr:colOff>38100</xdr:colOff>
      <xdr:row>36</xdr:row>
      <xdr:rowOff>136583</xdr:rowOff>
    </xdr:to>
    <xdr:sp macro="" textlink="">
      <xdr:nvSpPr>
        <xdr:cNvPr id="122" name="フローチャート: 判断 121"/>
        <xdr:cNvSpPr/>
      </xdr:nvSpPr>
      <xdr:spPr bwMode="auto">
        <a:xfrm>
          <a:off x="35560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121360</xdr:rowOff>
    </xdr:from>
    <xdr:ext cx="762000" cy="259045"/>
    <xdr:sp macro="" textlink="">
      <xdr:nvSpPr>
        <xdr:cNvPr id="123" name="テキスト ボックス 122"/>
        <xdr:cNvSpPr txBox="1"/>
      </xdr:nvSpPr>
      <xdr:spPr>
        <a:xfrm>
          <a:off x="3225800" y="7074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112388</xdr:rowOff>
    </xdr:from>
    <xdr:to>
      <xdr:col>15</xdr:col>
      <xdr:colOff>101600</xdr:colOff>
      <xdr:row>37</xdr:row>
      <xdr:rowOff>42538</xdr:rowOff>
    </xdr:to>
    <xdr:sp macro="" textlink="">
      <xdr:nvSpPr>
        <xdr:cNvPr id="124" name="フローチャート: 判断 123"/>
        <xdr:cNvSpPr/>
      </xdr:nvSpPr>
      <xdr:spPr bwMode="auto">
        <a:xfrm>
          <a:off x="28575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27315</xdr:rowOff>
    </xdr:from>
    <xdr:ext cx="762000" cy="259045"/>
    <xdr:sp macro="" textlink="">
      <xdr:nvSpPr>
        <xdr:cNvPr id="125" name="テキスト ボックス 124"/>
        <xdr:cNvSpPr txBox="1"/>
      </xdr:nvSpPr>
      <xdr:spPr>
        <a:xfrm>
          <a:off x="2527300" y="715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245158</xdr:rowOff>
    </xdr:from>
    <xdr:to>
      <xdr:col>29</xdr:col>
      <xdr:colOff>177800</xdr:colOff>
      <xdr:row>35</xdr:row>
      <xdr:rowOff>3858</xdr:rowOff>
    </xdr:to>
    <xdr:sp macro="" textlink="">
      <xdr:nvSpPr>
        <xdr:cNvPr id="131" name="楕円 130"/>
        <xdr:cNvSpPr/>
      </xdr:nvSpPr>
      <xdr:spPr bwMode="auto">
        <a:xfrm>
          <a:off x="5600700" y="65126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90235</xdr:rowOff>
    </xdr:from>
    <xdr:ext cx="762000" cy="259045"/>
    <xdr:sp macro="" textlink="">
      <xdr:nvSpPr>
        <xdr:cNvPr id="132" name="人口1人当たり決算額の推移該当値テキスト445"/>
        <xdr:cNvSpPr txBox="1"/>
      </xdr:nvSpPr>
      <xdr:spPr>
        <a:xfrm>
          <a:off x="5740400" y="6357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186797</xdr:rowOff>
    </xdr:from>
    <xdr:to>
      <xdr:col>26</xdr:col>
      <xdr:colOff>101600</xdr:colOff>
      <xdr:row>34</xdr:row>
      <xdr:rowOff>288396</xdr:rowOff>
    </xdr:to>
    <xdr:sp macro="" textlink="">
      <xdr:nvSpPr>
        <xdr:cNvPr id="133" name="楕円 132"/>
        <xdr:cNvSpPr/>
      </xdr:nvSpPr>
      <xdr:spPr bwMode="auto">
        <a:xfrm>
          <a:off x="4953000" y="6454247"/>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298574</xdr:rowOff>
    </xdr:from>
    <xdr:ext cx="736600" cy="259045"/>
    <xdr:sp macro="" textlink="">
      <xdr:nvSpPr>
        <xdr:cNvPr id="134" name="テキスト ボックス 133"/>
        <xdr:cNvSpPr txBox="1"/>
      </xdr:nvSpPr>
      <xdr:spPr>
        <a:xfrm>
          <a:off x="4622800" y="62231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176167</xdr:rowOff>
    </xdr:from>
    <xdr:to>
      <xdr:col>22</xdr:col>
      <xdr:colOff>165100</xdr:colOff>
      <xdr:row>34</xdr:row>
      <xdr:rowOff>277767</xdr:rowOff>
    </xdr:to>
    <xdr:sp macro="" textlink="">
      <xdr:nvSpPr>
        <xdr:cNvPr id="135" name="楕円 134"/>
        <xdr:cNvSpPr/>
      </xdr:nvSpPr>
      <xdr:spPr bwMode="auto">
        <a:xfrm>
          <a:off x="4254500" y="64436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287944</xdr:rowOff>
    </xdr:from>
    <xdr:ext cx="762000" cy="259045"/>
    <xdr:sp macro="" textlink="">
      <xdr:nvSpPr>
        <xdr:cNvPr id="136" name="テキスト ボックス 135"/>
        <xdr:cNvSpPr txBox="1"/>
      </xdr:nvSpPr>
      <xdr:spPr>
        <a:xfrm>
          <a:off x="3924300" y="621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305737</xdr:rowOff>
    </xdr:from>
    <xdr:to>
      <xdr:col>19</xdr:col>
      <xdr:colOff>38100</xdr:colOff>
      <xdr:row>35</xdr:row>
      <xdr:rowOff>64437</xdr:rowOff>
    </xdr:to>
    <xdr:sp macro="" textlink="">
      <xdr:nvSpPr>
        <xdr:cNvPr id="137" name="楕円 136"/>
        <xdr:cNvSpPr/>
      </xdr:nvSpPr>
      <xdr:spPr bwMode="auto">
        <a:xfrm>
          <a:off x="3556000" y="65731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74614</xdr:rowOff>
    </xdr:from>
    <xdr:ext cx="762000" cy="259045"/>
    <xdr:sp macro="" textlink="">
      <xdr:nvSpPr>
        <xdr:cNvPr id="138" name="テキスト ボックス 137"/>
        <xdr:cNvSpPr txBox="1"/>
      </xdr:nvSpPr>
      <xdr:spPr>
        <a:xfrm>
          <a:off x="3225800" y="6342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210434</xdr:rowOff>
    </xdr:from>
    <xdr:to>
      <xdr:col>15</xdr:col>
      <xdr:colOff>101600</xdr:colOff>
      <xdr:row>34</xdr:row>
      <xdr:rowOff>312034</xdr:rowOff>
    </xdr:to>
    <xdr:sp macro="" textlink="">
      <xdr:nvSpPr>
        <xdr:cNvPr id="139" name="楕円 138"/>
        <xdr:cNvSpPr/>
      </xdr:nvSpPr>
      <xdr:spPr bwMode="auto">
        <a:xfrm>
          <a:off x="2857500" y="64778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322211</xdr:rowOff>
    </xdr:from>
    <xdr:ext cx="762000" cy="259045"/>
    <xdr:sp macro="" textlink="">
      <xdr:nvSpPr>
        <xdr:cNvPr id="140" name="テキスト ボックス 139"/>
        <xdr:cNvSpPr txBox="1"/>
      </xdr:nvSpPr>
      <xdr:spPr>
        <a:xfrm>
          <a:off x="2527300" y="6246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新潟県南魚沼市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57,030
56,017
584.55
32,697,423
31,798,983
703,016
19,701,286
39,680,785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15.5
126.3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39949</xdr:rowOff>
    </xdr:from>
    <xdr:to>
      <xdr:col>24</xdr:col>
      <xdr:colOff>62865</xdr:colOff>
      <xdr:row>39</xdr:row>
      <xdr:rowOff>12125</xdr:rowOff>
    </xdr:to>
    <xdr:cxnSp macro="">
      <xdr:nvCxnSpPr>
        <xdr:cNvPr id="58" name="直線コネクタ 57"/>
        <xdr:cNvCxnSpPr/>
      </xdr:nvCxnSpPr>
      <xdr:spPr>
        <a:xfrm flipV="1">
          <a:off x="4633595" y="5354899"/>
          <a:ext cx="1270" cy="1343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15952</xdr:rowOff>
    </xdr:from>
    <xdr:ext cx="534377" cy="259045"/>
    <xdr:sp macro="" textlink="">
      <xdr:nvSpPr>
        <xdr:cNvPr id="59" name="人件費最小値テキスト"/>
        <xdr:cNvSpPr txBox="1"/>
      </xdr:nvSpPr>
      <xdr:spPr>
        <a:xfrm>
          <a:off x="4686300" y="670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12125</xdr:rowOff>
    </xdr:from>
    <xdr:to>
      <xdr:col>24</xdr:col>
      <xdr:colOff>152400</xdr:colOff>
      <xdr:row>39</xdr:row>
      <xdr:rowOff>12125</xdr:rowOff>
    </xdr:to>
    <xdr:cxnSp macro="">
      <xdr:nvCxnSpPr>
        <xdr:cNvPr id="60" name="直線コネクタ 59"/>
        <xdr:cNvCxnSpPr/>
      </xdr:nvCxnSpPr>
      <xdr:spPr>
        <a:xfrm>
          <a:off x="4546600" y="6698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158076</xdr:rowOff>
    </xdr:from>
    <xdr:ext cx="599010" cy="259045"/>
    <xdr:sp macro="" textlink="">
      <xdr:nvSpPr>
        <xdr:cNvPr id="61" name="人件費最大値テキスト"/>
        <xdr:cNvSpPr txBox="1"/>
      </xdr:nvSpPr>
      <xdr:spPr>
        <a:xfrm>
          <a:off x="4686300" y="5130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39949</xdr:rowOff>
    </xdr:from>
    <xdr:to>
      <xdr:col>24</xdr:col>
      <xdr:colOff>152400</xdr:colOff>
      <xdr:row>31</xdr:row>
      <xdr:rowOff>39949</xdr:rowOff>
    </xdr:to>
    <xdr:cxnSp macro="">
      <xdr:nvCxnSpPr>
        <xdr:cNvPr id="62" name="直線コネクタ 61"/>
        <xdr:cNvCxnSpPr/>
      </xdr:nvCxnSpPr>
      <xdr:spPr>
        <a:xfrm>
          <a:off x="4546600" y="535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100414</xdr:rowOff>
    </xdr:from>
    <xdr:to>
      <xdr:col>24</xdr:col>
      <xdr:colOff>63500</xdr:colOff>
      <xdr:row>35</xdr:row>
      <xdr:rowOff>137871</xdr:rowOff>
    </xdr:to>
    <xdr:cxnSp macro="">
      <xdr:nvCxnSpPr>
        <xdr:cNvPr id="63" name="直線コネクタ 62"/>
        <xdr:cNvCxnSpPr/>
      </xdr:nvCxnSpPr>
      <xdr:spPr>
        <a:xfrm flipV="1">
          <a:off x="3797300" y="6101164"/>
          <a:ext cx="838200" cy="37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4429</xdr:rowOff>
    </xdr:from>
    <xdr:ext cx="534377" cy="259045"/>
    <xdr:sp macro="" textlink="">
      <xdr:nvSpPr>
        <xdr:cNvPr id="64" name="人件費平均値テキスト"/>
        <xdr:cNvSpPr txBox="1"/>
      </xdr:nvSpPr>
      <xdr:spPr>
        <a:xfrm>
          <a:off x="4686300" y="6176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26002</xdr:rowOff>
    </xdr:from>
    <xdr:to>
      <xdr:col>24</xdr:col>
      <xdr:colOff>114300</xdr:colOff>
      <xdr:row>36</xdr:row>
      <xdr:rowOff>127602</xdr:rowOff>
    </xdr:to>
    <xdr:sp macro="" textlink="">
      <xdr:nvSpPr>
        <xdr:cNvPr id="65" name="フローチャート: 判断 64"/>
        <xdr:cNvSpPr/>
      </xdr:nvSpPr>
      <xdr:spPr>
        <a:xfrm>
          <a:off x="4584700" y="6198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132695</xdr:rowOff>
    </xdr:from>
    <xdr:to>
      <xdr:col>19</xdr:col>
      <xdr:colOff>177800</xdr:colOff>
      <xdr:row>35</xdr:row>
      <xdr:rowOff>137871</xdr:rowOff>
    </xdr:to>
    <xdr:cxnSp macro="">
      <xdr:nvCxnSpPr>
        <xdr:cNvPr id="66" name="直線コネクタ 65"/>
        <xdr:cNvCxnSpPr/>
      </xdr:nvCxnSpPr>
      <xdr:spPr>
        <a:xfrm>
          <a:off x="2908300" y="6133445"/>
          <a:ext cx="889000" cy="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26394</xdr:rowOff>
    </xdr:from>
    <xdr:to>
      <xdr:col>20</xdr:col>
      <xdr:colOff>38100</xdr:colOff>
      <xdr:row>36</xdr:row>
      <xdr:rowOff>127994</xdr:rowOff>
    </xdr:to>
    <xdr:sp macro="" textlink="">
      <xdr:nvSpPr>
        <xdr:cNvPr id="67" name="フローチャート: 判断 66"/>
        <xdr:cNvSpPr/>
      </xdr:nvSpPr>
      <xdr:spPr>
        <a:xfrm>
          <a:off x="3746500" y="619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119121</xdr:rowOff>
    </xdr:from>
    <xdr:ext cx="534377" cy="259045"/>
    <xdr:sp macro="" textlink="">
      <xdr:nvSpPr>
        <xdr:cNvPr id="68" name="テキスト ボックス 67"/>
        <xdr:cNvSpPr txBox="1"/>
      </xdr:nvSpPr>
      <xdr:spPr>
        <a:xfrm>
          <a:off x="3530111" y="629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111207</xdr:rowOff>
    </xdr:from>
    <xdr:to>
      <xdr:col>15</xdr:col>
      <xdr:colOff>50800</xdr:colOff>
      <xdr:row>35</xdr:row>
      <xdr:rowOff>132695</xdr:rowOff>
    </xdr:to>
    <xdr:cxnSp macro="">
      <xdr:nvCxnSpPr>
        <xdr:cNvPr id="69" name="直線コネクタ 68"/>
        <xdr:cNvCxnSpPr/>
      </xdr:nvCxnSpPr>
      <xdr:spPr>
        <a:xfrm>
          <a:off x="2019300" y="6111957"/>
          <a:ext cx="889000" cy="21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32844</xdr:rowOff>
    </xdr:from>
    <xdr:to>
      <xdr:col>15</xdr:col>
      <xdr:colOff>101600</xdr:colOff>
      <xdr:row>36</xdr:row>
      <xdr:rowOff>134444</xdr:rowOff>
    </xdr:to>
    <xdr:sp macro="" textlink="">
      <xdr:nvSpPr>
        <xdr:cNvPr id="70" name="フローチャート: 判断 69"/>
        <xdr:cNvSpPr/>
      </xdr:nvSpPr>
      <xdr:spPr>
        <a:xfrm>
          <a:off x="2857500" y="620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125571</xdr:rowOff>
    </xdr:from>
    <xdr:ext cx="534377" cy="259045"/>
    <xdr:sp macro="" textlink="">
      <xdr:nvSpPr>
        <xdr:cNvPr id="71" name="テキスト ボックス 70"/>
        <xdr:cNvSpPr txBox="1"/>
      </xdr:nvSpPr>
      <xdr:spPr>
        <a:xfrm>
          <a:off x="2641111" y="629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90420</xdr:rowOff>
    </xdr:from>
    <xdr:to>
      <xdr:col>10</xdr:col>
      <xdr:colOff>114300</xdr:colOff>
      <xdr:row>35</xdr:row>
      <xdr:rowOff>111207</xdr:rowOff>
    </xdr:to>
    <xdr:cxnSp macro="">
      <xdr:nvCxnSpPr>
        <xdr:cNvPr id="72" name="直線コネクタ 71"/>
        <xdr:cNvCxnSpPr/>
      </xdr:nvCxnSpPr>
      <xdr:spPr>
        <a:xfrm>
          <a:off x="1130300" y="6091170"/>
          <a:ext cx="889000" cy="20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35032</xdr:rowOff>
    </xdr:from>
    <xdr:to>
      <xdr:col>10</xdr:col>
      <xdr:colOff>165100</xdr:colOff>
      <xdr:row>36</xdr:row>
      <xdr:rowOff>136632</xdr:rowOff>
    </xdr:to>
    <xdr:sp macro="" textlink="">
      <xdr:nvSpPr>
        <xdr:cNvPr id="73" name="フローチャート: 判断 72"/>
        <xdr:cNvSpPr/>
      </xdr:nvSpPr>
      <xdr:spPr>
        <a:xfrm>
          <a:off x="1968500" y="620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127759</xdr:rowOff>
    </xdr:from>
    <xdr:ext cx="534377" cy="259045"/>
    <xdr:sp macro="" textlink="">
      <xdr:nvSpPr>
        <xdr:cNvPr id="74" name="テキスト ボックス 73"/>
        <xdr:cNvSpPr txBox="1"/>
      </xdr:nvSpPr>
      <xdr:spPr>
        <a:xfrm>
          <a:off x="1752111" y="629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152353</xdr:rowOff>
    </xdr:from>
    <xdr:to>
      <xdr:col>6</xdr:col>
      <xdr:colOff>38100</xdr:colOff>
      <xdr:row>37</xdr:row>
      <xdr:rowOff>82503</xdr:rowOff>
    </xdr:to>
    <xdr:sp macro="" textlink="">
      <xdr:nvSpPr>
        <xdr:cNvPr id="75" name="フローチャート: 判断 74"/>
        <xdr:cNvSpPr/>
      </xdr:nvSpPr>
      <xdr:spPr>
        <a:xfrm>
          <a:off x="1079500" y="6324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73630</xdr:rowOff>
    </xdr:from>
    <xdr:ext cx="534377" cy="259045"/>
    <xdr:sp macro="" textlink="">
      <xdr:nvSpPr>
        <xdr:cNvPr id="76" name="テキスト ボックス 75"/>
        <xdr:cNvSpPr txBox="1"/>
      </xdr:nvSpPr>
      <xdr:spPr>
        <a:xfrm>
          <a:off x="863111" y="641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49614</xdr:rowOff>
    </xdr:from>
    <xdr:to>
      <xdr:col>24</xdr:col>
      <xdr:colOff>114300</xdr:colOff>
      <xdr:row>35</xdr:row>
      <xdr:rowOff>151214</xdr:rowOff>
    </xdr:to>
    <xdr:sp macro="" textlink="">
      <xdr:nvSpPr>
        <xdr:cNvPr id="82" name="楕円 81"/>
        <xdr:cNvSpPr/>
      </xdr:nvSpPr>
      <xdr:spPr>
        <a:xfrm>
          <a:off x="4584700" y="605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72491</xdr:rowOff>
    </xdr:from>
    <xdr:ext cx="534377" cy="259045"/>
    <xdr:sp macro="" textlink="">
      <xdr:nvSpPr>
        <xdr:cNvPr id="83" name="人件費該当値テキスト"/>
        <xdr:cNvSpPr txBox="1"/>
      </xdr:nvSpPr>
      <xdr:spPr>
        <a:xfrm>
          <a:off x="4686300" y="5901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87071</xdr:rowOff>
    </xdr:from>
    <xdr:to>
      <xdr:col>20</xdr:col>
      <xdr:colOff>38100</xdr:colOff>
      <xdr:row>36</xdr:row>
      <xdr:rowOff>17221</xdr:rowOff>
    </xdr:to>
    <xdr:sp macro="" textlink="">
      <xdr:nvSpPr>
        <xdr:cNvPr id="84" name="楕円 83"/>
        <xdr:cNvSpPr/>
      </xdr:nvSpPr>
      <xdr:spPr>
        <a:xfrm>
          <a:off x="3746500" y="6087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33748</xdr:rowOff>
    </xdr:from>
    <xdr:ext cx="534377" cy="259045"/>
    <xdr:sp macro="" textlink="">
      <xdr:nvSpPr>
        <xdr:cNvPr id="85" name="テキスト ボックス 84"/>
        <xdr:cNvSpPr txBox="1"/>
      </xdr:nvSpPr>
      <xdr:spPr>
        <a:xfrm>
          <a:off x="3530111" y="5863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81895</xdr:rowOff>
    </xdr:from>
    <xdr:to>
      <xdr:col>15</xdr:col>
      <xdr:colOff>101600</xdr:colOff>
      <xdr:row>36</xdr:row>
      <xdr:rowOff>12045</xdr:rowOff>
    </xdr:to>
    <xdr:sp macro="" textlink="">
      <xdr:nvSpPr>
        <xdr:cNvPr id="86" name="楕円 85"/>
        <xdr:cNvSpPr/>
      </xdr:nvSpPr>
      <xdr:spPr>
        <a:xfrm>
          <a:off x="2857500" y="6082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28572</xdr:rowOff>
    </xdr:from>
    <xdr:ext cx="534377" cy="259045"/>
    <xdr:sp macro="" textlink="">
      <xdr:nvSpPr>
        <xdr:cNvPr id="87" name="テキスト ボックス 86"/>
        <xdr:cNvSpPr txBox="1"/>
      </xdr:nvSpPr>
      <xdr:spPr>
        <a:xfrm>
          <a:off x="2641111" y="5857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60407</xdr:rowOff>
    </xdr:from>
    <xdr:to>
      <xdr:col>10</xdr:col>
      <xdr:colOff>165100</xdr:colOff>
      <xdr:row>35</xdr:row>
      <xdr:rowOff>162007</xdr:rowOff>
    </xdr:to>
    <xdr:sp macro="" textlink="">
      <xdr:nvSpPr>
        <xdr:cNvPr id="88" name="楕円 87"/>
        <xdr:cNvSpPr/>
      </xdr:nvSpPr>
      <xdr:spPr>
        <a:xfrm>
          <a:off x="1968500" y="606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7084</xdr:rowOff>
    </xdr:from>
    <xdr:ext cx="534377" cy="259045"/>
    <xdr:sp macro="" textlink="">
      <xdr:nvSpPr>
        <xdr:cNvPr id="89" name="テキスト ボックス 88"/>
        <xdr:cNvSpPr txBox="1"/>
      </xdr:nvSpPr>
      <xdr:spPr>
        <a:xfrm>
          <a:off x="1752111" y="5836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39620</xdr:rowOff>
    </xdr:from>
    <xdr:to>
      <xdr:col>6</xdr:col>
      <xdr:colOff>38100</xdr:colOff>
      <xdr:row>35</xdr:row>
      <xdr:rowOff>141220</xdr:rowOff>
    </xdr:to>
    <xdr:sp macro="" textlink="">
      <xdr:nvSpPr>
        <xdr:cNvPr id="90" name="楕円 89"/>
        <xdr:cNvSpPr/>
      </xdr:nvSpPr>
      <xdr:spPr>
        <a:xfrm>
          <a:off x="1079500" y="604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157747</xdr:rowOff>
    </xdr:from>
    <xdr:ext cx="534377" cy="259045"/>
    <xdr:sp macro="" textlink="">
      <xdr:nvSpPr>
        <xdr:cNvPr id="91" name="テキスト ボックス 90"/>
        <xdr:cNvSpPr txBox="1"/>
      </xdr:nvSpPr>
      <xdr:spPr>
        <a:xfrm>
          <a:off x="863111" y="5815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37205</xdr:rowOff>
    </xdr:from>
    <xdr:to>
      <xdr:col>24</xdr:col>
      <xdr:colOff>62865</xdr:colOff>
      <xdr:row>58</xdr:row>
      <xdr:rowOff>44929</xdr:rowOff>
    </xdr:to>
    <xdr:cxnSp macro="">
      <xdr:nvCxnSpPr>
        <xdr:cNvPr id="118" name="直線コネクタ 117"/>
        <xdr:cNvCxnSpPr/>
      </xdr:nvCxnSpPr>
      <xdr:spPr>
        <a:xfrm flipV="1">
          <a:off x="4633595" y="8609705"/>
          <a:ext cx="1270" cy="137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48756</xdr:rowOff>
    </xdr:from>
    <xdr:ext cx="534377" cy="259045"/>
    <xdr:sp macro="" textlink="">
      <xdr:nvSpPr>
        <xdr:cNvPr id="119" name="物件費最小値テキスト"/>
        <xdr:cNvSpPr txBox="1"/>
      </xdr:nvSpPr>
      <xdr:spPr>
        <a:xfrm>
          <a:off x="4686300" y="999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44929</xdr:rowOff>
    </xdr:from>
    <xdr:to>
      <xdr:col>24</xdr:col>
      <xdr:colOff>152400</xdr:colOff>
      <xdr:row>58</xdr:row>
      <xdr:rowOff>44929</xdr:rowOff>
    </xdr:to>
    <xdr:cxnSp macro="">
      <xdr:nvCxnSpPr>
        <xdr:cNvPr id="120" name="直線コネクタ 119"/>
        <xdr:cNvCxnSpPr/>
      </xdr:nvCxnSpPr>
      <xdr:spPr>
        <a:xfrm>
          <a:off x="4546600" y="9989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155332</xdr:rowOff>
    </xdr:from>
    <xdr:ext cx="599010" cy="259045"/>
    <xdr:sp macro="" textlink="">
      <xdr:nvSpPr>
        <xdr:cNvPr id="121" name="物件費最大値テキスト"/>
        <xdr:cNvSpPr txBox="1"/>
      </xdr:nvSpPr>
      <xdr:spPr>
        <a:xfrm>
          <a:off x="4686300" y="8384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37205</xdr:rowOff>
    </xdr:from>
    <xdr:to>
      <xdr:col>24</xdr:col>
      <xdr:colOff>152400</xdr:colOff>
      <xdr:row>50</xdr:row>
      <xdr:rowOff>37205</xdr:rowOff>
    </xdr:to>
    <xdr:cxnSp macro="">
      <xdr:nvCxnSpPr>
        <xdr:cNvPr id="122" name="直線コネクタ 121"/>
        <xdr:cNvCxnSpPr/>
      </xdr:nvCxnSpPr>
      <xdr:spPr>
        <a:xfrm>
          <a:off x="4546600" y="8609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108513</xdr:rowOff>
    </xdr:from>
    <xdr:to>
      <xdr:col>24</xdr:col>
      <xdr:colOff>63500</xdr:colOff>
      <xdr:row>53</xdr:row>
      <xdr:rowOff>168994</xdr:rowOff>
    </xdr:to>
    <xdr:cxnSp macro="">
      <xdr:nvCxnSpPr>
        <xdr:cNvPr id="123" name="直線コネクタ 122"/>
        <xdr:cNvCxnSpPr/>
      </xdr:nvCxnSpPr>
      <xdr:spPr>
        <a:xfrm flipV="1">
          <a:off x="3797300" y="9195363"/>
          <a:ext cx="838200" cy="6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166066</xdr:rowOff>
    </xdr:from>
    <xdr:ext cx="534377" cy="259045"/>
    <xdr:sp macro="" textlink="">
      <xdr:nvSpPr>
        <xdr:cNvPr id="124" name="物件費平均値テキスト"/>
        <xdr:cNvSpPr txBox="1"/>
      </xdr:nvSpPr>
      <xdr:spPr>
        <a:xfrm>
          <a:off x="4686300" y="94243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16189</xdr:rowOff>
    </xdr:from>
    <xdr:to>
      <xdr:col>24</xdr:col>
      <xdr:colOff>114300</xdr:colOff>
      <xdr:row>55</xdr:row>
      <xdr:rowOff>117789</xdr:rowOff>
    </xdr:to>
    <xdr:sp macro="" textlink="">
      <xdr:nvSpPr>
        <xdr:cNvPr id="125" name="フローチャート: 判断 124"/>
        <xdr:cNvSpPr/>
      </xdr:nvSpPr>
      <xdr:spPr>
        <a:xfrm>
          <a:off x="4584700" y="944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168994</xdr:rowOff>
    </xdr:from>
    <xdr:to>
      <xdr:col>19</xdr:col>
      <xdr:colOff>177800</xdr:colOff>
      <xdr:row>54</xdr:row>
      <xdr:rowOff>148975</xdr:rowOff>
    </xdr:to>
    <xdr:cxnSp macro="">
      <xdr:nvCxnSpPr>
        <xdr:cNvPr id="126" name="直線コネクタ 125"/>
        <xdr:cNvCxnSpPr/>
      </xdr:nvCxnSpPr>
      <xdr:spPr>
        <a:xfrm flipV="1">
          <a:off x="2908300" y="9255844"/>
          <a:ext cx="889000" cy="15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41678</xdr:rowOff>
    </xdr:from>
    <xdr:to>
      <xdr:col>20</xdr:col>
      <xdr:colOff>38100</xdr:colOff>
      <xdr:row>55</xdr:row>
      <xdr:rowOff>143278</xdr:rowOff>
    </xdr:to>
    <xdr:sp macro="" textlink="">
      <xdr:nvSpPr>
        <xdr:cNvPr id="127" name="フローチャート: 判断 126"/>
        <xdr:cNvSpPr/>
      </xdr:nvSpPr>
      <xdr:spPr>
        <a:xfrm>
          <a:off x="3746500" y="947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134405</xdr:rowOff>
    </xdr:from>
    <xdr:ext cx="534377" cy="259045"/>
    <xdr:sp macro="" textlink="">
      <xdr:nvSpPr>
        <xdr:cNvPr id="128" name="テキスト ボックス 127"/>
        <xdr:cNvSpPr txBox="1"/>
      </xdr:nvSpPr>
      <xdr:spPr>
        <a:xfrm>
          <a:off x="3530111" y="956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94503</xdr:rowOff>
    </xdr:from>
    <xdr:to>
      <xdr:col>15</xdr:col>
      <xdr:colOff>50800</xdr:colOff>
      <xdr:row>54</xdr:row>
      <xdr:rowOff>148975</xdr:rowOff>
    </xdr:to>
    <xdr:cxnSp macro="">
      <xdr:nvCxnSpPr>
        <xdr:cNvPr id="129" name="直線コネクタ 128"/>
        <xdr:cNvCxnSpPr/>
      </xdr:nvCxnSpPr>
      <xdr:spPr>
        <a:xfrm>
          <a:off x="2019300" y="9352803"/>
          <a:ext cx="889000" cy="5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71902</xdr:rowOff>
    </xdr:from>
    <xdr:to>
      <xdr:col>15</xdr:col>
      <xdr:colOff>101600</xdr:colOff>
      <xdr:row>56</xdr:row>
      <xdr:rowOff>2052</xdr:rowOff>
    </xdr:to>
    <xdr:sp macro="" textlink="">
      <xdr:nvSpPr>
        <xdr:cNvPr id="130" name="フローチャート: 判断 129"/>
        <xdr:cNvSpPr/>
      </xdr:nvSpPr>
      <xdr:spPr>
        <a:xfrm>
          <a:off x="2857500" y="9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164629</xdr:rowOff>
    </xdr:from>
    <xdr:ext cx="534377" cy="259045"/>
    <xdr:sp macro="" textlink="">
      <xdr:nvSpPr>
        <xdr:cNvPr id="131" name="テキスト ボックス 130"/>
        <xdr:cNvSpPr txBox="1"/>
      </xdr:nvSpPr>
      <xdr:spPr>
        <a:xfrm>
          <a:off x="2641111" y="959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94503</xdr:rowOff>
    </xdr:from>
    <xdr:to>
      <xdr:col>10</xdr:col>
      <xdr:colOff>114300</xdr:colOff>
      <xdr:row>54</xdr:row>
      <xdr:rowOff>163131</xdr:rowOff>
    </xdr:to>
    <xdr:cxnSp macro="">
      <xdr:nvCxnSpPr>
        <xdr:cNvPr id="132" name="直線コネクタ 131"/>
        <xdr:cNvCxnSpPr/>
      </xdr:nvCxnSpPr>
      <xdr:spPr>
        <a:xfrm flipV="1">
          <a:off x="1130300" y="9352803"/>
          <a:ext cx="889000" cy="68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40502</xdr:rowOff>
    </xdr:from>
    <xdr:to>
      <xdr:col>10</xdr:col>
      <xdr:colOff>165100</xdr:colOff>
      <xdr:row>54</xdr:row>
      <xdr:rowOff>142102</xdr:rowOff>
    </xdr:to>
    <xdr:sp macro="" textlink="">
      <xdr:nvSpPr>
        <xdr:cNvPr id="133" name="フローチャート: 判断 132"/>
        <xdr:cNvSpPr/>
      </xdr:nvSpPr>
      <xdr:spPr>
        <a:xfrm>
          <a:off x="1968500" y="929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158629</xdr:rowOff>
    </xdr:from>
    <xdr:ext cx="534377" cy="259045"/>
    <xdr:sp macro="" textlink="">
      <xdr:nvSpPr>
        <xdr:cNvPr id="134" name="テキスト ボックス 133"/>
        <xdr:cNvSpPr txBox="1"/>
      </xdr:nvSpPr>
      <xdr:spPr>
        <a:xfrm>
          <a:off x="1752111" y="907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130325</xdr:rowOff>
    </xdr:from>
    <xdr:to>
      <xdr:col>6</xdr:col>
      <xdr:colOff>38100</xdr:colOff>
      <xdr:row>56</xdr:row>
      <xdr:rowOff>60475</xdr:rowOff>
    </xdr:to>
    <xdr:sp macro="" textlink="">
      <xdr:nvSpPr>
        <xdr:cNvPr id="135" name="フローチャート: 判断 134"/>
        <xdr:cNvSpPr/>
      </xdr:nvSpPr>
      <xdr:spPr>
        <a:xfrm>
          <a:off x="1079500" y="956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51602</xdr:rowOff>
    </xdr:from>
    <xdr:ext cx="534377" cy="259045"/>
    <xdr:sp macro="" textlink="">
      <xdr:nvSpPr>
        <xdr:cNvPr id="136" name="テキスト ボックス 135"/>
        <xdr:cNvSpPr txBox="1"/>
      </xdr:nvSpPr>
      <xdr:spPr>
        <a:xfrm>
          <a:off x="863111" y="965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57713</xdr:rowOff>
    </xdr:from>
    <xdr:to>
      <xdr:col>24</xdr:col>
      <xdr:colOff>114300</xdr:colOff>
      <xdr:row>53</xdr:row>
      <xdr:rowOff>159313</xdr:rowOff>
    </xdr:to>
    <xdr:sp macro="" textlink="">
      <xdr:nvSpPr>
        <xdr:cNvPr id="142" name="楕円 141"/>
        <xdr:cNvSpPr/>
      </xdr:nvSpPr>
      <xdr:spPr>
        <a:xfrm>
          <a:off x="4584700" y="9144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80590</xdr:rowOff>
    </xdr:from>
    <xdr:ext cx="534377" cy="259045"/>
    <xdr:sp macro="" textlink="">
      <xdr:nvSpPr>
        <xdr:cNvPr id="143" name="物件費該当値テキスト"/>
        <xdr:cNvSpPr txBox="1"/>
      </xdr:nvSpPr>
      <xdr:spPr>
        <a:xfrm>
          <a:off x="4686300" y="8995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118194</xdr:rowOff>
    </xdr:from>
    <xdr:to>
      <xdr:col>20</xdr:col>
      <xdr:colOff>38100</xdr:colOff>
      <xdr:row>54</xdr:row>
      <xdr:rowOff>48344</xdr:rowOff>
    </xdr:to>
    <xdr:sp macro="" textlink="">
      <xdr:nvSpPr>
        <xdr:cNvPr id="144" name="楕円 143"/>
        <xdr:cNvSpPr/>
      </xdr:nvSpPr>
      <xdr:spPr>
        <a:xfrm>
          <a:off x="3746500" y="9205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64871</xdr:rowOff>
    </xdr:from>
    <xdr:ext cx="534377" cy="259045"/>
    <xdr:sp macro="" textlink="">
      <xdr:nvSpPr>
        <xdr:cNvPr id="145" name="テキスト ボックス 144"/>
        <xdr:cNvSpPr txBox="1"/>
      </xdr:nvSpPr>
      <xdr:spPr>
        <a:xfrm>
          <a:off x="3530111" y="898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98175</xdr:rowOff>
    </xdr:from>
    <xdr:to>
      <xdr:col>15</xdr:col>
      <xdr:colOff>101600</xdr:colOff>
      <xdr:row>55</xdr:row>
      <xdr:rowOff>28325</xdr:rowOff>
    </xdr:to>
    <xdr:sp macro="" textlink="">
      <xdr:nvSpPr>
        <xdr:cNvPr id="146" name="楕円 145"/>
        <xdr:cNvSpPr/>
      </xdr:nvSpPr>
      <xdr:spPr>
        <a:xfrm>
          <a:off x="2857500" y="9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44852</xdr:rowOff>
    </xdr:from>
    <xdr:ext cx="534377" cy="259045"/>
    <xdr:sp macro="" textlink="">
      <xdr:nvSpPr>
        <xdr:cNvPr id="147" name="テキスト ボックス 146"/>
        <xdr:cNvSpPr txBox="1"/>
      </xdr:nvSpPr>
      <xdr:spPr>
        <a:xfrm>
          <a:off x="2641111" y="9131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43703</xdr:rowOff>
    </xdr:from>
    <xdr:to>
      <xdr:col>10</xdr:col>
      <xdr:colOff>165100</xdr:colOff>
      <xdr:row>54</xdr:row>
      <xdr:rowOff>145303</xdr:rowOff>
    </xdr:to>
    <xdr:sp macro="" textlink="">
      <xdr:nvSpPr>
        <xdr:cNvPr id="148" name="楕円 147"/>
        <xdr:cNvSpPr/>
      </xdr:nvSpPr>
      <xdr:spPr>
        <a:xfrm>
          <a:off x="1968500" y="9302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136430</xdr:rowOff>
    </xdr:from>
    <xdr:ext cx="534377" cy="259045"/>
    <xdr:sp macro="" textlink="">
      <xdr:nvSpPr>
        <xdr:cNvPr id="149" name="テキスト ボックス 148"/>
        <xdr:cNvSpPr txBox="1"/>
      </xdr:nvSpPr>
      <xdr:spPr>
        <a:xfrm>
          <a:off x="1752111" y="9394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112331</xdr:rowOff>
    </xdr:from>
    <xdr:to>
      <xdr:col>6</xdr:col>
      <xdr:colOff>38100</xdr:colOff>
      <xdr:row>55</xdr:row>
      <xdr:rowOff>42481</xdr:rowOff>
    </xdr:to>
    <xdr:sp macro="" textlink="">
      <xdr:nvSpPr>
        <xdr:cNvPr id="150" name="楕円 149"/>
        <xdr:cNvSpPr/>
      </xdr:nvSpPr>
      <xdr:spPr>
        <a:xfrm>
          <a:off x="1079500" y="9370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59008</xdr:rowOff>
    </xdr:from>
    <xdr:ext cx="534377" cy="259045"/>
    <xdr:sp macro="" textlink="">
      <xdr:nvSpPr>
        <xdr:cNvPr id="151" name="テキスト ボックス 150"/>
        <xdr:cNvSpPr txBox="1"/>
      </xdr:nvSpPr>
      <xdr:spPr>
        <a:xfrm>
          <a:off x="863111" y="9145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146748</xdr:rowOff>
    </xdr:from>
    <xdr:to>
      <xdr:col>24</xdr:col>
      <xdr:colOff>62865</xdr:colOff>
      <xdr:row>79</xdr:row>
      <xdr:rowOff>24104</xdr:rowOff>
    </xdr:to>
    <xdr:cxnSp macro="">
      <xdr:nvCxnSpPr>
        <xdr:cNvPr id="175" name="直線コネクタ 174"/>
        <xdr:cNvCxnSpPr/>
      </xdr:nvCxnSpPr>
      <xdr:spPr>
        <a:xfrm flipV="1">
          <a:off x="4633595" y="11976798"/>
          <a:ext cx="1270" cy="1591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27931</xdr:rowOff>
    </xdr:from>
    <xdr:ext cx="378565" cy="259045"/>
    <xdr:sp macro="" textlink="">
      <xdr:nvSpPr>
        <xdr:cNvPr id="176" name="維持補修費最小値テキスト"/>
        <xdr:cNvSpPr txBox="1"/>
      </xdr:nvSpPr>
      <xdr:spPr>
        <a:xfrm>
          <a:off x="4686300" y="13572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24104</xdr:rowOff>
    </xdr:from>
    <xdr:to>
      <xdr:col>24</xdr:col>
      <xdr:colOff>152400</xdr:colOff>
      <xdr:row>79</xdr:row>
      <xdr:rowOff>24104</xdr:rowOff>
    </xdr:to>
    <xdr:cxnSp macro="">
      <xdr:nvCxnSpPr>
        <xdr:cNvPr id="177" name="直線コネクタ 176"/>
        <xdr:cNvCxnSpPr/>
      </xdr:nvCxnSpPr>
      <xdr:spPr>
        <a:xfrm>
          <a:off x="4546600" y="13568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93425</xdr:rowOff>
    </xdr:from>
    <xdr:ext cx="534377" cy="259045"/>
    <xdr:sp macro="" textlink="">
      <xdr:nvSpPr>
        <xdr:cNvPr id="178" name="維持補修費最大値テキスト"/>
        <xdr:cNvSpPr txBox="1"/>
      </xdr:nvSpPr>
      <xdr:spPr>
        <a:xfrm>
          <a:off x="4686300" y="11752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146748</xdr:rowOff>
    </xdr:from>
    <xdr:to>
      <xdr:col>24</xdr:col>
      <xdr:colOff>152400</xdr:colOff>
      <xdr:row>69</xdr:row>
      <xdr:rowOff>146748</xdr:rowOff>
    </xdr:to>
    <xdr:cxnSp macro="">
      <xdr:nvCxnSpPr>
        <xdr:cNvPr id="179" name="直線コネクタ 178"/>
        <xdr:cNvCxnSpPr/>
      </xdr:nvCxnSpPr>
      <xdr:spPr>
        <a:xfrm>
          <a:off x="4546600" y="1197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152844</xdr:rowOff>
    </xdr:from>
    <xdr:to>
      <xdr:col>24</xdr:col>
      <xdr:colOff>63500</xdr:colOff>
      <xdr:row>73</xdr:row>
      <xdr:rowOff>8141</xdr:rowOff>
    </xdr:to>
    <xdr:cxnSp macro="">
      <xdr:nvCxnSpPr>
        <xdr:cNvPr id="180" name="直線コネクタ 179"/>
        <xdr:cNvCxnSpPr/>
      </xdr:nvCxnSpPr>
      <xdr:spPr>
        <a:xfrm>
          <a:off x="3797300" y="12497244"/>
          <a:ext cx="838200" cy="26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48886</xdr:rowOff>
    </xdr:from>
    <xdr:ext cx="469744" cy="259045"/>
    <xdr:sp macro="" textlink="">
      <xdr:nvSpPr>
        <xdr:cNvPr id="181" name="維持補修費平均値テキスト"/>
        <xdr:cNvSpPr txBox="1"/>
      </xdr:nvSpPr>
      <xdr:spPr>
        <a:xfrm>
          <a:off x="4686300" y="132505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70459</xdr:rowOff>
    </xdr:from>
    <xdr:to>
      <xdr:col>24</xdr:col>
      <xdr:colOff>114300</xdr:colOff>
      <xdr:row>78</xdr:row>
      <xdr:rowOff>609</xdr:rowOff>
    </xdr:to>
    <xdr:sp macro="" textlink="">
      <xdr:nvSpPr>
        <xdr:cNvPr id="182" name="フローチャート: 判断 181"/>
        <xdr:cNvSpPr/>
      </xdr:nvSpPr>
      <xdr:spPr>
        <a:xfrm>
          <a:off x="4584700" y="1327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152844</xdr:rowOff>
    </xdr:from>
    <xdr:to>
      <xdr:col>19</xdr:col>
      <xdr:colOff>177800</xdr:colOff>
      <xdr:row>73</xdr:row>
      <xdr:rowOff>118059</xdr:rowOff>
    </xdr:to>
    <xdr:cxnSp macro="">
      <xdr:nvCxnSpPr>
        <xdr:cNvPr id="183" name="直線コネクタ 182"/>
        <xdr:cNvCxnSpPr/>
      </xdr:nvCxnSpPr>
      <xdr:spPr>
        <a:xfrm flipV="1">
          <a:off x="2908300" y="12497244"/>
          <a:ext cx="889000" cy="136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31674</xdr:rowOff>
    </xdr:from>
    <xdr:to>
      <xdr:col>20</xdr:col>
      <xdr:colOff>38100</xdr:colOff>
      <xdr:row>77</xdr:row>
      <xdr:rowOff>133274</xdr:rowOff>
    </xdr:to>
    <xdr:sp macro="" textlink="">
      <xdr:nvSpPr>
        <xdr:cNvPr id="184" name="フローチャート: 判断 183"/>
        <xdr:cNvSpPr/>
      </xdr:nvSpPr>
      <xdr:spPr>
        <a:xfrm>
          <a:off x="3746500" y="1323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124401</xdr:rowOff>
    </xdr:from>
    <xdr:ext cx="469744" cy="259045"/>
    <xdr:sp macro="" textlink="">
      <xdr:nvSpPr>
        <xdr:cNvPr id="185" name="テキスト ボックス 184"/>
        <xdr:cNvSpPr txBox="1"/>
      </xdr:nvSpPr>
      <xdr:spPr>
        <a:xfrm>
          <a:off x="3562428" y="13326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118059</xdr:rowOff>
    </xdr:from>
    <xdr:to>
      <xdr:col>15</xdr:col>
      <xdr:colOff>50800</xdr:colOff>
      <xdr:row>73</xdr:row>
      <xdr:rowOff>155283</xdr:rowOff>
    </xdr:to>
    <xdr:cxnSp macro="">
      <xdr:nvCxnSpPr>
        <xdr:cNvPr id="186" name="直線コネクタ 185"/>
        <xdr:cNvCxnSpPr/>
      </xdr:nvCxnSpPr>
      <xdr:spPr>
        <a:xfrm flipV="1">
          <a:off x="2019300" y="12633909"/>
          <a:ext cx="889000" cy="37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80251</xdr:rowOff>
    </xdr:from>
    <xdr:to>
      <xdr:col>15</xdr:col>
      <xdr:colOff>101600</xdr:colOff>
      <xdr:row>78</xdr:row>
      <xdr:rowOff>10401</xdr:rowOff>
    </xdr:to>
    <xdr:sp macro="" textlink="">
      <xdr:nvSpPr>
        <xdr:cNvPr id="187" name="フローチャート: 判断 186"/>
        <xdr:cNvSpPr/>
      </xdr:nvSpPr>
      <xdr:spPr>
        <a:xfrm>
          <a:off x="2857500" y="1328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1528</xdr:rowOff>
    </xdr:from>
    <xdr:ext cx="469744" cy="259045"/>
    <xdr:sp macro="" textlink="">
      <xdr:nvSpPr>
        <xdr:cNvPr id="188" name="テキスト ボックス 187"/>
        <xdr:cNvSpPr txBox="1"/>
      </xdr:nvSpPr>
      <xdr:spPr>
        <a:xfrm>
          <a:off x="2673428" y="13374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38392</xdr:rowOff>
    </xdr:from>
    <xdr:to>
      <xdr:col>10</xdr:col>
      <xdr:colOff>114300</xdr:colOff>
      <xdr:row>73</xdr:row>
      <xdr:rowOff>155283</xdr:rowOff>
    </xdr:to>
    <xdr:cxnSp macro="">
      <xdr:nvCxnSpPr>
        <xdr:cNvPr id="189" name="直線コネクタ 188"/>
        <xdr:cNvCxnSpPr/>
      </xdr:nvCxnSpPr>
      <xdr:spPr>
        <a:xfrm>
          <a:off x="1130300" y="12382792"/>
          <a:ext cx="889000" cy="288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123113</xdr:rowOff>
    </xdr:from>
    <xdr:to>
      <xdr:col>10</xdr:col>
      <xdr:colOff>165100</xdr:colOff>
      <xdr:row>78</xdr:row>
      <xdr:rowOff>53263</xdr:rowOff>
    </xdr:to>
    <xdr:sp macro="" textlink="">
      <xdr:nvSpPr>
        <xdr:cNvPr id="190" name="フローチャート: 判断 189"/>
        <xdr:cNvSpPr/>
      </xdr:nvSpPr>
      <xdr:spPr>
        <a:xfrm>
          <a:off x="1968500" y="13324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44390</xdr:rowOff>
    </xdr:from>
    <xdr:ext cx="469744" cy="259045"/>
    <xdr:sp macro="" textlink="">
      <xdr:nvSpPr>
        <xdr:cNvPr id="191" name="テキスト ボックス 190"/>
        <xdr:cNvSpPr txBox="1"/>
      </xdr:nvSpPr>
      <xdr:spPr>
        <a:xfrm>
          <a:off x="1784428" y="1341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162891</xdr:rowOff>
    </xdr:from>
    <xdr:to>
      <xdr:col>6</xdr:col>
      <xdr:colOff>38100</xdr:colOff>
      <xdr:row>78</xdr:row>
      <xdr:rowOff>93041</xdr:rowOff>
    </xdr:to>
    <xdr:sp macro="" textlink="">
      <xdr:nvSpPr>
        <xdr:cNvPr id="192" name="フローチャート: 判断 191"/>
        <xdr:cNvSpPr/>
      </xdr:nvSpPr>
      <xdr:spPr>
        <a:xfrm>
          <a:off x="1079500" y="13364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84168</xdr:rowOff>
    </xdr:from>
    <xdr:ext cx="469744" cy="259045"/>
    <xdr:sp macro="" textlink="">
      <xdr:nvSpPr>
        <xdr:cNvPr id="193" name="テキスト ボックス 192"/>
        <xdr:cNvSpPr txBox="1"/>
      </xdr:nvSpPr>
      <xdr:spPr>
        <a:xfrm>
          <a:off x="895428" y="13457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128791</xdr:rowOff>
    </xdr:from>
    <xdr:to>
      <xdr:col>24</xdr:col>
      <xdr:colOff>114300</xdr:colOff>
      <xdr:row>73</xdr:row>
      <xdr:rowOff>58941</xdr:rowOff>
    </xdr:to>
    <xdr:sp macro="" textlink="">
      <xdr:nvSpPr>
        <xdr:cNvPr id="199" name="楕円 198"/>
        <xdr:cNvSpPr/>
      </xdr:nvSpPr>
      <xdr:spPr>
        <a:xfrm>
          <a:off x="4584700" y="12473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151668</xdr:rowOff>
    </xdr:from>
    <xdr:ext cx="534377" cy="259045"/>
    <xdr:sp macro="" textlink="">
      <xdr:nvSpPr>
        <xdr:cNvPr id="200" name="維持補修費該当値テキスト"/>
        <xdr:cNvSpPr txBox="1"/>
      </xdr:nvSpPr>
      <xdr:spPr>
        <a:xfrm>
          <a:off x="4686300" y="12324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102044</xdr:rowOff>
    </xdr:from>
    <xdr:to>
      <xdr:col>20</xdr:col>
      <xdr:colOff>38100</xdr:colOff>
      <xdr:row>73</xdr:row>
      <xdr:rowOff>32194</xdr:rowOff>
    </xdr:to>
    <xdr:sp macro="" textlink="">
      <xdr:nvSpPr>
        <xdr:cNvPr id="201" name="楕円 200"/>
        <xdr:cNvSpPr/>
      </xdr:nvSpPr>
      <xdr:spPr>
        <a:xfrm>
          <a:off x="3746500" y="12446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71</xdr:row>
      <xdr:rowOff>48721</xdr:rowOff>
    </xdr:from>
    <xdr:ext cx="534377" cy="259045"/>
    <xdr:sp macro="" textlink="">
      <xdr:nvSpPr>
        <xdr:cNvPr id="202" name="テキスト ボックス 201"/>
        <xdr:cNvSpPr txBox="1"/>
      </xdr:nvSpPr>
      <xdr:spPr>
        <a:xfrm>
          <a:off x="3530111" y="12221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67259</xdr:rowOff>
    </xdr:from>
    <xdr:to>
      <xdr:col>15</xdr:col>
      <xdr:colOff>101600</xdr:colOff>
      <xdr:row>73</xdr:row>
      <xdr:rowOff>168859</xdr:rowOff>
    </xdr:to>
    <xdr:sp macro="" textlink="">
      <xdr:nvSpPr>
        <xdr:cNvPr id="203" name="楕円 202"/>
        <xdr:cNvSpPr/>
      </xdr:nvSpPr>
      <xdr:spPr>
        <a:xfrm>
          <a:off x="2857500" y="1258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72</xdr:row>
      <xdr:rowOff>13936</xdr:rowOff>
    </xdr:from>
    <xdr:ext cx="534377" cy="259045"/>
    <xdr:sp macro="" textlink="">
      <xdr:nvSpPr>
        <xdr:cNvPr id="204" name="テキスト ボックス 203"/>
        <xdr:cNvSpPr txBox="1"/>
      </xdr:nvSpPr>
      <xdr:spPr>
        <a:xfrm>
          <a:off x="2641111" y="12358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104483</xdr:rowOff>
    </xdr:from>
    <xdr:to>
      <xdr:col>10</xdr:col>
      <xdr:colOff>165100</xdr:colOff>
      <xdr:row>74</xdr:row>
      <xdr:rowOff>34633</xdr:rowOff>
    </xdr:to>
    <xdr:sp macro="" textlink="">
      <xdr:nvSpPr>
        <xdr:cNvPr id="205" name="楕円 204"/>
        <xdr:cNvSpPr/>
      </xdr:nvSpPr>
      <xdr:spPr>
        <a:xfrm>
          <a:off x="1968500" y="12620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72</xdr:row>
      <xdr:rowOff>51160</xdr:rowOff>
    </xdr:from>
    <xdr:ext cx="534377" cy="259045"/>
    <xdr:sp macro="" textlink="">
      <xdr:nvSpPr>
        <xdr:cNvPr id="206" name="テキスト ボックス 205"/>
        <xdr:cNvSpPr txBox="1"/>
      </xdr:nvSpPr>
      <xdr:spPr>
        <a:xfrm>
          <a:off x="1752111" y="1239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71</xdr:row>
      <xdr:rowOff>159042</xdr:rowOff>
    </xdr:from>
    <xdr:to>
      <xdr:col>6</xdr:col>
      <xdr:colOff>38100</xdr:colOff>
      <xdr:row>72</xdr:row>
      <xdr:rowOff>89192</xdr:rowOff>
    </xdr:to>
    <xdr:sp macro="" textlink="">
      <xdr:nvSpPr>
        <xdr:cNvPr id="207" name="楕円 206"/>
        <xdr:cNvSpPr/>
      </xdr:nvSpPr>
      <xdr:spPr>
        <a:xfrm>
          <a:off x="1079500" y="12331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70</xdr:row>
      <xdr:rowOff>105719</xdr:rowOff>
    </xdr:from>
    <xdr:ext cx="534377" cy="259045"/>
    <xdr:sp macro="" textlink="">
      <xdr:nvSpPr>
        <xdr:cNvPr id="208" name="テキスト ボックス 207"/>
        <xdr:cNvSpPr txBox="1"/>
      </xdr:nvSpPr>
      <xdr:spPr>
        <a:xfrm>
          <a:off x="863111" y="12107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6186</xdr:rowOff>
    </xdr:from>
    <xdr:to>
      <xdr:col>24</xdr:col>
      <xdr:colOff>62865</xdr:colOff>
      <xdr:row>99</xdr:row>
      <xdr:rowOff>74346</xdr:rowOff>
    </xdr:to>
    <xdr:cxnSp macro="">
      <xdr:nvCxnSpPr>
        <xdr:cNvPr id="233" name="直線コネクタ 232"/>
        <xdr:cNvCxnSpPr/>
      </xdr:nvCxnSpPr>
      <xdr:spPr>
        <a:xfrm flipV="1">
          <a:off x="4633595" y="15608136"/>
          <a:ext cx="1270" cy="1439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78173</xdr:rowOff>
    </xdr:from>
    <xdr:ext cx="534377" cy="259045"/>
    <xdr:sp macro="" textlink="">
      <xdr:nvSpPr>
        <xdr:cNvPr id="234" name="扶助費最小値テキスト"/>
        <xdr:cNvSpPr txBox="1"/>
      </xdr:nvSpPr>
      <xdr:spPr>
        <a:xfrm>
          <a:off x="4686300" y="1705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74346</xdr:rowOff>
    </xdr:from>
    <xdr:to>
      <xdr:col>24</xdr:col>
      <xdr:colOff>152400</xdr:colOff>
      <xdr:row>99</xdr:row>
      <xdr:rowOff>74346</xdr:rowOff>
    </xdr:to>
    <xdr:cxnSp macro="">
      <xdr:nvCxnSpPr>
        <xdr:cNvPr id="235" name="直線コネクタ 234"/>
        <xdr:cNvCxnSpPr/>
      </xdr:nvCxnSpPr>
      <xdr:spPr>
        <a:xfrm>
          <a:off x="4546600" y="17047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124313</xdr:rowOff>
    </xdr:from>
    <xdr:ext cx="599010" cy="259045"/>
    <xdr:sp macro="" textlink="">
      <xdr:nvSpPr>
        <xdr:cNvPr id="236" name="扶助費最大値テキスト"/>
        <xdr:cNvSpPr txBox="1"/>
      </xdr:nvSpPr>
      <xdr:spPr>
        <a:xfrm>
          <a:off x="4686300" y="15383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6186</xdr:rowOff>
    </xdr:from>
    <xdr:to>
      <xdr:col>24</xdr:col>
      <xdr:colOff>152400</xdr:colOff>
      <xdr:row>91</xdr:row>
      <xdr:rowOff>6186</xdr:rowOff>
    </xdr:to>
    <xdr:cxnSp macro="">
      <xdr:nvCxnSpPr>
        <xdr:cNvPr id="237" name="直線コネクタ 236"/>
        <xdr:cNvCxnSpPr/>
      </xdr:nvCxnSpPr>
      <xdr:spPr>
        <a:xfrm>
          <a:off x="4546600" y="15608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161252</xdr:rowOff>
    </xdr:from>
    <xdr:to>
      <xdr:col>24</xdr:col>
      <xdr:colOff>63500</xdr:colOff>
      <xdr:row>97</xdr:row>
      <xdr:rowOff>162370</xdr:rowOff>
    </xdr:to>
    <xdr:cxnSp macro="">
      <xdr:nvCxnSpPr>
        <xdr:cNvPr id="238" name="直線コネクタ 237"/>
        <xdr:cNvCxnSpPr/>
      </xdr:nvCxnSpPr>
      <xdr:spPr>
        <a:xfrm flipV="1">
          <a:off x="3797300" y="16791902"/>
          <a:ext cx="838200" cy="1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64774</xdr:rowOff>
    </xdr:from>
    <xdr:ext cx="534377" cy="259045"/>
    <xdr:sp macro="" textlink="">
      <xdr:nvSpPr>
        <xdr:cNvPr id="239" name="扶助費平均値テキスト"/>
        <xdr:cNvSpPr txBox="1"/>
      </xdr:nvSpPr>
      <xdr:spPr>
        <a:xfrm>
          <a:off x="4686300" y="163525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41897</xdr:rowOff>
    </xdr:from>
    <xdr:to>
      <xdr:col>24</xdr:col>
      <xdr:colOff>114300</xdr:colOff>
      <xdr:row>96</xdr:row>
      <xdr:rowOff>143497</xdr:rowOff>
    </xdr:to>
    <xdr:sp macro="" textlink="">
      <xdr:nvSpPr>
        <xdr:cNvPr id="240" name="フローチャート: 判断 239"/>
        <xdr:cNvSpPr/>
      </xdr:nvSpPr>
      <xdr:spPr>
        <a:xfrm>
          <a:off x="4584700" y="1650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111443</xdr:rowOff>
    </xdr:from>
    <xdr:to>
      <xdr:col>19</xdr:col>
      <xdr:colOff>177800</xdr:colOff>
      <xdr:row>97</xdr:row>
      <xdr:rowOff>162370</xdr:rowOff>
    </xdr:to>
    <xdr:cxnSp macro="">
      <xdr:nvCxnSpPr>
        <xdr:cNvPr id="241" name="直線コネクタ 240"/>
        <xdr:cNvCxnSpPr/>
      </xdr:nvCxnSpPr>
      <xdr:spPr>
        <a:xfrm>
          <a:off x="2908300" y="16742093"/>
          <a:ext cx="889000" cy="50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44069</xdr:rowOff>
    </xdr:from>
    <xdr:to>
      <xdr:col>20</xdr:col>
      <xdr:colOff>38100</xdr:colOff>
      <xdr:row>96</xdr:row>
      <xdr:rowOff>145669</xdr:rowOff>
    </xdr:to>
    <xdr:sp macro="" textlink="">
      <xdr:nvSpPr>
        <xdr:cNvPr id="242" name="フローチャート: 判断 241"/>
        <xdr:cNvSpPr/>
      </xdr:nvSpPr>
      <xdr:spPr>
        <a:xfrm>
          <a:off x="37465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162196</xdr:rowOff>
    </xdr:from>
    <xdr:ext cx="534377" cy="259045"/>
    <xdr:sp macro="" textlink="">
      <xdr:nvSpPr>
        <xdr:cNvPr id="243" name="テキスト ボックス 242"/>
        <xdr:cNvSpPr txBox="1"/>
      </xdr:nvSpPr>
      <xdr:spPr>
        <a:xfrm>
          <a:off x="3530111" y="1627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111443</xdr:rowOff>
    </xdr:from>
    <xdr:to>
      <xdr:col>15</xdr:col>
      <xdr:colOff>50800</xdr:colOff>
      <xdr:row>98</xdr:row>
      <xdr:rowOff>37897</xdr:rowOff>
    </xdr:to>
    <xdr:cxnSp macro="">
      <xdr:nvCxnSpPr>
        <xdr:cNvPr id="244" name="直線コネクタ 243"/>
        <xdr:cNvCxnSpPr/>
      </xdr:nvCxnSpPr>
      <xdr:spPr>
        <a:xfrm flipV="1">
          <a:off x="2019300" y="16742093"/>
          <a:ext cx="889000" cy="97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78042</xdr:rowOff>
    </xdr:from>
    <xdr:to>
      <xdr:col>15</xdr:col>
      <xdr:colOff>101600</xdr:colOff>
      <xdr:row>97</xdr:row>
      <xdr:rowOff>8192</xdr:rowOff>
    </xdr:to>
    <xdr:sp macro="" textlink="">
      <xdr:nvSpPr>
        <xdr:cNvPr id="245" name="フローチャート: 判断 244"/>
        <xdr:cNvSpPr/>
      </xdr:nvSpPr>
      <xdr:spPr>
        <a:xfrm>
          <a:off x="2857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24719</xdr:rowOff>
    </xdr:from>
    <xdr:ext cx="534377" cy="259045"/>
    <xdr:sp macro="" textlink="">
      <xdr:nvSpPr>
        <xdr:cNvPr id="246" name="テキスト ボックス 245"/>
        <xdr:cNvSpPr txBox="1"/>
      </xdr:nvSpPr>
      <xdr:spPr>
        <a:xfrm>
          <a:off x="2641111" y="1631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37897</xdr:rowOff>
    </xdr:from>
    <xdr:to>
      <xdr:col>10</xdr:col>
      <xdr:colOff>114300</xdr:colOff>
      <xdr:row>98</xdr:row>
      <xdr:rowOff>44628</xdr:rowOff>
    </xdr:to>
    <xdr:cxnSp macro="">
      <xdr:nvCxnSpPr>
        <xdr:cNvPr id="247" name="直線コネクタ 246"/>
        <xdr:cNvCxnSpPr/>
      </xdr:nvCxnSpPr>
      <xdr:spPr>
        <a:xfrm flipV="1">
          <a:off x="1130300" y="16839997"/>
          <a:ext cx="889000" cy="6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156871</xdr:rowOff>
    </xdr:from>
    <xdr:to>
      <xdr:col>10</xdr:col>
      <xdr:colOff>165100</xdr:colOff>
      <xdr:row>97</xdr:row>
      <xdr:rowOff>87021</xdr:rowOff>
    </xdr:to>
    <xdr:sp macro="" textlink="">
      <xdr:nvSpPr>
        <xdr:cNvPr id="248" name="フローチャート: 判断 247"/>
        <xdr:cNvSpPr/>
      </xdr:nvSpPr>
      <xdr:spPr>
        <a:xfrm>
          <a:off x="1968500" y="1661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103548</xdr:rowOff>
    </xdr:from>
    <xdr:ext cx="534377" cy="259045"/>
    <xdr:sp macro="" textlink="">
      <xdr:nvSpPr>
        <xdr:cNvPr id="249" name="テキスト ボックス 248"/>
        <xdr:cNvSpPr txBox="1"/>
      </xdr:nvSpPr>
      <xdr:spPr>
        <a:xfrm>
          <a:off x="1752111" y="1639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62001</xdr:rowOff>
    </xdr:from>
    <xdr:to>
      <xdr:col>6</xdr:col>
      <xdr:colOff>38100</xdr:colOff>
      <xdr:row>97</xdr:row>
      <xdr:rowOff>163601</xdr:rowOff>
    </xdr:to>
    <xdr:sp macro="" textlink="">
      <xdr:nvSpPr>
        <xdr:cNvPr id="250" name="フローチャート: 判断 249"/>
        <xdr:cNvSpPr/>
      </xdr:nvSpPr>
      <xdr:spPr>
        <a:xfrm>
          <a:off x="1079500" y="1669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8678</xdr:rowOff>
    </xdr:from>
    <xdr:ext cx="534377" cy="259045"/>
    <xdr:sp macro="" textlink="">
      <xdr:nvSpPr>
        <xdr:cNvPr id="251" name="テキスト ボックス 250"/>
        <xdr:cNvSpPr txBox="1"/>
      </xdr:nvSpPr>
      <xdr:spPr>
        <a:xfrm>
          <a:off x="863111" y="1646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110452</xdr:rowOff>
    </xdr:from>
    <xdr:to>
      <xdr:col>24</xdr:col>
      <xdr:colOff>114300</xdr:colOff>
      <xdr:row>98</xdr:row>
      <xdr:rowOff>40602</xdr:rowOff>
    </xdr:to>
    <xdr:sp macro="" textlink="">
      <xdr:nvSpPr>
        <xdr:cNvPr id="257" name="楕円 256"/>
        <xdr:cNvSpPr/>
      </xdr:nvSpPr>
      <xdr:spPr>
        <a:xfrm>
          <a:off x="4584700" y="16741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88879</xdr:rowOff>
    </xdr:from>
    <xdr:ext cx="534377" cy="259045"/>
    <xdr:sp macro="" textlink="">
      <xdr:nvSpPr>
        <xdr:cNvPr id="258" name="扶助費該当値テキスト"/>
        <xdr:cNvSpPr txBox="1"/>
      </xdr:nvSpPr>
      <xdr:spPr>
        <a:xfrm>
          <a:off x="4686300" y="16719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111570</xdr:rowOff>
    </xdr:from>
    <xdr:to>
      <xdr:col>20</xdr:col>
      <xdr:colOff>38100</xdr:colOff>
      <xdr:row>98</xdr:row>
      <xdr:rowOff>41720</xdr:rowOff>
    </xdr:to>
    <xdr:sp macro="" textlink="">
      <xdr:nvSpPr>
        <xdr:cNvPr id="259" name="楕円 258"/>
        <xdr:cNvSpPr/>
      </xdr:nvSpPr>
      <xdr:spPr>
        <a:xfrm>
          <a:off x="3746500" y="1674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32847</xdr:rowOff>
    </xdr:from>
    <xdr:ext cx="534377" cy="259045"/>
    <xdr:sp macro="" textlink="">
      <xdr:nvSpPr>
        <xdr:cNvPr id="260" name="テキスト ボックス 259"/>
        <xdr:cNvSpPr txBox="1"/>
      </xdr:nvSpPr>
      <xdr:spPr>
        <a:xfrm>
          <a:off x="3530111" y="16834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60643</xdr:rowOff>
    </xdr:from>
    <xdr:to>
      <xdr:col>15</xdr:col>
      <xdr:colOff>101600</xdr:colOff>
      <xdr:row>97</xdr:row>
      <xdr:rowOff>162243</xdr:rowOff>
    </xdr:to>
    <xdr:sp macro="" textlink="">
      <xdr:nvSpPr>
        <xdr:cNvPr id="261" name="楕円 260"/>
        <xdr:cNvSpPr/>
      </xdr:nvSpPr>
      <xdr:spPr>
        <a:xfrm>
          <a:off x="2857500" y="16691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153370</xdr:rowOff>
    </xdr:from>
    <xdr:ext cx="534377" cy="259045"/>
    <xdr:sp macro="" textlink="">
      <xdr:nvSpPr>
        <xdr:cNvPr id="262" name="テキスト ボックス 261"/>
        <xdr:cNvSpPr txBox="1"/>
      </xdr:nvSpPr>
      <xdr:spPr>
        <a:xfrm>
          <a:off x="2641111" y="16784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158547</xdr:rowOff>
    </xdr:from>
    <xdr:to>
      <xdr:col>10</xdr:col>
      <xdr:colOff>165100</xdr:colOff>
      <xdr:row>98</xdr:row>
      <xdr:rowOff>88697</xdr:rowOff>
    </xdr:to>
    <xdr:sp macro="" textlink="">
      <xdr:nvSpPr>
        <xdr:cNvPr id="263" name="楕円 262"/>
        <xdr:cNvSpPr/>
      </xdr:nvSpPr>
      <xdr:spPr>
        <a:xfrm>
          <a:off x="1968500" y="1678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79824</xdr:rowOff>
    </xdr:from>
    <xdr:ext cx="534377" cy="259045"/>
    <xdr:sp macro="" textlink="">
      <xdr:nvSpPr>
        <xdr:cNvPr id="264" name="テキスト ボックス 263"/>
        <xdr:cNvSpPr txBox="1"/>
      </xdr:nvSpPr>
      <xdr:spPr>
        <a:xfrm>
          <a:off x="1752111" y="16881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165278</xdr:rowOff>
    </xdr:from>
    <xdr:to>
      <xdr:col>6</xdr:col>
      <xdr:colOff>38100</xdr:colOff>
      <xdr:row>98</xdr:row>
      <xdr:rowOff>95428</xdr:rowOff>
    </xdr:to>
    <xdr:sp macro="" textlink="">
      <xdr:nvSpPr>
        <xdr:cNvPr id="265" name="楕円 264"/>
        <xdr:cNvSpPr/>
      </xdr:nvSpPr>
      <xdr:spPr>
        <a:xfrm>
          <a:off x="1079500" y="1679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86555</xdr:rowOff>
    </xdr:from>
    <xdr:ext cx="534377" cy="259045"/>
    <xdr:sp macro="" textlink="">
      <xdr:nvSpPr>
        <xdr:cNvPr id="266" name="テキスト ボックス 265"/>
        <xdr:cNvSpPr txBox="1"/>
      </xdr:nvSpPr>
      <xdr:spPr>
        <a:xfrm>
          <a:off x="863111" y="16888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8" name="テキスト ボックス 277"/>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0" name="テキスト ボックス 279"/>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2" name="テキスト ボックス 281"/>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4" name="テキスト ボックス 283"/>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6" name="テキスト ボックス 285"/>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6045</xdr:rowOff>
    </xdr:from>
    <xdr:to>
      <xdr:col>54</xdr:col>
      <xdr:colOff>189865</xdr:colOff>
      <xdr:row>38</xdr:row>
      <xdr:rowOff>78076</xdr:rowOff>
    </xdr:to>
    <xdr:cxnSp macro="">
      <xdr:nvCxnSpPr>
        <xdr:cNvPr id="292" name="直線コネクタ 291"/>
        <xdr:cNvCxnSpPr/>
      </xdr:nvCxnSpPr>
      <xdr:spPr>
        <a:xfrm flipV="1">
          <a:off x="10475595" y="5320995"/>
          <a:ext cx="1270" cy="1272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81903</xdr:rowOff>
    </xdr:from>
    <xdr:ext cx="534377" cy="259045"/>
    <xdr:sp macro="" textlink="">
      <xdr:nvSpPr>
        <xdr:cNvPr id="293" name="補助費等最小値テキスト"/>
        <xdr:cNvSpPr txBox="1"/>
      </xdr:nvSpPr>
      <xdr:spPr>
        <a:xfrm>
          <a:off x="10528300" y="6597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78076</xdr:rowOff>
    </xdr:from>
    <xdr:to>
      <xdr:col>55</xdr:col>
      <xdr:colOff>88900</xdr:colOff>
      <xdr:row>38</xdr:row>
      <xdr:rowOff>78076</xdr:rowOff>
    </xdr:to>
    <xdr:cxnSp macro="">
      <xdr:nvCxnSpPr>
        <xdr:cNvPr id="294" name="直線コネクタ 293"/>
        <xdr:cNvCxnSpPr/>
      </xdr:nvCxnSpPr>
      <xdr:spPr>
        <a:xfrm>
          <a:off x="10388600" y="6593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124172</xdr:rowOff>
    </xdr:from>
    <xdr:ext cx="599010" cy="259045"/>
    <xdr:sp macro="" textlink="">
      <xdr:nvSpPr>
        <xdr:cNvPr id="295" name="補助費等最大値テキスト"/>
        <xdr:cNvSpPr txBox="1"/>
      </xdr:nvSpPr>
      <xdr:spPr>
        <a:xfrm>
          <a:off x="10528300" y="5096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6045</xdr:rowOff>
    </xdr:from>
    <xdr:to>
      <xdr:col>55</xdr:col>
      <xdr:colOff>88900</xdr:colOff>
      <xdr:row>31</xdr:row>
      <xdr:rowOff>6045</xdr:rowOff>
    </xdr:to>
    <xdr:cxnSp macro="">
      <xdr:nvCxnSpPr>
        <xdr:cNvPr id="296" name="直線コネクタ 295"/>
        <xdr:cNvCxnSpPr/>
      </xdr:nvCxnSpPr>
      <xdr:spPr>
        <a:xfrm>
          <a:off x="10388600" y="5320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6056</xdr:rowOff>
    </xdr:from>
    <xdr:to>
      <xdr:col>55</xdr:col>
      <xdr:colOff>0</xdr:colOff>
      <xdr:row>36</xdr:row>
      <xdr:rowOff>16757</xdr:rowOff>
    </xdr:to>
    <xdr:cxnSp macro="">
      <xdr:nvCxnSpPr>
        <xdr:cNvPr id="297" name="直線コネクタ 296"/>
        <xdr:cNvCxnSpPr/>
      </xdr:nvCxnSpPr>
      <xdr:spPr>
        <a:xfrm flipV="1">
          <a:off x="9639300" y="6178256"/>
          <a:ext cx="838200" cy="10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159311</xdr:rowOff>
    </xdr:from>
    <xdr:ext cx="534377" cy="259045"/>
    <xdr:sp macro="" textlink="">
      <xdr:nvSpPr>
        <xdr:cNvPr id="298" name="補助費等平均値テキスト"/>
        <xdr:cNvSpPr txBox="1"/>
      </xdr:nvSpPr>
      <xdr:spPr>
        <a:xfrm>
          <a:off x="10528300" y="6160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9434</xdr:rowOff>
    </xdr:from>
    <xdr:to>
      <xdr:col>55</xdr:col>
      <xdr:colOff>50800</xdr:colOff>
      <xdr:row>36</xdr:row>
      <xdr:rowOff>111034</xdr:rowOff>
    </xdr:to>
    <xdr:sp macro="" textlink="">
      <xdr:nvSpPr>
        <xdr:cNvPr id="299" name="フローチャート: 判断 298"/>
        <xdr:cNvSpPr/>
      </xdr:nvSpPr>
      <xdr:spPr>
        <a:xfrm>
          <a:off x="10426700" y="6181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16757</xdr:rowOff>
    </xdr:from>
    <xdr:to>
      <xdr:col>50</xdr:col>
      <xdr:colOff>114300</xdr:colOff>
      <xdr:row>36</xdr:row>
      <xdr:rowOff>22537</xdr:rowOff>
    </xdr:to>
    <xdr:cxnSp macro="">
      <xdr:nvCxnSpPr>
        <xdr:cNvPr id="300" name="直線コネクタ 299"/>
        <xdr:cNvCxnSpPr/>
      </xdr:nvCxnSpPr>
      <xdr:spPr>
        <a:xfrm flipV="1">
          <a:off x="8750300" y="6188957"/>
          <a:ext cx="889000" cy="5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19068</xdr:rowOff>
    </xdr:from>
    <xdr:to>
      <xdr:col>50</xdr:col>
      <xdr:colOff>165100</xdr:colOff>
      <xdr:row>36</xdr:row>
      <xdr:rowOff>120668</xdr:rowOff>
    </xdr:to>
    <xdr:sp macro="" textlink="">
      <xdr:nvSpPr>
        <xdr:cNvPr id="301" name="フローチャート: 判断 300"/>
        <xdr:cNvSpPr/>
      </xdr:nvSpPr>
      <xdr:spPr>
        <a:xfrm>
          <a:off x="9588500" y="6191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111795</xdr:rowOff>
    </xdr:from>
    <xdr:ext cx="534377" cy="259045"/>
    <xdr:sp macro="" textlink="">
      <xdr:nvSpPr>
        <xdr:cNvPr id="302" name="テキスト ボックス 301"/>
        <xdr:cNvSpPr txBox="1"/>
      </xdr:nvSpPr>
      <xdr:spPr>
        <a:xfrm>
          <a:off x="9372111" y="628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3280</xdr:rowOff>
    </xdr:from>
    <xdr:to>
      <xdr:col>45</xdr:col>
      <xdr:colOff>177800</xdr:colOff>
      <xdr:row>36</xdr:row>
      <xdr:rowOff>22537</xdr:rowOff>
    </xdr:to>
    <xdr:cxnSp macro="">
      <xdr:nvCxnSpPr>
        <xdr:cNvPr id="303" name="直線コネクタ 302"/>
        <xdr:cNvCxnSpPr/>
      </xdr:nvCxnSpPr>
      <xdr:spPr>
        <a:xfrm>
          <a:off x="7861300" y="6175480"/>
          <a:ext cx="889000" cy="19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23847</xdr:rowOff>
    </xdr:from>
    <xdr:to>
      <xdr:col>46</xdr:col>
      <xdr:colOff>38100</xdr:colOff>
      <xdr:row>36</xdr:row>
      <xdr:rowOff>125447</xdr:rowOff>
    </xdr:to>
    <xdr:sp macro="" textlink="">
      <xdr:nvSpPr>
        <xdr:cNvPr id="304" name="フローチャート: 判断 303"/>
        <xdr:cNvSpPr/>
      </xdr:nvSpPr>
      <xdr:spPr>
        <a:xfrm>
          <a:off x="8699500" y="619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116574</xdr:rowOff>
    </xdr:from>
    <xdr:ext cx="534377" cy="259045"/>
    <xdr:sp macro="" textlink="">
      <xdr:nvSpPr>
        <xdr:cNvPr id="305" name="テキスト ボックス 304"/>
        <xdr:cNvSpPr txBox="1"/>
      </xdr:nvSpPr>
      <xdr:spPr>
        <a:xfrm>
          <a:off x="8483111" y="628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3280</xdr:rowOff>
    </xdr:from>
    <xdr:to>
      <xdr:col>41</xdr:col>
      <xdr:colOff>50800</xdr:colOff>
      <xdr:row>36</xdr:row>
      <xdr:rowOff>169886</xdr:rowOff>
    </xdr:to>
    <xdr:cxnSp macro="">
      <xdr:nvCxnSpPr>
        <xdr:cNvPr id="306" name="直線コネクタ 305"/>
        <xdr:cNvCxnSpPr/>
      </xdr:nvCxnSpPr>
      <xdr:spPr>
        <a:xfrm flipV="1">
          <a:off x="6972300" y="6175480"/>
          <a:ext cx="889000" cy="166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20081</xdr:rowOff>
    </xdr:from>
    <xdr:to>
      <xdr:col>41</xdr:col>
      <xdr:colOff>101600</xdr:colOff>
      <xdr:row>36</xdr:row>
      <xdr:rowOff>121681</xdr:rowOff>
    </xdr:to>
    <xdr:sp macro="" textlink="">
      <xdr:nvSpPr>
        <xdr:cNvPr id="307" name="フローチャート: 判断 306"/>
        <xdr:cNvSpPr/>
      </xdr:nvSpPr>
      <xdr:spPr>
        <a:xfrm>
          <a:off x="7810500" y="619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112808</xdr:rowOff>
    </xdr:from>
    <xdr:ext cx="534377" cy="259045"/>
    <xdr:sp macro="" textlink="">
      <xdr:nvSpPr>
        <xdr:cNvPr id="308" name="テキスト ボックス 307"/>
        <xdr:cNvSpPr txBox="1"/>
      </xdr:nvSpPr>
      <xdr:spPr>
        <a:xfrm>
          <a:off x="7594111" y="628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132846</xdr:rowOff>
    </xdr:from>
    <xdr:to>
      <xdr:col>36</xdr:col>
      <xdr:colOff>165100</xdr:colOff>
      <xdr:row>37</xdr:row>
      <xdr:rowOff>62996</xdr:rowOff>
    </xdr:to>
    <xdr:sp macro="" textlink="">
      <xdr:nvSpPr>
        <xdr:cNvPr id="309" name="フローチャート: 判断 308"/>
        <xdr:cNvSpPr/>
      </xdr:nvSpPr>
      <xdr:spPr>
        <a:xfrm>
          <a:off x="6921500" y="630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54123</xdr:rowOff>
    </xdr:from>
    <xdr:ext cx="534377" cy="259045"/>
    <xdr:sp macro="" textlink="">
      <xdr:nvSpPr>
        <xdr:cNvPr id="310" name="テキスト ボックス 309"/>
        <xdr:cNvSpPr txBox="1"/>
      </xdr:nvSpPr>
      <xdr:spPr>
        <a:xfrm>
          <a:off x="6705111" y="6397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126706</xdr:rowOff>
    </xdr:from>
    <xdr:to>
      <xdr:col>55</xdr:col>
      <xdr:colOff>50800</xdr:colOff>
      <xdr:row>36</xdr:row>
      <xdr:rowOff>56856</xdr:rowOff>
    </xdr:to>
    <xdr:sp macro="" textlink="">
      <xdr:nvSpPr>
        <xdr:cNvPr id="316" name="楕円 315"/>
        <xdr:cNvSpPr/>
      </xdr:nvSpPr>
      <xdr:spPr>
        <a:xfrm>
          <a:off x="10426700" y="612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149583</xdr:rowOff>
    </xdr:from>
    <xdr:ext cx="534377" cy="259045"/>
    <xdr:sp macro="" textlink="">
      <xdr:nvSpPr>
        <xdr:cNvPr id="317" name="補助費等該当値テキスト"/>
        <xdr:cNvSpPr txBox="1"/>
      </xdr:nvSpPr>
      <xdr:spPr>
        <a:xfrm>
          <a:off x="10528300" y="597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137407</xdr:rowOff>
    </xdr:from>
    <xdr:to>
      <xdr:col>50</xdr:col>
      <xdr:colOff>165100</xdr:colOff>
      <xdr:row>36</xdr:row>
      <xdr:rowOff>67557</xdr:rowOff>
    </xdr:to>
    <xdr:sp macro="" textlink="">
      <xdr:nvSpPr>
        <xdr:cNvPr id="318" name="楕円 317"/>
        <xdr:cNvSpPr/>
      </xdr:nvSpPr>
      <xdr:spPr>
        <a:xfrm>
          <a:off x="9588500" y="613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84084</xdr:rowOff>
    </xdr:from>
    <xdr:ext cx="534377" cy="259045"/>
    <xdr:sp macro="" textlink="">
      <xdr:nvSpPr>
        <xdr:cNvPr id="319" name="テキスト ボックス 318"/>
        <xdr:cNvSpPr txBox="1"/>
      </xdr:nvSpPr>
      <xdr:spPr>
        <a:xfrm>
          <a:off x="9372111" y="591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143187</xdr:rowOff>
    </xdr:from>
    <xdr:to>
      <xdr:col>46</xdr:col>
      <xdr:colOff>38100</xdr:colOff>
      <xdr:row>36</xdr:row>
      <xdr:rowOff>73337</xdr:rowOff>
    </xdr:to>
    <xdr:sp macro="" textlink="">
      <xdr:nvSpPr>
        <xdr:cNvPr id="320" name="楕円 319"/>
        <xdr:cNvSpPr/>
      </xdr:nvSpPr>
      <xdr:spPr>
        <a:xfrm>
          <a:off x="8699500" y="6143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89864</xdr:rowOff>
    </xdr:from>
    <xdr:ext cx="534377" cy="259045"/>
    <xdr:sp macro="" textlink="">
      <xdr:nvSpPr>
        <xdr:cNvPr id="321" name="テキスト ボックス 320"/>
        <xdr:cNvSpPr txBox="1"/>
      </xdr:nvSpPr>
      <xdr:spPr>
        <a:xfrm>
          <a:off x="8483111" y="5919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123930</xdr:rowOff>
    </xdr:from>
    <xdr:to>
      <xdr:col>41</xdr:col>
      <xdr:colOff>101600</xdr:colOff>
      <xdr:row>36</xdr:row>
      <xdr:rowOff>54080</xdr:rowOff>
    </xdr:to>
    <xdr:sp macro="" textlink="">
      <xdr:nvSpPr>
        <xdr:cNvPr id="322" name="楕円 321"/>
        <xdr:cNvSpPr/>
      </xdr:nvSpPr>
      <xdr:spPr>
        <a:xfrm>
          <a:off x="7810500" y="612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70607</xdr:rowOff>
    </xdr:from>
    <xdr:ext cx="534377" cy="259045"/>
    <xdr:sp macro="" textlink="">
      <xdr:nvSpPr>
        <xdr:cNvPr id="323" name="テキスト ボックス 322"/>
        <xdr:cNvSpPr txBox="1"/>
      </xdr:nvSpPr>
      <xdr:spPr>
        <a:xfrm>
          <a:off x="7594111" y="5899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119086</xdr:rowOff>
    </xdr:from>
    <xdr:to>
      <xdr:col>36</xdr:col>
      <xdr:colOff>165100</xdr:colOff>
      <xdr:row>37</xdr:row>
      <xdr:rowOff>49236</xdr:rowOff>
    </xdr:to>
    <xdr:sp macro="" textlink="">
      <xdr:nvSpPr>
        <xdr:cNvPr id="324" name="楕円 323"/>
        <xdr:cNvSpPr/>
      </xdr:nvSpPr>
      <xdr:spPr>
        <a:xfrm>
          <a:off x="6921500" y="629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65763</xdr:rowOff>
    </xdr:from>
    <xdr:ext cx="534377" cy="259045"/>
    <xdr:sp macro="" textlink="">
      <xdr:nvSpPr>
        <xdr:cNvPr id="325" name="テキスト ボックス 324"/>
        <xdr:cNvSpPr txBox="1"/>
      </xdr:nvSpPr>
      <xdr:spPr>
        <a:xfrm>
          <a:off x="6705111" y="6066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6" name="直線コネクタ 33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7" name="テキスト ボックス 33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8" name="直線コネクタ 33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9" name="テキスト ボックス 338"/>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0" name="直線コネクタ 33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1" name="テキスト ボックス 340"/>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2" name="直線コネクタ 34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3" name="テキスト ボックス 342"/>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5594</xdr:rowOff>
    </xdr:from>
    <xdr:to>
      <xdr:col>54</xdr:col>
      <xdr:colOff>189865</xdr:colOff>
      <xdr:row>58</xdr:row>
      <xdr:rowOff>39170</xdr:rowOff>
    </xdr:to>
    <xdr:cxnSp macro="">
      <xdr:nvCxnSpPr>
        <xdr:cNvPr id="347" name="直線コネクタ 346"/>
        <xdr:cNvCxnSpPr/>
      </xdr:nvCxnSpPr>
      <xdr:spPr>
        <a:xfrm flipV="1">
          <a:off x="10475595" y="8578094"/>
          <a:ext cx="1270" cy="1405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42997</xdr:rowOff>
    </xdr:from>
    <xdr:ext cx="534377" cy="259045"/>
    <xdr:sp macro="" textlink="">
      <xdr:nvSpPr>
        <xdr:cNvPr id="348" name="普通建設事業費最小値テキスト"/>
        <xdr:cNvSpPr txBox="1"/>
      </xdr:nvSpPr>
      <xdr:spPr>
        <a:xfrm>
          <a:off x="10528300" y="9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39170</xdr:rowOff>
    </xdr:from>
    <xdr:to>
      <xdr:col>55</xdr:col>
      <xdr:colOff>88900</xdr:colOff>
      <xdr:row>58</xdr:row>
      <xdr:rowOff>39170</xdr:rowOff>
    </xdr:to>
    <xdr:cxnSp macro="">
      <xdr:nvCxnSpPr>
        <xdr:cNvPr id="349" name="直線コネクタ 348"/>
        <xdr:cNvCxnSpPr/>
      </xdr:nvCxnSpPr>
      <xdr:spPr>
        <a:xfrm>
          <a:off x="10388600" y="9983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123721</xdr:rowOff>
    </xdr:from>
    <xdr:ext cx="599010" cy="259045"/>
    <xdr:sp macro="" textlink="">
      <xdr:nvSpPr>
        <xdr:cNvPr id="350" name="普通建設事業費最大値テキスト"/>
        <xdr:cNvSpPr txBox="1"/>
      </xdr:nvSpPr>
      <xdr:spPr>
        <a:xfrm>
          <a:off x="10528300" y="8353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5594</xdr:rowOff>
    </xdr:from>
    <xdr:to>
      <xdr:col>55</xdr:col>
      <xdr:colOff>88900</xdr:colOff>
      <xdr:row>50</xdr:row>
      <xdr:rowOff>5594</xdr:rowOff>
    </xdr:to>
    <xdr:cxnSp macro="">
      <xdr:nvCxnSpPr>
        <xdr:cNvPr id="351" name="直線コネクタ 350"/>
        <xdr:cNvCxnSpPr/>
      </xdr:nvCxnSpPr>
      <xdr:spPr>
        <a:xfrm>
          <a:off x="10388600" y="857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12086</xdr:rowOff>
    </xdr:from>
    <xdr:to>
      <xdr:col>55</xdr:col>
      <xdr:colOff>0</xdr:colOff>
      <xdr:row>54</xdr:row>
      <xdr:rowOff>148313</xdr:rowOff>
    </xdr:to>
    <xdr:cxnSp macro="">
      <xdr:nvCxnSpPr>
        <xdr:cNvPr id="352" name="直線コネクタ 351"/>
        <xdr:cNvCxnSpPr/>
      </xdr:nvCxnSpPr>
      <xdr:spPr>
        <a:xfrm>
          <a:off x="9639300" y="9270386"/>
          <a:ext cx="838200" cy="136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120500</xdr:rowOff>
    </xdr:from>
    <xdr:ext cx="534377" cy="259045"/>
    <xdr:sp macro="" textlink="">
      <xdr:nvSpPr>
        <xdr:cNvPr id="353" name="普通建設事業費平均値テキスト"/>
        <xdr:cNvSpPr txBox="1"/>
      </xdr:nvSpPr>
      <xdr:spPr>
        <a:xfrm>
          <a:off x="10528300" y="93788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142073</xdr:rowOff>
    </xdr:from>
    <xdr:to>
      <xdr:col>55</xdr:col>
      <xdr:colOff>50800</xdr:colOff>
      <xdr:row>55</xdr:row>
      <xdr:rowOff>72223</xdr:rowOff>
    </xdr:to>
    <xdr:sp macro="" textlink="">
      <xdr:nvSpPr>
        <xdr:cNvPr id="354" name="フローチャート: 判断 353"/>
        <xdr:cNvSpPr/>
      </xdr:nvSpPr>
      <xdr:spPr>
        <a:xfrm>
          <a:off x="10426700" y="940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44794</xdr:rowOff>
    </xdr:from>
    <xdr:to>
      <xdr:col>50</xdr:col>
      <xdr:colOff>114300</xdr:colOff>
      <xdr:row>54</xdr:row>
      <xdr:rowOff>12086</xdr:rowOff>
    </xdr:to>
    <xdr:cxnSp macro="">
      <xdr:nvCxnSpPr>
        <xdr:cNvPr id="355" name="直線コネクタ 354"/>
        <xdr:cNvCxnSpPr/>
      </xdr:nvCxnSpPr>
      <xdr:spPr>
        <a:xfrm>
          <a:off x="8750300" y="9131644"/>
          <a:ext cx="889000" cy="138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128997</xdr:rowOff>
    </xdr:from>
    <xdr:to>
      <xdr:col>50</xdr:col>
      <xdr:colOff>165100</xdr:colOff>
      <xdr:row>55</xdr:row>
      <xdr:rowOff>59147</xdr:rowOff>
    </xdr:to>
    <xdr:sp macro="" textlink="">
      <xdr:nvSpPr>
        <xdr:cNvPr id="356" name="フローチャート: 判断 355"/>
        <xdr:cNvSpPr/>
      </xdr:nvSpPr>
      <xdr:spPr>
        <a:xfrm>
          <a:off x="9588500" y="9387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50274</xdr:rowOff>
    </xdr:from>
    <xdr:ext cx="534377" cy="259045"/>
    <xdr:sp macro="" textlink="">
      <xdr:nvSpPr>
        <xdr:cNvPr id="357" name="テキスト ボックス 356"/>
        <xdr:cNvSpPr txBox="1"/>
      </xdr:nvSpPr>
      <xdr:spPr>
        <a:xfrm>
          <a:off x="9372111" y="9480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35504</xdr:rowOff>
    </xdr:from>
    <xdr:to>
      <xdr:col>45</xdr:col>
      <xdr:colOff>177800</xdr:colOff>
      <xdr:row>53</xdr:row>
      <xdr:rowOff>44794</xdr:rowOff>
    </xdr:to>
    <xdr:cxnSp macro="">
      <xdr:nvCxnSpPr>
        <xdr:cNvPr id="358" name="直線コネクタ 357"/>
        <xdr:cNvCxnSpPr/>
      </xdr:nvCxnSpPr>
      <xdr:spPr>
        <a:xfrm>
          <a:off x="7861300" y="8779454"/>
          <a:ext cx="889000" cy="352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159135</xdr:rowOff>
    </xdr:from>
    <xdr:to>
      <xdr:col>46</xdr:col>
      <xdr:colOff>38100</xdr:colOff>
      <xdr:row>55</xdr:row>
      <xdr:rowOff>89285</xdr:rowOff>
    </xdr:to>
    <xdr:sp macro="" textlink="">
      <xdr:nvSpPr>
        <xdr:cNvPr id="359" name="フローチャート: 判断 358"/>
        <xdr:cNvSpPr/>
      </xdr:nvSpPr>
      <xdr:spPr>
        <a:xfrm>
          <a:off x="8699500" y="941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80412</xdr:rowOff>
    </xdr:from>
    <xdr:ext cx="534377" cy="259045"/>
    <xdr:sp macro="" textlink="">
      <xdr:nvSpPr>
        <xdr:cNvPr id="360" name="テキスト ボックス 359"/>
        <xdr:cNvSpPr txBox="1"/>
      </xdr:nvSpPr>
      <xdr:spPr>
        <a:xfrm>
          <a:off x="8483111" y="951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35504</xdr:rowOff>
    </xdr:from>
    <xdr:to>
      <xdr:col>41</xdr:col>
      <xdr:colOff>50800</xdr:colOff>
      <xdr:row>52</xdr:row>
      <xdr:rowOff>165212</xdr:rowOff>
    </xdr:to>
    <xdr:cxnSp macro="">
      <xdr:nvCxnSpPr>
        <xdr:cNvPr id="361" name="直線コネクタ 360"/>
        <xdr:cNvCxnSpPr/>
      </xdr:nvCxnSpPr>
      <xdr:spPr>
        <a:xfrm flipV="1">
          <a:off x="6972300" y="8779454"/>
          <a:ext cx="889000" cy="30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102643</xdr:rowOff>
    </xdr:from>
    <xdr:to>
      <xdr:col>41</xdr:col>
      <xdr:colOff>101600</xdr:colOff>
      <xdr:row>54</xdr:row>
      <xdr:rowOff>32793</xdr:rowOff>
    </xdr:to>
    <xdr:sp macro="" textlink="">
      <xdr:nvSpPr>
        <xdr:cNvPr id="362" name="フローチャート: 判断 361"/>
        <xdr:cNvSpPr/>
      </xdr:nvSpPr>
      <xdr:spPr>
        <a:xfrm>
          <a:off x="7810500" y="9189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23920</xdr:rowOff>
    </xdr:from>
    <xdr:ext cx="534377" cy="259045"/>
    <xdr:sp macro="" textlink="">
      <xdr:nvSpPr>
        <xdr:cNvPr id="363" name="テキスト ボックス 362"/>
        <xdr:cNvSpPr txBox="1"/>
      </xdr:nvSpPr>
      <xdr:spPr>
        <a:xfrm>
          <a:off x="7594111" y="9282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168864</xdr:rowOff>
    </xdr:from>
    <xdr:to>
      <xdr:col>36</xdr:col>
      <xdr:colOff>165100</xdr:colOff>
      <xdr:row>55</xdr:row>
      <xdr:rowOff>99014</xdr:rowOff>
    </xdr:to>
    <xdr:sp macro="" textlink="">
      <xdr:nvSpPr>
        <xdr:cNvPr id="364" name="フローチャート: 判断 363"/>
        <xdr:cNvSpPr/>
      </xdr:nvSpPr>
      <xdr:spPr>
        <a:xfrm>
          <a:off x="6921500" y="942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90141</xdr:rowOff>
    </xdr:from>
    <xdr:ext cx="534377" cy="259045"/>
    <xdr:sp macro="" textlink="">
      <xdr:nvSpPr>
        <xdr:cNvPr id="365" name="テキスト ボックス 364"/>
        <xdr:cNvSpPr txBox="1"/>
      </xdr:nvSpPr>
      <xdr:spPr>
        <a:xfrm>
          <a:off x="6705111" y="9519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97513</xdr:rowOff>
    </xdr:from>
    <xdr:to>
      <xdr:col>55</xdr:col>
      <xdr:colOff>50800</xdr:colOff>
      <xdr:row>55</xdr:row>
      <xdr:rowOff>27663</xdr:rowOff>
    </xdr:to>
    <xdr:sp macro="" textlink="">
      <xdr:nvSpPr>
        <xdr:cNvPr id="371" name="楕円 370"/>
        <xdr:cNvSpPr/>
      </xdr:nvSpPr>
      <xdr:spPr>
        <a:xfrm>
          <a:off x="10426700" y="9355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120390</xdr:rowOff>
    </xdr:from>
    <xdr:ext cx="534377" cy="259045"/>
    <xdr:sp macro="" textlink="">
      <xdr:nvSpPr>
        <xdr:cNvPr id="372" name="普通建設事業費該当値テキスト"/>
        <xdr:cNvSpPr txBox="1"/>
      </xdr:nvSpPr>
      <xdr:spPr>
        <a:xfrm>
          <a:off x="10528300" y="9207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132736</xdr:rowOff>
    </xdr:from>
    <xdr:to>
      <xdr:col>50</xdr:col>
      <xdr:colOff>165100</xdr:colOff>
      <xdr:row>54</xdr:row>
      <xdr:rowOff>62886</xdr:rowOff>
    </xdr:to>
    <xdr:sp macro="" textlink="">
      <xdr:nvSpPr>
        <xdr:cNvPr id="373" name="楕円 372"/>
        <xdr:cNvSpPr/>
      </xdr:nvSpPr>
      <xdr:spPr>
        <a:xfrm>
          <a:off x="9588500" y="921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79413</xdr:rowOff>
    </xdr:from>
    <xdr:ext cx="534377" cy="259045"/>
    <xdr:sp macro="" textlink="">
      <xdr:nvSpPr>
        <xdr:cNvPr id="374" name="テキスト ボックス 373"/>
        <xdr:cNvSpPr txBox="1"/>
      </xdr:nvSpPr>
      <xdr:spPr>
        <a:xfrm>
          <a:off x="9372111" y="8994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165444</xdr:rowOff>
    </xdr:from>
    <xdr:to>
      <xdr:col>46</xdr:col>
      <xdr:colOff>38100</xdr:colOff>
      <xdr:row>53</xdr:row>
      <xdr:rowOff>95594</xdr:rowOff>
    </xdr:to>
    <xdr:sp macro="" textlink="">
      <xdr:nvSpPr>
        <xdr:cNvPr id="375" name="楕円 374"/>
        <xdr:cNvSpPr/>
      </xdr:nvSpPr>
      <xdr:spPr>
        <a:xfrm>
          <a:off x="8699500" y="908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51</xdr:row>
      <xdr:rowOff>112121</xdr:rowOff>
    </xdr:from>
    <xdr:ext cx="599010" cy="259045"/>
    <xdr:sp macro="" textlink="">
      <xdr:nvSpPr>
        <xdr:cNvPr id="376" name="テキスト ボックス 375"/>
        <xdr:cNvSpPr txBox="1"/>
      </xdr:nvSpPr>
      <xdr:spPr>
        <a:xfrm>
          <a:off x="8450795" y="8856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50</xdr:row>
      <xdr:rowOff>156154</xdr:rowOff>
    </xdr:from>
    <xdr:to>
      <xdr:col>41</xdr:col>
      <xdr:colOff>101600</xdr:colOff>
      <xdr:row>51</xdr:row>
      <xdr:rowOff>86304</xdr:rowOff>
    </xdr:to>
    <xdr:sp macro="" textlink="">
      <xdr:nvSpPr>
        <xdr:cNvPr id="377" name="楕円 376"/>
        <xdr:cNvSpPr/>
      </xdr:nvSpPr>
      <xdr:spPr>
        <a:xfrm>
          <a:off x="7810500" y="872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49</xdr:row>
      <xdr:rowOff>102831</xdr:rowOff>
    </xdr:from>
    <xdr:ext cx="599010" cy="259045"/>
    <xdr:sp macro="" textlink="">
      <xdr:nvSpPr>
        <xdr:cNvPr id="378" name="テキスト ボックス 377"/>
        <xdr:cNvSpPr txBox="1"/>
      </xdr:nvSpPr>
      <xdr:spPr>
        <a:xfrm>
          <a:off x="7561795" y="8503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114412</xdr:rowOff>
    </xdr:from>
    <xdr:to>
      <xdr:col>36</xdr:col>
      <xdr:colOff>165100</xdr:colOff>
      <xdr:row>53</xdr:row>
      <xdr:rowOff>44562</xdr:rowOff>
    </xdr:to>
    <xdr:sp macro="" textlink="">
      <xdr:nvSpPr>
        <xdr:cNvPr id="379" name="楕円 378"/>
        <xdr:cNvSpPr/>
      </xdr:nvSpPr>
      <xdr:spPr>
        <a:xfrm>
          <a:off x="6921500" y="9029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51</xdr:row>
      <xdr:rowOff>61089</xdr:rowOff>
    </xdr:from>
    <xdr:ext cx="599010" cy="259045"/>
    <xdr:sp macro="" textlink="">
      <xdr:nvSpPr>
        <xdr:cNvPr id="380" name="テキスト ボックス 379"/>
        <xdr:cNvSpPr txBox="1"/>
      </xdr:nvSpPr>
      <xdr:spPr>
        <a:xfrm>
          <a:off x="6672795" y="8805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0" name="テキスト ボックス 39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2" name="テキスト ボックス 401"/>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48620</xdr:rowOff>
    </xdr:from>
    <xdr:to>
      <xdr:col>54</xdr:col>
      <xdr:colOff>189865</xdr:colOff>
      <xdr:row>79</xdr:row>
      <xdr:rowOff>98879</xdr:rowOff>
    </xdr:to>
    <xdr:cxnSp macro="">
      <xdr:nvCxnSpPr>
        <xdr:cNvPr id="406" name="直線コネクタ 405"/>
        <xdr:cNvCxnSpPr/>
      </xdr:nvCxnSpPr>
      <xdr:spPr>
        <a:xfrm flipV="1">
          <a:off x="10475595" y="12050120"/>
          <a:ext cx="1270" cy="1593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7"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8" name="直線コネクタ 407"/>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166747</xdr:rowOff>
    </xdr:from>
    <xdr:ext cx="534377" cy="259045"/>
    <xdr:sp macro="" textlink="">
      <xdr:nvSpPr>
        <xdr:cNvPr id="409" name="普通建設事業費 （ うち新規整備　）最大値テキスト"/>
        <xdr:cNvSpPr txBox="1"/>
      </xdr:nvSpPr>
      <xdr:spPr>
        <a:xfrm>
          <a:off x="10528300" y="1182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48620</xdr:rowOff>
    </xdr:from>
    <xdr:to>
      <xdr:col>55</xdr:col>
      <xdr:colOff>88900</xdr:colOff>
      <xdr:row>70</xdr:row>
      <xdr:rowOff>48620</xdr:rowOff>
    </xdr:to>
    <xdr:cxnSp macro="">
      <xdr:nvCxnSpPr>
        <xdr:cNvPr id="410" name="直線コネクタ 409"/>
        <xdr:cNvCxnSpPr/>
      </xdr:nvCxnSpPr>
      <xdr:spPr>
        <a:xfrm>
          <a:off x="10388600" y="12050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81065</xdr:rowOff>
    </xdr:from>
    <xdr:to>
      <xdr:col>55</xdr:col>
      <xdr:colOff>0</xdr:colOff>
      <xdr:row>77</xdr:row>
      <xdr:rowOff>118359</xdr:rowOff>
    </xdr:to>
    <xdr:cxnSp macro="">
      <xdr:nvCxnSpPr>
        <xdr:cNvPr id="411" name="直線コネクタ 410"/>
        <xdr:cNvCxnSpPr/>
      </xdr:nvCxnSpPr>
      <xdr:spPr>
        <a:xfrm>
          <a:off x="9639300" y="13111265"/>
          <a:ext cx="838200" cy="208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79005</xdr:rowOff>
    </xdr:from>
    <xdr:ext cx="534377" cy="259045"/>
    <xdr:sp macro="" textlink="">
      <xdr:nvSpPr>
        <xdr:cNvPr id="412" name="普通建設事業費 （ うち新規整備　）平均値テキスト"/>
        <xdr:cNvSpPr txBox="1"/>
      </xdr:nvSpPr>
      <xdr:spPr>
        <a:xfrm>
          <a:off x="10528300" y="13109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56128</xdr:rowOff>
    </xdr:from>
    <xdr:to>
      <xdr:col>55</xdr:col>
      <xdr:colOff>50800</xdr:colOff>
      <xdr:row>77</xdr:row>
      <xdr:rowOff>157728</xdr:rowOff>
    </xdr:to>
    <xdr:sp macro="" textlink="">
      <xdr:nvSpPr>
        <xdr:cNvPr id="413" name="フローチャート: 判断 412"/>
        <xdr:cNvSpPr/>
      </xdr:nvSpPr>
      <xdr:spPr>
        <a:xfrm>
          <a:off x="10426700" y="1325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152600</xdr:rowOff>
    </xdr:from>
    <xdr:to>
      <xdr:col>50</xdr:col>
      <xdr:colOff>114300</xdr:colOff>
      <xdr:row>76</xdr:row>
      <xdr:rowOff>81065</xdr:rowOff>
    </xdr:to>
    <xdr:cxnSp macro="">
      <xdr:nvCxnSpPr>
        <xdr:cNvPr id="414" name="直線コネクタ 413"/>
        <xdr:cNvCxnSpPr/>
      </xdr:nvCxnSpPr>
      <xdr:spPr>
        <a:xfrm>
          <a:off x="8750300" y="13011350"/>
          <a:ext cx="889000" cy="99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97913</xdr:rowOff>
    </xdr:from>
    <xdr:to>
      <xdr:col>50</xdr:col>
      <xdr:colOff>165100</xdr:colOff>
      <xdr:row>78</xdr:row>
      <xdr:rowOff>28063</xdr:rowOff>
    </xdr:to>
    <xdr:sp macro="" textlink="">
      <xdr:nvSpPr>
        <xdr:cNvPr id="415" name="フローチャート: 判断 414"/>
        <xdr:cNvSpPr/>
      </xdr:nvSpPr>
      <xdr:spPr>
        <a:xfrm>
          <a:off x="9588500" y="13299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19190</xdr:rowOff>
    </xdr:from>
    <xdr:ext cx="534377" cy="259045"/>
    <xdr:sp macro="" textlink="">
      <xdr:nvSpPr>
        <xdr:cNvPr id="416" name="テキスト ボックス 415"/>
        <xdr:cNvSpPr txBox="1"/>
      </xdr:nvSpPr>
      <xdr:spPr>
        <a:xfrm>
          <a:off x="9372111" y="13392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152600</xdr:rowOff>
    </xdr:from>
    <xdr:to>
      <xdr:col>45</xdr:col>
      <xdr:colOff>177800</xdr:colOff>
      <xdr:row>77</xdr:row>
      <xdr:rowOff>171297</xdr:rowOff>
    </xdr:to>
    <xdr:cxnSp macro="">
      <xdr:nvCxnSpPr>
        <xdr:cNvPr id="417" name="直線コネクタ 416"/>
        <xdr:cNvCxnSpPr/>
      </xdr:nvCxnSpPr>
      <xdr:spPr>
        <a:xfrm flipV="1">
          <a:off x="7861300" y="13011350"/>
          <a:ext cx="889000" cy="361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53434</xdr:rowOff>
    </xdr:from>
    <xdr:to>
      <xdr:col>46</xdr:col>
      <xdr:colOff>38100</xdr:colOff>
      <xdr:row>77</xdr:row>
      <xdr:rowOff>155034</xdr:rowOff>
    </xdr:to>
    <xdr:sp macro="" textlink="">
      <xdr:nvSpPr>
        <xdr:cNvPr id="418" name="フローチャート: 判断 417"/>
        <xdr:cNvSpPr/>
      </xdr:nvSpPr>
      <xdr:spPr>
        <a:xfrm>
          <a:off x="8699500" y="13255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146161</xdr:rowOff>
    </xdr:from>
    <xdr:ext cx="534377" cy="259045"/>
    <xdr:sp macro="" textlink="">
      <xdr:nvSpPr>
        <xdr:cNvPr id="419" name="テキスト ボックス 418"/>
        <xdr:cNvSpPr txBox="1"/>
      </xdr:nvSpPr>
      <xdr:spPr>
        <a:xfrm>
          <a:off x="8483111" y="1334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171297</xdr:rowOff>
    </xdr:from>
    <xdr:to>
      <xdr:col>41</xdr:col>
      <xdr:colOff>50800</xdr:colOff>
      <xdr:row>78</xdr:row>
      <xdr:rowOff>73977</xdr:rowOff>
    </xdr:to>
    <xdr:cxnSp macro="">
      <xdr:nvCxnSpPr>
        <xdr:cNvPr id="420" name="直線コネクタ 419"/>
        <xdr:cNvCxnSpPr/>
      </xdr:nvCxnSpPr>
      <xdr:spPr>
        <a:xfrm flipV="1">
          <a:off x="6972300" y="13372947"/>
          <a:ext cx="889000" cy="7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144123</xdr:rowOff>
    </xdr:from>
    <xdr:to>
      <xdr:col>41</xdr:col>
      <xdr:colOff>101600</xdr:colOff>
      <xdr:row>75</xdr:row>
      <xdr:rowOff>74273</xdr:rowOff>
    </xdr:to>
    <xdr:sp macro="" textlink="">
      <xdr:nvSpPr>
        <xdr:cNvPr id="421" name="フローチャート: 判断 420"/>
        <xdr:cNvSpPr/>
      </xdr:nvSpPr>
      <xdr:spPr>
        <a:xfrm>
          <a:off x="7810500" y="12831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90800</xdr:rowOff>
    </xdr:from>
    <xdr:ext cx="534377" cy="259045"/>
    <xdr:sp macro="" textlink="">
      <xdr:nvSpPr>
        <xdr:cNvPr id="422" name="テキスト ボックス 421"/>
        <xdr:cNvSpPr txBox="1"/>
      </xdr:nvSpPr>
      <xdr:spPr>
        <a:xfrm>
          <a:off x="7594111" y="12606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104739</xdr:rowOff>
    </xdr:from>
    <xdr:to>
      <xdr:col>36</xdr:col>
      <xdr:colOff>165100</xdr:colOff>
      <xdr:row>77</xdr:row>
      <xdr:rowOff>34889</xdr:rowOff>
    </xdr:to>
    <xdr:sp macro="" textlink="">
      <xdr:nvSpPr>
        <xdr:cNvPr id="423" name="フローチャート: 判断 422"/>
        <xdr:cNvSpPr/>
      </xdr:nvSpPr>
      <xdr:spPr>
        <a:xfrm>
          <a:off x="6921500" y="1313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51416</xdr:rowOff>
    </xdr:from>
    <xdr:ext cx="534377" cy="259045"/>
    <xdr:sp macro="" textlink="">
      <xdr:nvSpPr>
        <xdr:cNvPr id="424" name="テキスト ボックス 423"/>
        <xdr:cNvSpPr txBox="1"/>
      </xdr:nvSpPr>
      <xdr:spPr>
        <a:xfrm>
          <a:off x="6705111" y="1291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67559</xdr:rowOff>
    </xdr:from>
    <xdr:to>
      <xdr:col>55</xdr:col>
      <xdr:colOff>50800</xdr:colOff>
      <xdr:row>77</xdr:row>
      <xdr:rowOff>169159</xdr:rowOff>
    </xdr:to>
    <xdr:sp macro="" textlink="">
      <xdr:nvSpPr>
        <xdr:cNvPr id="430" name="楕円 429"/>
        <xdr:cNvSpPr/>
      </xdr:nvSpPr>
      <xdr:spPr>
        <a:xfrm>
          <a:off x="10426700" y="1326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45986</xdr:rowOff>
    </xdr:from>
    <xdr:ext cx="534377" cy="259045"/>
    <xdr:sp macro="" textlink="">
      <xdr:nvSpPr>
        <xdr:cNvPr id="431" name="普通建設事業費 （ うち新規整備　）該当値テキスト"/>
        <xdr:cNvSpPr txBox="1"/>
      </xdr:nvSpPr>
      <xdr:spPr>
        <a:xfrm>
          <a:off x="10528300" y="13247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30265</xdr:rowOff>
    </xdr:from>
    <xdr:to>
      <xdr:col>50</xdr:col>
      <xdr:colOff>165100</xdr:colOff>
      <xdr:row>76</xdr:row>
      <xdr:rowOff>131865</xdr:rowOff>
    </xdr:to>
    <xdr:sp macro="" textlink="">
      <xdr:nvSpPr>
        <xdr:cNvPr id="432" name="楕円 431"/>
        <xdr:cNvSpPr/>
      </xdr:nvSpPr>
      <xdr:spPr>
        <a:xfrm>
          <a:off x="9588500" y="1306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148391</xdr:rowOff>
    </xdr:from>
    <xdr:ext cx="534377" cy="259045"/>
    <xdr:sp macro="" textlink="">
      <xdr:nvSpPr>
        <xdr:cNvPr id="433" name="テキスト ボックス 432"/>
        <xdr:cNvSpPr txBox="1"/>
      </xdr:nvSpPr>
      <xdr:spPr>
        <a:xfrm>
          <a:off x="9372111" y="12835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101799</xdr:rowOff>
    </xdr:from>
    <xdr:to>
      <xdr:col>46</xdr:col>
      <xdr:colOff>38100</xdr:colOff>
      <xdr:row>76</xdr:row>
      <xdr:rowOff>31948</xdr:rowOff>
    </xdr:to>
    <xdr:sp macro="" textlink="">
      <xdr:nvSpPr>
        <xdr:cNvPr id="434" name="楕円 433"/>
        <xdr:cNvSpPr/>
      </xdr:nvSpPr>
      <xdr:spPr>
        <a:xfrm>
          <a:off x="8699500" y="1296054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48476</xdr:rowOff>
    </xdr:from>
    <xdr:ext cx="534377" cy="259045"/>
    <xdr:sp macro="" textlink="">
      <xdr:nvSpPr>
        <xdr:cNvPr id="435" name="テキスト ボックス 434"/>
        <xdr:cNvSpPr txBox="1"/>
      </xdr:nvSpPr>
      <xdr:spPr>
        <a:xfrm>
          <a:off x="8483111" y="1273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120497</xdr:rowOff>
    </xdr:from>
    <xdr:to>
      <xdr:col>41</xdr:col>
      <xdr:colOff>101600</xdr:colOff>
      <xdr:row>78</xdr:row>
      <xdr:rowOff>50647</xdr:rowOff>
    </xdr:to>
    <xdr:sp macro="" textlink="">
      <xdr:nvSpPr>
        <xdr:cNvPr id="436" name="楕円 435"/>
        <xdr:cNvSpPr/>
      </xdr:nvSpPr>
      <xdr:spPr>
        <a:xfrm>
          <a:off x="7810500" y="13322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41774</xdr:rowOff>
    </xdr:from>
    <xdr:ext cx="534377" cy="259045"/>
    <xdr:sp macro="" textlink="">
      <xdr:nvSpPr>
        <xdr:cNvPr id="437" name="テキスト ボックス 436"/>
        <xdr:cNvSpPr txBox="1"/>
      </xdr:nvSpPr>
      <xdr:spPr>
        <a:xfrm>
          <a:off x="7594111" y="13414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23177</xdr:rowOff>
    </xdr:from>
    <xdr:to>
      <xdr:col>36</xdr:col>
      <xdr:colOff>165100</xdr:colOff>
      <xdr:row>78</xdr:row>
      <xdr:rowOff>124777</xdr:rowOff>
    </xdr:to>
    <xdr:sp macro="" textlink="">
      <xdr:nvSpPr>
        <xdr:cNvPr id="438" name="楕円 437"/>
        <xdr:cNvSpPr/>
      </xdr:nvSpPr>
      <xdr:spPr>
        <a:xfrm>
          <a:off x="6921500" y="13396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115904</xdr:rowOff>
    </xdr:from>
    <xdr:ext cx="534377" cy="259045"/>
    <xdr:sp macro="" textlink="">
      <xdr:nvSpPr>
        <xdr:cNvPr id="439" name="テキスト ボックス 438"/>
        <xdr:cNvSpPr txBox="1"/>
      </xdr:nvSpPr>
      <xdr:spPr>
        <a:xfrm>
          <a:off x="6705111" y="13489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9" name="テキスト ボックス 458"/>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60001</xdr:rowOff>
    </xdr:from>
    <xdr:to>
      <xdr:col>54</xdr:col>
      <xdr:colOff>189865</xdr:colOff>
      <xdr:row>99</xdr:row>
      <xdr:rowOff>3584</xdr:rowOff>
    </xdr:to>
    <xdr:cxnSp macro="">
      <xdr:nvCxnSpPr>
        <xdr:cNvPr id="465" name="直線コネクタ 464"/>
        <xdr:cNvCxnSpPr/>
      </xdr:nvCxnSpPr>
      <xdr:spPr>
        <a:xfrm flipV="1">
          <a:off x="10475595" y="15490501"/>
          <a:ext cx="1270" cy="1486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7411</xdr:rowOff>
    </xdr:from>
    <xdr:ext cx="469744" cy="259045"/>
    <xdr:sp macro="" textlink="">
      <xdr:nvSpPr>
        <xdr:cNvPr id="466" name="普通建設事業費 （ うち更新整備　）最小値テキスト"/>
        <xdr:cNvSpPr txBox="1"/>
      </xdr:nvSpPr>
      <xdr:spPr>
        <a:xfrm>
          <a:off x="10528300" y="16980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3584</xdr:rowOff>
    </xdr:from>
    <xdr:to>
      <xdr:col>55</xdr:col>
      <xdr:colOff>88900</xdr:colOff>
      <xdr:row>99</xdr:row>
      <xdr:rowOff>3584</xdr:rowOff>
    </xdr:to>
    <xdr:cxnSp macro="">
      <xdr:nvCxnSpPr>
        <xdr:cNvPr id="467" name="直線コネクタ 466"/>
        <xdr:cNvCxnSpPr/>
      </xdr:nvCxnSpPr>
      <xdr:spPr>
        <a:xfrm>
          <a:off x="10388600" y="16977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6678</xdr:rowOff>
    </xdr:from>
    <xdr:ext cx="534377" cy="259045"/>
    <xdr:sp macro="" textlink="">
      <xdr:nvSpPr>
        <xdr:cNvPr id="468" name="普通建設事業費 （ うち更新整備　）最大値テキスト"/>
        <xdr:cNvSpPr txBox="1"/>
      </xdr:nvSpPr>
      <xdr:spPr>
        <a:xfrm>
          <a:off x="10528300" y="15265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60001</xdr:rowOff>
    </xdr:from>
    <xdr:to>
      <xdr:col>55</xdr:col>
      <xdr:colOff>88900</xdr:colOff>
      <xdr:row>90</xdr:row>
      <xdr:rowOff>60001</xdr:rowOff>
    </xdr:to>
    <xdr:cxnSp macro="">
      <xdr:nvCxnSpPr>
        <xdr:cNvPr id="469" name="直線コネクタ 468"/>
        <xdr:cNvCxnSpPr/>
      </xdr:nvCxnSpPr>
      <xdr:spPr>
        <a:xfrm>
          <a:off x="10388600" y="15490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170104</xdr:rowOff>
    </xdr:from>
    <xdr:to>
      <xdr:col>55</xdr:col>
      <xdr:colOff>0</xdr:colOff>
      <xdr:row>95</xdr:row>
      <xdr:rowOff>81700</xdr:rowOff>
    </xdr:to>
    <xdr:cxnSp macro="">
      <xdr:nvCxnSpPr>
        <xdr:cNvPr id="470" name="直線コネクタ 469"/>
        <xdr:cNvCxnSpPr/>
      </xdr:nvCxnSpPr>
      <xdr:spPr>
        <a:xfrm flipV="1">
          <a:off x="9639300" y="16286404"/>
          <a:ext cx="838200" cy="83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110696</xdr:rowOff>
    </xdr:from>
    <xdr:ext cx="534377" cy="259045"/>
    <xdr:sp macro="" textlink="">
      <xdr:nvSpPr>
        <xdr:cNvPr id="471" name="普通建設事業費 （ うち更新整備　）平均値テキスト"/>
        <xdr:cNvSpPr txBox="1"/>
      </xdr:nvSpPr>
      <xdr:spPr>
        <a:xfrm>
          <a:off x="10528300" y="16398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132269</xdr:rowOff>
    </xdr:from>
    <xdr:to>
      <xdr:col>55</xdr:col>
      <xdr:colOff>50800</xdr:colOff>
      <xdr:row>96</xdr:row>
      <xdr:rowOff>62419</xdr:rowOff>
    </xdr:to>
    <xdr:sp macro="" textlink="">
      <xdr:nvSpPr>
        <xdr:cNvPr id="472" name="フローチャート: 判断 471"/>
        <xdr:cNvSpPr/>
      </xdr:nvSpPr>
      <xdr:spPr>
        <a:xfrm>
          <a:off x="10426700" y="16420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25955</xdr:rowOff>
    </xdr:from>
    <xdr:to>
      <xdr:col>50</xdr:col>
      <xdr:colOff>114300</xdr:colOff>
      <xdr:row>95</xdr:row>
      <xdr:rowOff>81700</xdr:rowOff>
    </xdr:to>
    <xdr:cxnSp macro="">
      <xdr:nvCxnSpPr>
        <xdr:cNvPr id="473" name="直線コネクタ 472"/>
        <xdr:cNvCxnSpPr/>
      </xdr:nvCxnSpPr>
      <xdr:spPr>
        <a:xfrm>
          <a:off x="8750300" y="16313705"/>
          <a:ext cx="889000" cy="5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98306</xdr:rowOff>
    </xdr:from>
    <xdr:to>
      <xdr:col>50</xdr:col>
      <xdr:colOff>165100</xdr:colOff>
      <xdr:row>96</xdr:row>
      <xdr:rowOff>28456</xdr:rowOff>
    </xdr:to>
    <xdr:sp macro="" textlink="">
      <xdr:nvSpPr>
        <xdr:cNvPr id="474" name="フローチャート: 判断 473"/>
        <xdr:cNvSpPr/>
      </xdr:nvSpPr>
      <xdr:spPr>
        <a:xfrm>
          <a:off x="9588500" y="1638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19583</xdr:rowOff>
    </xdr:from>
    <xdr:ext cx="534377" cy="259045"/>
    <xdr:sp macro="" textlink="">
      <xdr:nvSpPr>
        <xdr:cNvPr id="475" name="テキスト ボックス 474"/>
        <xdr:cNvSpPr txBox="1"/>
      </xdr:nvSpPr>
      <xdr:spPr>
        <a:xfrm>
          <a:off x="9372111" y="1647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21513</xdr:rowOff>
    </xdr:from>
    <xdr:to>
      <xdr:col>45</xdr:col>
      <xdr:colOff>177800</xdr:colOff>
      <xdr:row>95</xdr:row>
      <xdr:rowOff>25955</xdr:rowOff>
    </xdr:to>
    <xdr:cxnSp macro="">
      <xdr:nvCxnSpPr>
        <xdr:cNvPr id="476" name="直線コネクタ 475"/>
        <xdr:cNvCxnSpPr/>
      </xdr:nvCxnSpPr>
      <xdr:spPr>
        <a:xfrm>
          <a:off x="7861300" y="16137813"/>
          <a:ext cx="889000" cy="175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164779</xdr:rowOff>
    </xdr:from>
    <xdr:to>
      <xdr:col>46</xdr:col>
      <xdr:colOff>38100</xdr:colOff>
      <xdr:row>96</xdr:row>
      <xdr:rowOff>94929</xdr:rowOff>
    </xdr:to>
    <xdr:sp macro="" textlink="">
      <xdr:nvSpPr>
        <xdr:cNvPr id="477" name="フローチャート: 判断 476"/>
        <xdr:cNvSpPr/>
      </xdr:nvSpPr>
      <xdr:spPr>
        <a:xfrm>
          <a:off x="8699500" y="1645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86056</xdr:rowOff>
    </xdr:from>
    <xdr:ext cx="534377" cy="259045"/>
    <xdr:sp macro="" textlink="">
      <xdr:nvSpPr>
        <xdr:cNvPr id="478" name="テキスト ボックス 477"/>
        <xdr:cNvSpPr txBox="1"/>
      </xdr:nvSpPr>
      <xdr:spPr>
        <a:xfrm>
          <a:off x="8483111" y="16545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21513</xdr:rowOff>
    </xdr:from>
    <xdr:to>
      <xdr:col>41</xdr:col>
      <xdr:colOff>50800</xdr:colOff>
      <xdr:row>94</xdr:row>
      <xdr:rowOff>136255</xdr:rowOff>
    </xdr:to>
    <xdr:cxnSp macro="">
      <xdr:nvCxnSpPr>
        <xdr:cNvPr id="479" name="直線コネクタ 478"/>
        <xdr:cNvCxnSpPr/>
      </xdr:nvCxnSpPr>
      <xdr:spPr>
        <a:xfrm flipV="1">
          <a:off x="6972300" y="16137813"/>
          <a:ext cx="889000" cy="114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118357</xdr:rowOff>
    </xdr:from>
    <xdr:to>
      <xdr:col>41</xdr:col>
      <xdr:colOff>101600</xdr:colOff>
      <xdr:row>97</xdr:row>
      <xdr:rowOff>48507</xdr:rowOff>
    </xdr:to>
    <xdr:sp macro="" textlink="">
      <xdr:nvSpPr>
        <xdr:cNvPr id="480" name="フローチャート: 判断 479"/>
        <xdr:cNvSpPr/>
      </xdr:nvSpPr>
      <xdr:spPr>
        <a:xfrm>
          <a:off x="7810500" y="16577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39634</xdr:rowOff>
    </xdr:from>
    <xdr:ext cx="534377" cy="259045"/>
    <xdr:sp macro="" textlink="">
      <xdr:nvSpPr>
        <xdr:cNvPr id="481" name="テキスト ボックス 480"/>
        <xdr:cNvSpPr txBox="1"/>
      </xdr:nvSpPr>
      <xdr:spPr>
        <a:xfrm>
          <a:off x="7594111" y="16670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141413</xdr:rowOff>
    </xdr:from>
    <xdr:to>
      <xdr:col>36</xdr:col>
      <xdr:colOff>165100</xdr:colOff>
      <xdr:row>97</xdr:row>
      <xdr:rowOff>71563</xdr:rowOff>
    </xdr:to>
    <xdr:sp macro="" textlink="">
      <xdr:nvSpPr>
        <xdr:cNvPr id="482" name="フローチャート: 判断 481"/>
        <xdr:cNvSpPr/>
      </xdr:nvSpPr>
      <xdr:spPr>
        <a:xfrm>
          <a:off x="6921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62690</xdr:rowOff>
    </xdr:from>
    <xdr:ext cx="534377" cy="259045"/>
    <xdr:sp macro="" textlink="">
      <xdr:nvSpPr>
        <xdr:cNvPr id="483" name="テキスト ボックス 482"/>
        <xdr:cNvSpPr txBox="1"/>
      </xdr:nvSpPr>
      <xdr:spPr>
        <a:xfrm>
          <a:off x="6705111" y="1669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119304</xdr:rowOff>
    </xdr:from>
    <xdr:to>
      <xdr:col>55</xdr:col>
      <xdr:colOff>50800</xdr:colOff>
      <xdr:row>95</xdr:row>
      <xdr:rowOff>49454</xdr:rowOff>
    </xdr:to>
    <xdr:sp macro="" textlink="">
      <xdr:nvSpPr>
        <xdr:cNvPr id="489" name="楕円 488"/>
        <xdr:cNvSpPr/>
      </xdr:nvSpPr>
      <xdr:spPr>
        <a:xfrm>
          <a:off x="10426700" y="1623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142181</xdr:rowOff>
    </xdr:from>
    <xdr:ext cx="534377" cy="259045"/>
    <xdr:sp macro="" textlink="">
      <xdr:nvSpPr>
        <xdr:cNvPr id="490" name="普通建設事業費 （ うち更新整備　）該当値テキスト"/>
        <xdr:cNvSpPr txBox="1"/>
      </xdr:nvSpPr>
      <xdr:spPr>
        <a:xfrm>
          <a:off x="10528300" y="16087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30900</xdr:rowOff>
    </xdr:from>
    <xdr:to>
      <xdr:col>50</xdr:col>
      <xdr:colOff>165100</xdr:colOff>
      <xdr:row>95</xdr:row>
      <xdr:rowOff>132500</xdr:rowOff>
    </xdr:to>
    <xdr:sp macro="" textlink="">
      <xdr:nvSpPr>
        <xdr:cNvPr id="491" name="楕円 490"/>
        <xdr:cNvSpPr/>
      </xdr:nvSpPr>
      <xdr:spPr>
        <a:xfrm>
          <a:off x="9588500" y="1631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149027</xdr:rowOff>
    </xdr:from>
    <xdr:ext cx="534377" cy="259045"/>
    <xdr:sp macro="" textlink="">
      <xdr:nvSpPr>
        <xdr:cNvPr id="492" name="テキスト ボックス 491"/>
        <xdr:cNvSpPr txBox="1"/>
      </xdr:nvSpPr>
      <xdr:spPr>
        <a:xfrm>
          <a:off x="9372111" y="16093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146605</xdr:rowOff>
    </xdr:from>
    <xdr:to>
      <xdr:col>46</xdr:col>
      <xdr:colOff>38100</xdr:colOff>
      <xdr:row>95</xdr:row>
      <xdr:rowOff>76755</xdr:rowOff>
    </xdr:to>
    <xdr:sp macro="" textlink="">
      <xdr:nvSpPr>
        <xdr:cNvPr id="493" name="楕円 492"/>
        <xdr:cNvSpPr/>
      </xdr:nvSpPr>
      <xdr:spPr>
        <a:xfrm>
          <a:off x="8699500" y="1626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93282</xdr:rowOff>
    </xdr:from>
    <xdr:ext cx="534377" cy="259045"/>
    <xdr:sp macro="" textlink="">
      <xdr:nvSpPr>
        <xdr:cNvPr id="494" name="テキスト ボックス 493"/>
        <xdr:cNvSpPr txBox="1"/>
      </xdr:nvSpPr>
      <xdr:spPr>
        <a:xfrm>
          <a:off x="8483111" y="16038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142163</xdr:rowOff>
    </xdr:from>
    <xdr:to>
      <xdr:col>41</xdr:col>
      <xdr:colOff>101600</xdr:colOff>
      <xdr:row>94</xdr:row>
      <xdr:rowOff>72313</xdr:rowOff>
    </xdr:to>
    <xdr:sp macro="" textlink="">
      <xdr:nvSpPr>
        <xdr:cNvPr id="495" name="楕円 494"/>
        <xdr:cNvSpPr/>
      </xdr:nvSpPr>
      <xdr:spPr>
        <a:xfrm>
          <a:off x="7810500" y="1608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88840</xdr:rowOff>
    </xdr:from>
    <xdr:ext cx="534377" cy="259045"/>
    <xdr:sp macro="" textlink="">
      <xdr:nvSpPr>
        <xdr:cNvPr id="496" name="テキスト ボックス 495"/>
        <xdr:cNvSpPr txBox="1"/>
      </xdr:nvSpPr>
      <xdr:spPr>
        <a:xfrm>
          <a:off x="7594111" y="15862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85455</xdr:rowOff>
    </xdr:from>
    <xdr:to>
      <xdr:col>36</xdr:col>
      <xdr:colOff>165100</xdr:colOff>
      <xdr:row>95</xdr:row>
      <xdr:rowOff>15605</xdr:rowOff>
    </xdr:to>
    <xdr:sp macro="" textlink="">
      <xdr:nvSpPr>
        <xdr:cNvPr id="497" name="楕円 496"/>
        <xdr:cNvSpPr/>
      </xdr:nvSpPr>
      <xdr:spPr>
        <a:xfrm>
          <a:off x="6921500" y="1620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32132</xdr:rowOff>
    </xdr:from>
    <xdr:ext cx="534377" cy="259045"/>
    <xdr:sp macro="" textlink="">
      <xdr:nvSpPr>
        <xdr:cNvPr id="498" name="テキスト ボックス 497"/>
        <xdr:cNvSpPr txBox="1"/>
      </xdr:nvSpPr>
      <xdr:spPr>
        <a:xfrm>
          <a:off x="6705111" y="1597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9" name="直線コネクタ 50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0" name="テキスト ボックス 509"/>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1" name="直線コネクタ 51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2" name="テキスト ボックス 51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3" name="直線コネクタ 51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14" name="テキスト ボックス 513"/>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5" name="直線コネクタ 51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6" name="テキスト ボックス 515"/>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123927</xdr:rowOff>
    </xdr:from>
    <xdr:to>
      <xdr:col>85</xdr:col>
      <xdr:colOff>126364</xdr:colOff>
      <xdr:row>38</xdr:row>
      <xdr:rowOff>139700</xdr:rowOff>
    </xdr:to>
    <xdr:cxnSp macro="">
      <xdr:nvCxnSpPr>
        <xdr:cNvPr id="520" name="直線コネクタ 519"/>
        <xdr:cNvCxnSpPr/>
      </xdr:nvCxnSpPr>
      <xdr:spPr>
        <a:xfrm flipV="1">
          <a:off x="16317595" y="5267427"/>
          <a:ext cx="1269" cy="1387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1"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2" name="直線コネクタ 521"/>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70604</xdr:rowOff>
    </xdr:from>
    <xdr:ext cx="599010" cy="259045"/>
    <xdr:sp macro="" textlink="">
      <xdr:nvSpPr>
        <xdr:cNvPr id="523" name="災害復旧事業費最大値テキスト"/>
        <xdr:cNvSpPr txBox="1"/>
      </xdr:nvSpPr>
      <xdr:spPr>
        <a:xfrm>
          <a:off x="16370300" y="5042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123927</xdr:rowOff>
    </xdr:from>
    <xdr:to>
      <xdr:col>86</xdr:col>
      <xdr:colOff>25400</xdr:colOff>
      <xdr:row>30</xdr:row>
      <xdr:rowOff>123927</xdr:rowOff>
    </xdr:to>
    <xdr:cxnSp macro="">
      <xdr:nvCxnSpPr>
        <xdr:cNvPr id="524" name="直線コネクタ 523"/>
        <xdr:cNvCxnSpPr/>
      </xdr:nvCxnSpPr>
      <xdr:spPr>
        <a:xfrm>
          <a:off x="16230600" y="5267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129687</xdr:rowOff>
    </xdr:from>
    <xdr:to>
      <xdr:col>85</xdr:col>
      <xdr:colOff>127000</xdr:colOff>
      <xdr:row>38</xdr:row>
      <xdr:rowOff>134515</xdr:rowOff>
    </xdr:to>
    <xdr:cxnSp macro="">
      <xdr:nvCxnSpPr>
        <xdr:cNvPr id="525" name="直線コネクタ 524"/>
        <xdr:cNvCxnSpPr/>
      </xdr:nvCxnSpPr>
      <xdr:spPr>
        <a:xfrm>
          <a:off x="15481300" y="6644787"/>
          <a:ext cx="838200" cy="4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57937</xdr:rowOff>
    </xdr:from>
    <xdr:ext cx="469744" cy="259045"/>
    <xdr:sp macro="" textlink="">
      <xdr:nvSpPr>
        <xdr:cNvPr id="526" name="災害復旧事業費平均値テキスト"/>
        <xdr:cNvSpPr txBox="1"/>
      </xdr:nvSpPr>
      <xdr:spPr>
        <a:xfrm>
          <a:off x="16370300" y="6401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35060</xdr:rowOff>
    </xdr:from>
    <xdr:to>
      <xdr:col>85</xdr:col>
      <xdr:colOff>177800</xdr:colOff>
      <xdr:row>38</xdr:row>
      <xdr:rowOff>136660</xdr:rowOff>
    </xdr:to>
    <xdr:sp macro="" textlink="">
      <xdr:nvSpPr>
        <xdr:cNvPr id="527" name="フローチャート: 判断 526"/>
        <xdr:cNvSpPr/>
      </xdr:nvSpPr>
      <xdr:spPr>
        <a:xfrm>
          <a:off x="16268700" y="655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129687</xdr:rowOff>
    </xdr:from>
    <xdr:to>
      <xdr:col>81</xdr:col>
      <xdr:colOff>50800</xdr:colOff>
      <xdr:row>38</xdr:row>
      <xdr:rowOff>139435</xdr:rowOff>
    </xdr:to>
    <xdr:cxnSp macro="">
      <xdr:nvCxnSpPr>
        <xdr:cNvPr id="528" name="直線コネクタ 527"/>
        <xdr:cNvCxnSpPr/>
      </xdr:nvCxnSpPr>
      <xdr:spPr>
        <a:xfrm flipV="1">
          <a:off x="14592300" y="6644787"/>
          <a:ext cx="889000" cy="9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55168</xdr:rowOff>
    </xdr:from>
    <xdr:to>
      <xdr:col>81</xdr:col>
      <xdr:colOff>101600</xdr:colOff>
      <xdr:row>38</xdr:row>
      <xdr:rowOff>156768</xdr:rowOff>
    </xdr:to>
    <xdr:sp macro="" textlink="">
      <xdr:nvSpPr>
        <xdr:cNvPr id="529" name="フローチャート: 判断 528"/>
        <xdr:cNvSpPr/>
      </xdr:nvSpPr>
      <xdr:spPr>
        <a:xfrm>
          <a:off x="15430500" y="65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1845</xdr:rowOff>
    </xdr:from>
    <xdr:ext cx="469744" cy="259045"/>
    <xdr:sp macro="" textlink="">
      <xdr:nvSpPr>
        <xdr:cNvPr id="530" name="テキスト ボックス 529"/>
        <xdr:cNvSpPr txBox="1"/>
      </xdr:nvSpPr>
      <xdr:spPr>
        <a:xfrm>
          <a:off x="15246428" y="634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138200</xdr:rowOff>
    </xdr:from>
    <xdr:to>
      <xdr:col>76</xdr:col>
      <xdr:colOff>114300</xdr:colOff>
      <xdr:row>38</xdr:row>
      <xdr:rowOff>139435</xdr:rowOff>
    </xdr:to>
    <xdr:cxnSp macro="">
      <xdr:nvCxnSpPr>
        <xdr:cNvPr id="531" name="直線コネクタ 530"/>
        <xdr:cNvCxnSpPr/>
      </xdr:nvCxnSpPr>
      <xdr:spPr>
        <a:xfrm>
          <a:off x="13703300" y="6653300"/>
          <a:ext cx="889000" cy="1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65821</xdr:rowOff>
    </xdr:from>
    <xdr:to>
      <xdr:col>76</xdr:col>
      <xdr:colOff>165100</xdr:colOff>
      <xdr:row>38</xdr:row>
      <xdr:rowOff>167421</xdr:rowOff>
    </xdr:to>
    <xdr:sp macro="" textlink="">
      <xdr:nvSpPr>
        <xdr:cNvPr id="532" name="フローチャート: 判断 531"/>
        <xdr:cNvSpPr/>
      </xdr:nvSpPr>
      <xdr:spPr>
        <a:xfrm>
          <a:off x="14541500" y="6580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12497</xdr:rowOff>
    </xdr:from>
    <xdr:ext cx="469744" cy="259045"/>
    <xdr:sp macro="" textlink="">
      <xdr:nvSpPr>
        <xdr:cNvPr id="533" name="テキスト ボックス 532"/>
        <xdr:cNvSpPr txBox="1"/>
      </xdr:nvSpPr>
      <xdr:spPr>
        <a:xfrm>
          <a:off x="14357428" y="63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100188</xdr:rowOff>
    </xdr:from>
    <xdr:to>
      <xdr:col>71</xdr:col>
      <xdr:colOff>177800</xdr:colOff>
      <xdr:row>38</xdr:row>
      <xdr:rowOff>138200</xdr:rowOff>
    </xdr:to>
    <xdr:cxnSp macro="">
      <xdr:nvCxnSpPr>
        <xdr:cNvPr id="534" name="直線コネクタ 533"/>
        <xdr:cNvCxnSpPr/>
      </xdr:nvCxnSpPr>
      <xdr:spPr>
        <a:xfrm>
          <a:off x="12814300" y="6615288"/>
          <a:ext cx="889000" cy="38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32610</xdr:rowOff>
    </xdr:from>
    <xdr:to>
      <xdr:col>72</xdr:col>
      <xdr:colOff>38100</xdr:colOff>
      <xdr:row>38</xdr:row>
      <xdr:rowOff>134210</xdr:rowOff>
    </xdr:to>
    <xdr:sp macro="" textlink="">
      <xdr:nvSpPr>
        <xdr:cNvPr id="535" name="フローチャート: 判断 534"/>
        <xdr:cNvSpPr/>
      </xdr:nvSpPr>
      <xdr:spPr>
        <a:xfrm>
          <a:off x="13652500" y="654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150737</xdr:rowOff>
    </xdr:from>
    <xdr:ext cx="469744" cy="259045"/>
    <xdr:sp macro="" textlink="">
      <xdr:nvSpPr>
        <xdr:cNvPr id="536" name="テキスト ボックス 535"/>
        <xdr:cNvSpPr txBox="1"/>
      </xdr:nvSpPr>
      <xdr:spPr>
        <a:xfrm>
          <a:off x="13468428" y="6322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53339</xdr:rowOff>
    </xdr:from>
    <xdr:to>
      <xdr:col>67</xdr:col>
      <xdr:colOff>101600</xdr:colOff>
      <xdr:row>38</xdr:row>
      <xdr:rowOff>154939</xdr:rowOff>
    </xdr:to>
    <xdr:sp macro="" textlink="">
      <xdr:nvSpPr>
        <xdr:cNvPr id="537" name="フローチャート: 判断 536"/>
        <xdr:cNvSpPr/>
      </xdr:nvSpPr>
      <xdr:spPr>
        <a:xfrm>
          <a:off x="12763500" y="656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146066</xdr:rowOff>
    </xdr:from>
    <xdr:ext cx="469744" cy="259045"/>
    <xdr:sp macro="" textlink="">
      <xdr:nvSpPr>
        <xdr:cNvPr id="538" name="テキスト ボックス 537"/>
        <xdr:cNvSpPr txBox="1"/>
      </xdr:nvSpPr>
      <xdr:spPr>
        <a:xfrm>
          <a:off x="12579428" y="6661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83715</xdr:rowOff>
    </xdr:from>
    <xdr:to>
      <xdr:col>85</xdr:col>
      <xdr:colOff>177800</xdr:colOff>
      <xdr:row>39</xdr:row>
      <xdr:rowOff>13865</xdr:rowOff>
    </xdr:to>
    <xdr:sp macro="" textlink="">
      <xdr:nvSpPr>
        <xdr:cNvPr id="544" name="楕円 543"/>
        <xdr:cNvSpPr/>
      </xdr:nvSpPr>
      <xdr:spPr>
        <a:xfrm>
          <a:off x="16268700" y="659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13487</xdr:rowOff>
    </xdr:from>
    <xdr:ext cx="378565" cy="259045"/>
    <xdr:sp macro="" textlink="">
      <xdr:nvSpPr>
        <xdr:cNvPr id="545" name="災害復旧事業費該当値テキスト"/>
        <xdr:cNvSpPr txBox="1"/>
      </xdr:nvSpPr>
      <xdr:spPr>
        <a:xfrm>
          <a:off x="16370300" y="65285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78887</xdr:rowOff>
    </xdr:from>
    <xdr:to>
      <xdr:col>81</xdr:col>
      <xdr:colOff>101600</xdr:colOff>
      <xdr:row>39</xdr:row>
      <xdr:rowOff>9037</xdr:rowOff>
    </xdr:to>
    <xdr:sp macro="" textlink="">
      <xdr:nvSpPr>
        <xdr:cNvPr id="546" name="楕円 545"/>
        <xdr:cNvSpPr/>
      </xdr:nvSpPr>
      <xdr:spPr>
        <a:xfrm>
          <a:off x="15430500" y="6593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164</xdr:rowOff>
    </xdr:from>
    <xdr:ext cx="469744" cy="259045"/>
    <xdr:sp macro="" textlink="">
      <xdr:nvSpPr>
        <xdr:cNvPr id="547" name="テキスト ボックス 546"/>
        <xdr:cNvSpPr txBox="1"/>
      </xdr:nvSpPr>
      <xdr:spPr>
        <a:xfrm>
          <a:off x="15246428" y="6686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88635</xdr:rowOff>
    </xdr:from>
    <xdr:to>
      <xdr:col>76</xdr:col>
      <xdr:colOff>165100</xdr:colOff>
      <xdr:row>39</xdr:row>
      <xdr:rowOff>18785</xdr:rowOff>
    </xdr:to>
    <xdr:sp macro="" textlink="">
      <xdr:nvSpPr>
        <xdr:cNvPr id="548" name="楕円 547"/>
        <xdr:cNvSpPr/>
      </xdr:nvSpPr>
      <xdr:spPr>
        <a:xfrm>
          <a:off x="14541500" y="660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9912</xdr:rowOff>
    </xdr:from>
    <xdr:ext cx="313932" cy="259045"/>
    <xdr:sp macro="" textlink="">
      <xdr:nvSpPr>
        <xdr:cNvPr id="549" name="テキスト ボックス 548"/>
        <xdr:cNvSpPr txBox="1"/>
      </xdr:nvSpPr>
      <xdr:spPr>
        <a:xfrm>
          <a:off x="14435333" y="669646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87400</xdr:rowOff>
    </xdr:from>
    <xdr:to>
      <xdr:col>72</xdr:col>
      <xdr:colOff>38100</xdr:colOff>
      <xdr:row>39</xdr:row>
      <xdr:rowOff>17550</xdr:rowOff>
    </xdr:to>
    <xdr:sp macro="" textlink="">
      <xdr:nvSpPr>
        <xdr:cNvPr id="550" name="楕円 549"/>
        <xdr:cNvSpPr/>
      </xdr:nvSpPr>
      <xdr:spPr>
        <a:xfrm>
          <a:off x="13652500" y="660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8677</xdr:rowOff>
    </xdr:from>
    <xdr:ext cx="378565" cy="259045"/>
    <xdr:sp macro="" textlink="">
      <xdr:nvSpPr>
        <xdr:cNvPr id="551" name="テキスト ボックス 550"/>
        <xdr:cNvSpPr txBox="1"/>
      </xdr:nvSpPr>
      <xdr:spPr>
        <a:xfrm>
          <a:off x="13514017" y="66952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49388</xdr:rowOff>
    </xdr:from>
    <xdr:to>
      <xdr:col>67</xdr:col>
      <xdr:colOff>101600</xdr:colOff>
      <xdr:row>38</xdr:row>
      <xdr:rowOff>150988</xdr:rowOff>
    </xdr:to>
    <xdr:sp macro="" textlink="">
      <xdr:nvSpPr>
        <xdr:cNvPr id="552" name="楕円 551"/>
        <xdr:cNvSpPr/>
      </xdr:nvSpPr>
      <xdr:spPr>
        <a:xfrm>
          <a:off x="12763500" y="656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167516</xdr:rowOff>
    </xdr:from>
    <xdr:ext cx="469744" cy="259045"/>
    <xdr:sp macro="" textlink="">
      <xdr:nvSpPr>
        <xdr:cNvPr id="553" name="テキスト ボックス 552"/>
        <xdr:cNvSpPr txBox="1"/>
      </xdr:nvSpPr>
      <xdr:spPr>
        <a:xfrm>
          <a:off x="12579428" y="6339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52794</xdr:rowOff>
    </xdr:from>
    <xdr:to>
      <xdr:col>85</xdr:col>
      <xdr:colOff>126364</xdr:colOff>
      <xdr:row>78</xdr:row>
      <xdr:rowOff>2515</xdr:rowOff>
    </xdr:to>
    <xdr:cxnSp macro="">
      <xdr:nvCxnSpPr>
        <xdr:cNvPr id="626" name="直線コネクタ 625"/>
        <xdr:cNvCxnSpPr/>
      </xdr:nvCxnSpPr>
      <xdr:spPr>
        <a:xfrm flipV="1">
          <a:off x="16317595" y="12054294"/>
          <a:ext cx="1269" cy="1321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6342</xdr:rowOff>
    </xdr:from>
    <xdr:ext cx="534377" cy="259045"/>
    <xdr:sp macro="" textlink="">
      <xdr:nvSpPr>
        <xdr:cNvPr id="627" name="公債費最小値テキスト"/>
        <xdr:cNvSpPr txBox="1"/>
      </xdr:nvSpPr>
      <xdr:spPr>
        <a:xfrm>
          <a:off x="16370300" y="1337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2515</xdr:rowOff>
    </xdr:from>
    <xdr:to>
      <xdr:col>86</xdr:col>
      <xdr:colOff>25400</xdr:colOff>
      <xdr:row>78</xdr:row>
      <xdr:rowOff>2515</xdr:rowOff>
    </xdr:to>
    <xdr:cxnSp macro="">
      <xdr:nvCxnSpPr>
        <xdr:cNvPr id="628" name="直線コネクタ 627"/>
        <xdr:cNvCxnSpPr/>
      </xdr:nvCxnSpPr>
      <xdr:spPr>
        <a:xfrm>
          <a:off x="16230600" y="13375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170921</xdr:rowOff>
    </xdr:from>
    <xdr:ext cx="599010" cy="259045"/>
    <xdr:sp macro="" textlink="">
      <xdr:nvSpPr>
        <xdr:cNvPr id="629" name="公債費最大値テキスト"/>
        <xdr:cNvSpPr txBox="1"/>
      </xdr:nvSpPr>
      <xdr:spPr>
        <a:xfrm>
          <a:off x="16370300" y="11829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52794</xdr:rowOff>
    </xdr:from>
    <xdr:to>
      <xdr:col>86</xdr:col>
      <xdr:colOff>25400</xdr:colOff>
      <xdr:row>70</xdr:row>
      <xdr:rowOff>52794</xdr:rowOff>
    </xdr:to>
    <xdr:cxnSp macro="">
      <xdr:nvCxnSpPr>
        <xdr:cNvPr id="630" name="直線コネクタ 629"/>
        <xdr:cNvCxnSpPr/>
      </xdr:nvCxnSpPr>
      <xdr:spPr>
        <a:xfrm>
          <a:off x="16230600" y="12054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115443</xdr:rowOff>
    </xdr:from>
    <xdr:to>
      <xdr:col>85</xdr:col>
      <xdr:colOff>127000</xdr:colOff>
      <xdr:row>73</xdr:row>
      <xdr:rowOff>154648</xdr:rowOff>
    </xdr:to>
    <xdr:cxnSp macro="">
      <xdr:nvCxnSpPr>
        <xdr:cNvPr id="631" name="直線コネクタ 630"/>
        <xdr:cNvCxnSpPr/>
      </xdr:nvCxnSpPr>
      <xdr:spPr>
        <a:xfrm>
          <a:off x="15481300" y="12631293"/>
          <a:ext cx="838200" cy="39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140771</xdr:rowOff>
    </xdr:from>
    <xdr:ext cx="534377" cy="259045"/>
    <xdr:sp macro="" textlink="">
      <xdr:nvSpPr>
        <xdr:cNvPr id="632" name="公債費平均値テキスト"/>
        <xdr:cNvSpPr txBox="1"/>
      </xdr:nvSpPr>
      <xdr:spPr>
        <a:xfrm>
          <a:off x="16370300" y="12828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162344</xdr:rowOff>
    </xdr:from>
    <xdr:to>
      <xdr:col>85</xdr:col>
      <xdr:colOff>177800</xdr:colOff>
      <xdr:row>75</xdr:row>
      <xdr:rowOff>92494</xdr:rowOff>
    </xdr:to>
    <xdr:sp macro="" textlink="">
      <xdr:nvSpPr>
        <xdr:cNvPr id="633" name="フローチャート: 判断 632"/>
        <xdr:cNvSpPr/>
      </xdr:nvSpPr>
      <xdr:spPr>
        <a:xfrm>
          <a:off x="16268700" y="128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112408</xdr:rowOff>
    </xdr:from>
    <xdr:to>
      <xdr:col>81</xdr:col>
      <xdr:colOff>50800</xdr:colOff>
      <xdr:row>73</xdr:row>
      <xdr:rowOff>115443</xdr:rowOff>
    </xdr:to>
    <xdr:cxnSp macro="">
      <xdr:nvCxnSpPr>
        <xdr:cNvPr id="634" name="直線コネクタ 633"/>
        <xdr:cNvCxnSpPr/>
      </xdr:nvCxnSpPr>
      <xdr:spPr>
        <a:xfrm>
          <a:off x="14592300" y="12628258"/>
          <a:ext cx="889000" cy="3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149860</xdr:rowOff>
    </xdr:from>
    <xdr:to>
      <xdr:col>81</xdr:col>
      <xdr:colOff>101600</xdr:colOff>
      <xdr:row>75</xdr:row>
      <xdr:rowOff>80010</xdr:rowOff>
    </xdr:to>
    <xdr:sp macro="" textlink="">
      <xdr:nvSpPr>
        <xdr:cNvPr id="635" name="フローチャート: 判断 634"/>
        <xdr:cNvSpPr/>
      </xdr:nvSpPr>
      <xdr:spPr>
        <a:xfrm>
          <a:off x="154305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71137</xdr:rowOff>
    </xdr:from>
    <xdr:ext cx="534377" cy="259045"/>
    <xdr:sp macro="" textlink="">
      <xdr:nvSpPr>
        <xdr:cNvPr id="636" name="テキスト ボックス 635"/>
        <xdr:cNvSpPr txBox="1"/>
      </xdr:nvSpPr>
      <xdr:spPr>
        <a:xfrm>
          <a:off x="15214111" y="1292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112408</xdr:rowOff>
    </xdr:from>
    <xdr:to>
      <xdr:col>76</xdr:col>
      <xdr:colOff>114300</xdr:colOff>
      <xdr:row>73</xdr:row>
      <xdr:rowOff>145415</xdr:rowOff>
    </xdr:to>
    <xdr:cxnSp macro="">
      <xdr:nvCxnSpPr>
        <xdr:cNvPr id="637" name="直線コネクタ 636"/>
        <xdr:cNvCxnSpPr/>
      </xdr:nvCxnSpPr>
      <xdr:spPr>
        <a:xfrm flipV="1">
          <a:off x="13703300" y="12628258"/>
          <a:ext cx="889000" cy="33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147434</xdr:rowOff>
    </xdr:from>
    <xdr:to>
      <xdr:col>76</xdr:col>
      <xdr:colOff>165100</xdr:colOff>
      <xdr:row>75</xdr:row>
      <xdr:rowOff>77584</xdr:rowOff>
    </xdr:to>
    <xdr:sp macro="" textlink="">
      <xdr:nvSpPr>
        <xdr:cNvPr id="638" name="フローチャート: 判断 637"/>
        <xdr:cNvSpPr/>
      </xdr:nvSpPr>
      <xdr:spPr>
        <a:xfrm>
          <a:off x="14541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68711</xdr:rowOff>
    </xdr:from>
    <xdr:ext cx="534377" cy="259045"/>
    <xdr:sp macro="" textlink="">
      <xdr:nvSpPr>
        <xdr:cNvPr id="639" name="テキスト ボックス 638"/>
        <xdr:cNvSpPr txBox="1"/>
      </xdr:nvSpPr>
      <xdr:spPr>
        <a:xfrm>
          <a:off x="14325111" y="1292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145415</xdr:rowOff>
    </xdr:from>
    <xdr:to>
      <xdr:col>71</xdr:col>
      <xdr:colOff>177800</xdr:colOff>
      <xdr:row>74</xdr:row>
      <xdr:rowOff>5817</xdr:rowOff>
    </xdr:to>
    <xdr:cxnSp macro="">
      <xdr:nvCxnSpPr>
        <xdr:cNvPr id="640" name="直線コネクタ 639"/>
        <xdr:cNvCxnSpPr/>
      </xdr:nvCxnSpPr>
      <xdr:spPr>
        <a:xfrm flipV="1">
          <a:off x="12814300" y="12661265"/>
          <a:ext cx="889000" cy="31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14377</xdr:rowOff>
    </xdr:from>
    <xdr:to>
      <xdr:col>72</xdr:col>
      <xdr:colOff>38100</xdr:colOff>
      <xdr:row>75</xdr:row>
      <xdr:rowOff>115977</xdr:rowOff>
    </xdr:to>
    <xdr:sp macro="" textlink="">
      <xdr:nvSpPr>
        <xdr:cNvPr id="641" name="フローチャート: 判断 640"/>
        <xdr:cNvSpPr/>
      </xdr:nvSpPr>
      <xdr:spPr>
        <a:xfrm>
          <a:off x="13652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107104</xdr:rowOff>
    </xdr:from>
    <xdr:ext cx="534377" cy="259045"/>
    <xdr:sp macro="" textlink="">
      <xdr:nvSpPr>
        <xdr:cNvPr id="642" name="テキスト ボックス 641"/>
        <xdr:cNvSpPr txBox="1"/>
      </xdr:nvSpPr>
      <xdr:spPr>
        <a:xfrm>
          <a:off x="13436111" y="1296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108115</xdr:rowOff>
    </xdr:from>
    <xdr:to>
      <xdr:col>67</xdr:col>
      <xdr:colOff>101600</xdr:colOff>
      <xdr:row>76</xdr:row>
      <xdr:rowOff>38264</xdr:rowOff>
    </xdr:to>
    <xdr:sp macro="" textlink="">
      <xdr:nvSpPr>
        <xdr:cNvPr id="643" name="フローチャート: 判断 642"/>
        <xdr:cNvSpPr/>
      </xdr:nvSpPr>
      <xdr:spPr>
        <a:xfrm>
          <a:off x="12763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29391</xdr:rowOff>
    </xdr:from>
    <xdr:ext cx="534377" cy="259045"/>
    <xdr:sp macro="" textlink="">
      <xdr:nvSpPr>
        <xdr:cNvPr id="644" name="テキスト ボックス 643"/>
        <xdr:cNvSpPr txBox="1"/>
      </xdr:nvSpPr>
      <xdr:spPr>
        <a:xfrm>
          <a:off x="12547111" y="1305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103848</xdr:rowOff>
    </xdr:from>
    <xdr:to>
      <xdr:col>85</xdr:col>
      <xdr:colOff>177800</xdr:colOff>
      <xdr:row>74</xdr:row>
      <xdr:rowOff>33998</xdr:rowOff>
    </xdr:to>
    <xdr:sp macro="" textlink="">
      <xdr:nvSpPr>
        <xdr:cNvPr id="650" name="楕円 649"/>
        <xdr:cNvSpPr/>
      </xdr:nvSpPr>
      <xdr:spPr>
        <a:xfrm>
          <a:off x="16268700" y="12619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126725</xdr:rowOff>
    </xdr:from>
    <xdr:ext cx="534377" cy="259045"/>
    <xdr:sp macro="" textlink="">
      <xdr:nvSpPr>
        <xdr:cNvPr id="651" name="公債費該当値テキスト"/>
        <xdr:cNvSpPr txBox="1"/>
      </xdr:nvSpPr>
      <xdr:spPr>
        <a:xfrm>
          <a:off x="16370300" y="12471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64643</xdr:rowOff>
    </xdr:from>
    <xdr:to>
      <xdr:col>81</xdr:col>
      <xdr:colOff>101600</xdr:colOff>
      <xdr:row>73</xdr:row>
      <xdr:rowOff>166243</xdr:rowOff>
    </xdr:to>
    <xdr:sp macro="" textlink="">
      <xdr:nvSpPr>
        <xdr:cNvPr id="652" name="楕円 651"/>
        <xdr:cNvSpPr/>
      </xdr:nvSpPr>
      <xdr:spPr>
        <a:xfrm>
          <a:off x="15430500" y="12580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11320</xdr:rowOff>
    </xdr:from>
    <xdr:ext cx="534377" cy="259045"/>
    <xdr:sp macro="" textlink="">
      <xdr:nvSpPr>
        <xdr:cNvPr id="653" name="テキスト ボックス 652"/>
        <xdr:cNvSpPr txBox="1"/>
      </xdr:nvSpPr>
      <xdr:spPr>
        <a:xfrm>
          <a:off x="15214111" y="12355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61608</xdr:rowOff>
    </xdr:from>
    <xdr:to>
      <xdr:col>76</xdr:col>
      <xdr:colOff>165100</xdr:colOff>
      <xdr:row>73</xdr:row>
      <xdr:rowOff>163208</xdr:rowOff>
    </xdr:to>
    <xdr:sp macro="" textlink="">
      <xdr:nvSpPr>
        <xdr:cNvPr id="654" name="楕円 653"/>
        <xdr:cNvSpPr/>
      </xdr:nvSpPr>
      <xdr:spPr>
        <a:xfrm>
          <a:off x="14541500" y="12577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8285</xdr:rowOff>
    </xdr:from>
    <xdr:ext cx="534377" cy="259045"/>
    <xdr:sp macro="" textlink="">
      <xdr:nvSpPr>
        <xdr:cNvPr id="655" name="テキスト ボックス 654"/>
        <xdr:cNvSpPr txBox="1"/>
      </xdr:nvSpPr>
      <xdr:spPr>
        <a:xfrm>
          <a:off x="14325111" y="1235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94615</xdr:rowOff>
    </xdr:from>
    <xdr:to>
      <xdr:col>72</xdr:col>
      <xdr:colOff>38100</xdr:colOff>
      <xdr:row>74</xdr:row>
      <xdr:rowOff>24765</xdr:rowOff>
    </xdr:to>
    <xdr:sp macro="" textlink="">
      <xdr:nvSpPr>
        <xdr:cNvPr id="656" name="楕円 655"/>
        <xdr:cNvSpPr/>
      </xdr:nvSpPr>
      <xdr:spPr>
        <a:xfrm>
          <a:off x="13652500" y="1261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41292</xdr:rowOff>
    </xdr:from>
    <xdr:ext cx="534377" cy="259045"/>
    <xdr:sp macro="" textlink="">
      <xdr:nvSpPr>
        <xdr:cNvPr id="657" name="テキスト ボックス 656"/>
        <xdr:cNvSpPr txBox="1"/>
      </xdr:nvSpPr>
      <xdr:spPr>
        <a:xfrm>
          <a:off x="13436111" y="12385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126467</xdr:rowOff>
    </xdr:from>
    <xdr:to>
      <xdr:col>67</xdr:col>
      <xdr:colOff>101600</xdr:colOff>
      <xdr:row>74</xdr:row>
      <xdr:rowOff>56617</xdr:rowOff>
    </xdr:to>
    <xdr:sp macro="" textlink="">
      <xdr:nvSpPr>
        <xdr:cNvPr id="658" name="楕円 657"/>
        <xdr:cNvSpPr/>
      </xdr:nvSpPr>
      <xdr:spPr>
        <a:xfrm>
          <a:off x="12763500" y="12642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73144</xdr:rowOff>
    </xdr:from>
    <xdr:ext cx="534377" cy="259045"/>
    <xdr:sp macro="" textlink="">
      <xdr:nvSpPr>
        <xdr:cNvPr id="659" name="テキスト ボックス 658"/>
        <xdr:cNvSpPr txBox="1"/>
      </xdr:nvSpPr>
      <xdr:spPr>
        <a:xfrm>
          <a:off x="12547111" y="12417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3" name="テキスト ボックス 67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5" name="テキスト ボックス 674"/>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7" name="テキスト ボックス 676"/>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9" name="テキスト ボックス 678"/>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100450</xdr:rowOff>
    </xdr:from>
    <xdr:to>
      <xdr:col>85</xdr:col>
      <xdr:colOff>126364</xdr:colOff>
      <xdr:row>98</xdr:row>
      <xdr:rowOff>135243</xdr:rowOff>
    </xdr:to>
    <xdr:cxnSp macro="">
      <xdr:nvCxnSpPr>
        <xdr:cNvPr id="681" name="直線コネクタ 680"/>
        <xdr:cNvCxnSpPr/>
      </xdr:nvCxnSpPr>
      <xdr:spPr>
        <a:xfrm flipV="1">
          <a:off x="16317595" y="15530950"/>
          <a:ext cx="1269" cy="1406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139070</xdr:rowOff>
    </xdr:from>
    <xdr:ext cx="378565" cy="259045"/>
    <xdr:sp macro="" textlink="">
      <xdr:nvSpPr>
        <xdr:cNvPr id="682" name="積立金最小値テキスト"/>
        <xdr:cNvSpPr txBox="1"/>
      </xdr:nvSpPr>
      <xdr:spPr>
        <a:xfrm>
          <a:off x="16370300" y="169411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135243</xdr:rowOff>
    </xdr:from>
    <xdr:to>
      <xdr:col>86</xdr:col>
      <xdr:colOff>25400</xdr:colOff>
      <xdr:row>98</xdr:row>
      <xdr:rowOff>135243</xdr:rowOff>
    </xdr:to>
    <xdr:cxnSp macro="">
      <xdr:nvCxnSpPr>
        <xdr:cNvPr id="683" name="直線コネクタ 682"/>
        <xdr:cNvCxnSpPr/>
      </xdr:nvCxnSpPr>
      <xdr:spPr>
        <a:xfrm>
          <a:off x="16230600" y="16937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47127</xdr:rowOff>
    </xdr:from>
    <xdr:ext cx="534377" cy="259045"/>
    <xdr:sp macro="" textlink="">
      <xdr:nvSpPr>
        <xdr:cNvPr id="684" name="積立金最大値テキスト"/>
        <xdr:cNvSpPr txBox="1"/>
      </xdr:nvSpPr>
      <xdr:spPr>
        <a:xfrm>
          <a:off x="16370300" y="1530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100450</xdr:rowOff>
    </xdr:from>
    <xdr:to>
      <xdr:col>86</xdr:col>
      <xdr:colOff>25400</xdr:colOff>
      <xdr:row>90</xdr:row>
      <xdr:rowOff>100450</xdr:rowOff>
    </xdr:to>
    <xdr:cxnSp macro="">
      <xdr:nvCxnSpPr>
        <xdr:cNvPr id="685" name="直線コネクタ 684"/>
        <xdr:cNvCxnSpPr/>
      </xdr:nvCxnSpPr>
      <xdr:spPr>
        <a:xfrm>
          <a:off x="16230600" y="15530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152045</xdr:rowOff>
    </xdr:from>
    <xdr:to>
      <xdr:col>85</xdr:col>
      <xdr:colOff>127000</xdr:colOff>
      <xdr:row>97</xdr:row>
      <xdr:rowOff>162606</xdr:rowOff>
    </xdr:to>
    <xdr:cxnSp macro="">
      <xdr:nvCxnSpPr>
        <xdr:cNvPr id="686" name="直線コネクタ 685"/>
        <xdr:cNvCxnSpPr/>
      </xdr:nvCxnSpPr>
      <xdr:spPr>
        <a:xfrm flipV="1">
          <a:off x="15481300" y="16611245"/>
          <a:ext cx="838200" cy="18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115000</xdr:rowOff>
    </xdr:from>
    <xdr:ext cx="534377" cy="259045"/>
    <xdr:sp macro="" textlink="">
      <xdr:nvSpPr>
        <xdr:cNvPr id="687" name="積立金平均値テキスト"/>
        <xdr:cNvSpPr txBox="1"/>
      </xdr:nvSpPr>
      <xdr:spPr>
        <a:xfrm>
          <a:off x="16370300" y="164027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92123</xdr:rowOff>
    </xdr:from>
    <xdr:to>
      <xdr:col>85</xdr:col>
      <xdr:colOff>177800</xdr:colOff>
      <xdr:row>97</xdr:row>
      <xdr:rowOff>22273</xdr:rowOff>
    </xdr:to>
    <xdr:sp macro="" textlink="">
      <xdr:nvSpPr>
        <xdr:cNvPr id="688" name="フローチャート: 判断 687"/>
        <xdr:cNvSpPr/>
      </xdr:nvSpPr>
      <xdr:spPr>
        <a:xfrm>
          <a:off x="16268700" y="1655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162606</xdr:rowOff>
    </xdr:from>
    <xdr:to>
      <xdr:col>81</xdr:col>
      <xdr:colOff>50800</xdr:colOff>
      <xdr:row>98</xdr:row>
      <xdr:rowOff>132567</xdr:rowOff>
    </xdr:to>
    <xdr:cxnSp macro="">
      <xdr:nvCxnSpPr>
        <xdr:cNvPr id="689" name="直線コネクタ 688"/>
        <xdr:cNvCxnSpPr/>
      </xdr:nvCxnSpPr>
      <xdr:spPr>
        <a:xfrm flipV="1">
          <a:off x="14592300" y="16793256"/>
          <a:ext cx="889000" cy="141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56485</xdr:rowOff>
    </xdr:from>
    <xdr:to>
      <xdr:col>81</xdr:col>
      <xdr:colOff>101600</xdr:colOff>
      <xdr:row>96</xdr:row>
      <xdr:rowOff>158085</xdr:rowOff>
    </xdr:to>
    <xdr:sp macro="" textlink="">
      <xdr:nvSpPr>
        <xdr:cNvPr id="690" name="フローチャート: 判断 689"/>
        <xdr:cNvSpPr/>
      </xdr:nvSpPr>
      <xdr:spPr>
        <a:xfrm>
          <a:off x="154305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3162</xdr:rowOff>
    </xdr:from>
    <xdr:ext cx="534377" cy="259045"/>
    <xdr:sp macro="" textlink="">
      <xdr:nvSpPr>
        <xdr:cNvPr id="691" name="テキスト ボックス 690"/>
        <xdr:cNvSpPr txBox="1"/>
      </xdr:nvSpPr>
      <xdr:spPr>
        <a:xfrm>
          <a:off x="15214111" y="1629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132567</xdr:rowOff>
    </xdr:from>
    <xdr:to>
      <xdr:col>76</xdr:col>
      <xdr:colOff>114300</xdr:colOff>
      <xdr:row>98</xdr:row>
      <xdr:rowOff>134762</xdr:rowOff>
    </xdr:to>
    <xdr:cxnSp macro="">
      <xdr:nvCxnSpPr>
        <xdr:cNvPr id="692" name="直線コネクタ 691"/>
        <xdr:cNvCxnSpPr/>
      </xdr:nvCxnSpPr>
      <xdr:spPr>
        <a:xfrm flipV="1">
          <a:off x="13703300" y="16934667"/>
          <a:ext cx="889000" cy="2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82224</xdr:rowOff>
    </xdr:from>
    <xdr:to>
      <xdr:col>76</xdr:col>
      <xdr:colOff>165100</xdr:colOff>
      <xdr:row>97</xdr:row>
      <xdr:rowOff>12374</xdr:rowOff>
    </xdr:to>
    <xdr:sp macro="" textlink="">
      <xdr:nvSpPr>
        <xdr:cNvPr id="693" name="フローチャート: 判断 692"/>
        <xdr:cNvSpPr/>
      </xdr:nvSpPr>
      <xdr:spPr>
        <a:xfrm>
          <a:off x="14541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28901</xdr:rowOff>
    </xdr:from>
    <xdr:ext cx="534377" cy="259045"/>
    <xdr:sp macro="" textlink="">
      <xdr:nvSpPr>
        <xdr:cNvPr id="694" name="テキスト ボックス 693"/>
        <xdr:cNvSpPr txBox="1"/>
      </xdr:nvSpPr>
      <xdr:spPr>
        <a:xfrm>
          <a:off x="14325111" y="1631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98986</xdr:rowOff>
    </xdr:from>
    <xdr:to>
      <xdr:col>71</xdr:col>
      <xdr:colOff>177800</xdr:colOff>
      <xdr:row>98</xdr:row>
      <xdr:rowOff>134762</xdr:rowOff>
    </xdr:to>
    <xdr:cxnSp macro="">
      <xdr:nvCxnSpPr>
        <xdr:cNvPr id="695" name="直線コネクタ 694"/>
        <xdr:cNvCxnSpPr/>
      </xdr:nvCxnSpPr>
      <xdr:spPr>
        <a:xfrm>
          <a:off x="12814300" y="16901086"/>
          <a:ext cx="889000" cy="35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88991</xdr:rowOff>
    </xdr:from>
    <xdr:to>
      <xdr:col>72</xdr:col>
      <xdr:colOff>38100</xdr:colOff>
      <xdr:row>96</xdr:row>
      <xdr:rowOff>19141</xdr:rowOff>
    </xdr:to>
    <xdr:sp macro="" textlink="">
      <xdr:nvSpPr>
        <xdr:cNvPr id="696" name="フローチャート: 判断 695"/>
        <xdr:cNvSpPr/>
      </xdr:nvSpPr>
      <xdr:spPr>
        <a:xfrm>
          <a:off x="13652500" y="1637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35668</xdr:rowOff>
    </xdr:from>
    <xdr:ext cx="534377" cy="259045"/>
    <xdr:sp macro="" textlink="">
      <xdr:nvSpPr>
        <xdr:cNvPr id="697" name="テキスト ボックス 696"/>
        <xdr:cNvSpPr txBox="1"/>
      </xdr:nvSpPr>
      <xdr:spPr>
        <a:xfrm>
          <a:off x="13436111" y="1615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36802</xdr:rowOff>
    </xdr:from>
    <xdr:to>
      <xdr:col>67</xdr:col>
      <xdr:colOff>101600</xdr:colOff>
      <xdr:row>96</xdr:row>
      <xdr:rowOff>138402</xdr:rowOff>
    </xdr:to>
    <xdr:sp macro="" textlink="">
      <xdr:nvSpPr>
        <xdr:cNvPr id="698" name="フローチャート: 判断 697"/>
        <xdr:cNvSpPr/>
      </xdr:nvSpPr>
      <xdr:spPr>
        <a:xfrm>
          <a:off x="12763500" y="1649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154929</xdr:rowOff>
    </xdr:from>
    <xdr:ext cx="534377" cy="259045"/>
    <xdr:sp macro="" textlink="">
      <xdr:nvSpPr>
        <xdr:cNvPr id="699" name="テキスト ボックス 698"/>
        <xdr:cNvSpPr txBox="1"/>
      </xdr:nvSpPr>
      <xdr:spPr>
        <a:xfrm>
          <a:off x="12547111" y="16271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101245</xdr:rowOff>
    </xdr:from>
    <xdr:to>
      <xdr:col>85</xdr:col>
      <xdr:colOff>177800</xdr:colOff>
      <xdr:row>97</xdr:row>
      <xdr:rowOff>31395</xdr:rowOff>
    </xdr:to>
    <xdr:sp macro="" textlink="">
      <xdr:nvSpPr>
        <xdr:cNvPr id="705" name="楕円 704"/>
        <xdr:cNvSpPr/>
      </xdr:nvSpPr>
      <xdr:spPr>
        <a:xfrm>
          <a:off x="16268700" y="1656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79672</xdr:rowOff>
    </xdr:from>
    <xdr:ext cx="534377" cy="259045"/>
    <xdr:sp macro="" textlink="">
      <xdr:nvSpPr>
        <xdr:cNvPr id="706" name="積立金該当値テキスト"/>
        <xdr:cNvSpPr txBox="1"/>
      </xdr:nvSpPr>
      <xdr:spPr>
        <a:xfrm>
          <a:off x="16370300" y="16538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111806</xdr:rowOff>
    </xdr:from>
    <xdr:to>
      <xdr:col>81</xdr:col>
      <xdr:colOff>101600</xdr:colOff>
      <xdr:row>98</xdr:row>
      <xdr:rowOff>41956</xdr:rowOff>
    </xdr:to>
    <xdr:sp macro="" textlink="">
      <xdr:nvSpPr>
        <xdr:cNvPr id="707" name="楕円 706"/>
        <xdr:cNvSpPr/>
      </xdr:nvSpPr>
      <xdr:spPr>
        <a:xfrm>
          <a:off x="15430500" y="16742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33083</xdr:rowOff>
    </xdr:from>
    <xdr:ext cx="469744" cy="259045"/>
    <xdr:sp macro="" textlink="">
      <xdr:nvSpPr>
        <xdr:cNvPr id="708" name="テキスト ボックス 707"/>
        <xdr:cNvSpPr txBox="1"/>
      </xdr:nvSpPr>
      <xdr:spPr>
        <a:xfrm>
          <a:off x="15246428" y="1683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81767</xdr:rowOff>
    </xdr:from>
    <xdr:to>
      <xdr:col>76</xdr:col>
      <xdr:colOff>165100</xdr:colOff>
      <xdr:row>99</xdr:row>
      <xdr:rowOff>11917</xdr:rowOff>
    </xdr:to>
    <xdr:sp macro="" textlink="">
      <xdr:nvSpPr>
        <xdr:cNvPr id="709" name="楕円 708"/>
        <xdr:cNvSpPr/>
      </xdr:nvSpPr>
      <xdr:spPr>
        <a:xfrm>
          <a:off x="14541500" y="16883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3044</xdr:rowOff>
    </xdr:from>
    <xdr:ext cx="378565" cy="259045"/>
    <xdr:sp macro="" textlink="">
      <xdr:nvSpPr>
        <xdr:cNvPr id="710" name="テキスト ボックス 709"/>
        <xdr:cNvSpPr txBox="1"/>
      </xdr:nvSpPr>
      <xdr:spPr>
        <a:xfrm>
          <a:off x="14403017" y="169765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83962</xdr:rowOff>
    </xdr:from>
    <xdr:to>
      <xdr:col>72</xdr:col>
      <xdr:colOff>38100</xdr:colOff>
      <xdr:row>99</xdr:row>
      <xdr:rowOff>14112</xdr:rowOff>
    </xdr:to>
    <xdr:sp macro="" textlink="">
      <xdr:nvSpPr>
        <xdr:cNvPr id="711" name="楕円 710"/>
        <xdr:cNvSpPr/>
      </xdr:nvSpPr>
      <xdr:spPr>
        <a:xfrm>
          <a:off x="13652500" y="16886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5239</xdr:rowOff>
    </xdr:from>
    <xdr:ext cx="378565" cy="259045"/>
    <xdr:sp macro="" textlink="">
      <xdr:nvSpPr>
        <xdr:cNvPr id="712" name="テキスト ボックス 711"/>
        <xdr:cNvSpPr txBox="1"/>
      </xdr:nvSpPr>
      <xdr:spPr>
        <a:xfrm>
          <a:off x="13514017" y="169787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48186</xdr:rowOff>
    </xdr:from>
    <xdr:to>
      <xdr:col>67</xdr:col>
      <xdr:colOff>101600</xdr:colOff>
      <xdr:row>98</xdr:row>
      <xdr:rowOff>149786</xdr:rowOff>
    </xdr:to>
    <xdr:sp macro="" textlink="">
      <xdr:nvSpPr>
        <xdr:cNvPr id="713" name="楕円 712"/>
        <xdr:cNvSpPr/>
      </xdr:nvSpPr>
      <xdr:spPr>
        <a:xfrm>
          <a:off x="12763500" y="16850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140913</xdr:rowOff>
    </xdr:from>
    <xdr:ext cx="469744" cy="259045"/>
    <xdr:sp macro="" textlink="">
      <xdr:nvSpPr>
        <xdr:cNvPr id="714" name="テキスト ボックス 713"/>
        <xdr:cNvSpPr txBox="1"/>
      </xdr:nvSpPr>
      <xdr:spPr>
        <a:xfrm>
          <a:off x="12579428" y="16943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5" name="直線コネクタ 724"/>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6" name="テキスト ボックス 725"/>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9" name="直線コネクタ 728"/>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30" name="テキスト ボックス 729"/>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34</xdr:row>
      <xdr:rowOff>15342</xdr:rowOff>
    </xdr:from>
    <xdr:to>
      <xdr:col>116</xdr:col>
      <xdr:colOff>62864</xdr:colOff>
      <xdr:row>38</xdr:row>
      <xdr:rowOff>25400</xdr:rowOff>
    </xdr:to>
    <xdr:cxnSp macro="">
      <xdr:nvCxnSpPr>
        <xdr:cNvPr id="734" name="直線コネクタ 733"/>
        <xdr:cNvCxnSpPr/>
      </xdr:nvCxnSpPr>
      <xdr:spPr>
        <a:xfrm flipV="1">
          <a:off x="22159595" y="5844642"/>
          <a:ext cx="1269" cy="695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5"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6" name="直線コネクタ 735"/>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32</xdr:row>
      <xdr:rowOff>133469</xdr:rowOff>
    </xdr:from>
    <xdr:ext cx="534377" cy="259045"/>
    <xdr:sp macro="" textlink="">
      <xdr:nvSpPr>
        <xdr:cNvPr id="737" name="投資及び出資金最大値テキスト"/>
        <xdr:cNvSpPr txBox="1"/>
      </xdr:nvSpPr>
      <xdr:spPr>
        <a:xfrm>
          <a:off x="22212300" y="5619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15342</xdr:rowOff>
    </xdr:from>
    <xdr:to>
      <xdr:col>116</xdr:col>
      <xdr:colOff>152400</xdr:colOff>
      <xdr:row>34</xdr:row>
      <xdr:rowOff>15342</xdr:rowOff>
    </xdr:to>
    <xdr:cxnSp macro="">
      <xdr:nvCxnSpPr>
        <xdr:cNvPr id="738" name="直線コネクタ 737"/>
        <xdr:cNvCxnSpPr/>
      </xdr:nvCxnSpPr>
      <xdr:spPr>
        <a:xfrm>
          <a:off x="22072600" y="5844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142329</xdr:rowOff>
    </xdr:from>
    <xdr:to>
      <xdr:col>116</xdr:col>
      <xdr:colOff>63500</xdr:colOff>
      <xdr:row>38</xdr:row>
      <xdr:rowOff>25400</xdr:rowOff>
    </xdr:to>
    <xdr:cxnSp macro="">
      <xdr:nvCxnSpPr>
        <xdr:cNvPr id="739" name="直線コネクタ 738"/>
        <xdr:cNvCxnSpPr/>
      </xdr:nvCxnSpPr>
      <xdr:spPr>
        <a:xfrm>
          <a:off x="21323300" y="6485979"/>
          <a:ext cx="838200" cy="54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51255</xdr:rowOff>
    </xdr:from>
    <xdr:ext cx="469744" cy="259045"/>
    <xdr:sp macro="" textlink="">
      <xdr:nvSpPr>
        <xdr:cNvPr id="740" name="投資及び出資金平均値テキスト"/>
        <xdr:cNvSpPr txBox="1"/>
      </xdr:nvSpPr>
      <xdr:spPr>
        <a:xfrm>
          <a:off x="22212300" y="62234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28378</xdr:rowOff>
    </xdr:from>
    <xdr:to>
      <xdr:col>116</xdr:col>
      <xdr:colOff>114300</xdr:colOff>
      <xdr:row>37</xdr:row>
      <xdr:rowOff>129978</xdr:rowOff>
    </xdr:to>
    <xdr:sp macro="" textlink="">
      <xdr:nvSpPr>
        <xdr:cNvPr id="741" name="フローチャート: 判断 740"/>
        <xdr:cNvSpPr/>
      </xdr:nvSpPr>
      <xdr:spPr>
        <a:xfrm>
          <a:off x="22110700" y="6372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140557</xdr:rowOff>
    </xdr:from>
    <xdr:to>
      <xdr:col>111</xdr:col>
      <xdr:colOff>177800</xdr:colOff>
      <xdr:row>37</xdr:row>
      <xdr:rowOff>142329</xdr:rowOff>
    </xdr:to>
    <xdr:cxnSp macro="">
      <xdr:nvCxnSpPr>
        <xdr:cNvPr id="742" name="直線コネクタ 741"/>
        <xdr:cNvCxnSpPr/>
      </xdr:nvCxnSpPr>
      <xdr:spPr>
        <a:xfrm>
          <a:off x="20434300" y="6484207"/>
          <a:ext cx="889000" cy="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42894</xdr:rowOff>
    </xdr:from>
    <xdr:to>
      <xdr:col>112</xdr:col>
      <xdr:colOff>38100</xdr:colOff>
      <xdr:row>37</xdr:row>
      <xdr:rowOff>144494</xdr:rowOff>
    </xdr:to>
    <xdr:sp macro="" textlink="">
      <xdr:nvSpPr>
        <xdr:cNvPr id="743" name="フローチャート: 判断 742"/>
        <xdr:cNvSpPr/>
      </xdr:nvSpPr>
      <xdr:spPr>
        <a:xfrm>
          <a:off x="21272500" y="63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161021</xdr:rowOff>
    </xdr:from>
    <xdr:ext cx="469744" cy="259045"/>
    <xdr:sp macro="" textlink="">
      <xdr:nvSpPr>
        <xdr:cNvPr id="744" name="テキスト ボックス 743"/>
        <xdr:cNvSpPr txBox="1"/>
      </xdr:nvSpPr>
      <xdr:spPr>
        <a:xfrm>
          <a:off x="21088428" y="6161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31</xdr:row>
      <xdr:rowOff>7969</xdr:rowOff>
    </xdr:from>
    <xdr:to>
      <xdr:col>107</xdr:col>
      <xdr:colOff>50800</xdr:colOff>
      <xdr:row>37</xdr:row>
      <xdr:rowOff>140557</xdr:rowOff>
    </xdr:to>
    <xdr:cxnSp macro="">
      <xdr:nvCxnSpPr>
        <xdr:cNvPr id="745" name="直線コネクタ 744"/>
        <xdr:cNvCxnSpPr/>
      </xdr:nvCxnSpPr>
      <xdr:spPr>
        <a:xfrm>
          <a:off x="19545300" y="5322919"/>
          <a:ext cx="889000" cy="1161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47752</xdr:rowOff>
    </xdr:from>
    <xdr:to>
      <xdr:col>107</xdr:col>
      <xdr:colOff>101600</xdr:colOff>
      <xdr:row>37</xdr:row>
      <xdr:rowOff>149352</xdr:rowOff>
    </xdr:to>
    <xdr:sp macro="" textlink="">
      <xdr:nvSpPr>
        <xdr:cNvPr id="746" name="フローチャート: 判断 745"/>
        <xdr:cNvSpPr/>
      </xdr:nvSpPr>
      <xdr:spPr>
        <a:xfrm>
          <a:off x="20383500" y="639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165879</xdr:rowOff>
    </xdr:from>
    <xdr:ext cx="469744" cy="259045"/>
    <xdr:sp macro="" textlink="">
      <xdr:nvSpPr>
        <xdr:cNvPr id="747" name="テキスト ボックス 746"/>
        <xdr:cNvSpPr txBox="1"/>
      </xdr:nvSpPr>
      <xdr:spPr>
        <a:xfrm>
          <a:off x="20199428" y="6166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7969</xdr:rowOff>
    </xdr:from>
    <xdr:to>
      <xdr:col>102</xdr:col>
      <xdr:colOff>114300</xdr:colOff>
      <xdr:row>35</xdr:row>
      <xdr:rowOff>95866</xdr:rowOff>
    </xdr:to>
    <xdr:cxnSp macro="">
      <xdr:nvCxnSpPr>
        <xdr:cNvPr id="748" name="直線コネクタ 747"/>
        <xdr:cNvCxnSpPr/>
      </xdr:nvCxnSpPr>
      <xdr:spPr>
        <a:xfrm flipV="1">
          <a:off x="18656300" y="5322919"/>
          <a:ext cx="889000" cy="773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41065</xdr:rowOff>
    </xdr:from>
    <xdr:to>
      <xdr:col>102</xdr:col>
      <xdr:colOff>165100</xdr:colOff>
      <xdr:row>37</xdr:row>
      <xdr:rowOff>142665</xdr:rowOff>
    </xdr:to>
    <xdr:sp macro="" textlink="">
      <xdr:nvSpPr>
        <xdr:cNvPr id="749" name="フローチャート: 判断 748"/>
        <xdr:cNvSpPr/>
      </xdr:nvSpPr>
      <xdr:spPr>
        <a:xfrm>
          <a:off x="19494500" y="638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133793</xdr:rowOff>
    </xdr:from>
    <xdr:ext cx="469744" cy="259045"/>
    <xdr:sp macro="" textlink="">
      <xdr:nvSpPr>
        <xdr:cNvPr id="750" name="テキスト ボックス 749"/>
        <xdr:cNvSpPr txBox="1"/>
      </xdr:nvSpPr>
      <xdr:spPr>
        <a:xfrm>
          <a:off x="19310428" y="6477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74898</xdr:rowOff>
    </xdr:from>
    <xdr:to>
      <xdr:col>98</xdr:col>
      <xdr:colOff>38100</xdr:colOff>
      <xdr:row>38</xdr:row>
      <xdr:rowOff>5048</xdr:rowOff>
    </xdr:to>
    <xdr:sp macro="" textlink="">
      <xdr:nvSpPr>
        <xdr:cNvPr id="751" name="フローチャート: 判断 750"/>
        <xdr:cNvSpPr/>
      </xdr:nvSpPr>
      <xdr:spPr>
        <a:xfrm>
          <a:off x="18605500" y="64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167626</xdr:rowOff>
    </xdr:from>
    <xdr:ext cx="469744" cy="259045"/>
    <xdr:sp macro="" textlink="">
      <xdr:nvSpPr>
        <xdr:cNvPr id="752" name="テキスト ボックス 751"/>
        <xdr:cNvSpPr txBox="1"/>
      </xdr:nvSpPr>
      <xdr:spPr>
        <a:xfrm>
          <a:off x="18421428" y="6511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8" name="楕円 757"/>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60977</xdr:rowOff>
    </xdr:from>
    <xdr:ext cx="249299" cy="259045"/>
    <xdr:sp macro="" textlink="">
      <xdr:nvSpPr>
        <xdr:cNvPr id="759" name="投資及び出資金該当値テキスト"/>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91529</xdr:rowOff>
    </xdr:from>
    <xdr:to>
      <xdr:col>112</xdr:col>
      <xdr:colOff>38100</xdr:colOff>
      <xdr:row>38</xdr:row>
      <xdr:rowOff>21679</xdr:rowOff>
    </xdr:to>
    <xdr:sp macro="" textlink="">
      <xdr:nvSpPr>
        <xdr:cNvPr id="760" name="楕円 759"/>
        <xdr:cNvSpPr/>
      </xdr:nvSpPr>
      <xdr:spPr>
        <a:xfrm>
          <a:off x="21272500" y="6435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12806</xdr:rowOff>
    </xdr:from>
    <xdr:ext cx="378565" cy="259045"/>
    <xdr:sp macro="" textlink="">
      <xdr:nvSpPr>
        <xdr:cNvPr id="761" name="テキスト ボックス 760"/>
        <xdr:cNvSpPr txBox="1"/>
      </xdr:nvSpPr>
      <xdr:spPr>
        <a:xfrm>
          <a:off x="21134017" y="6527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89757</xdr:rowOff>
    </xdr:from>
    <xdr:to>
      <xdr:col>107</xdr:col>
      <xdr:colOff>101600</xdr:colOff>
      <xdr:row>38</xdr:row>
      <xdr:rowOff>19907</xdr:rowOff>
    </xdr:to>
    <xdr:sp macro="" textlink="">
      <xdr:nvSpPr>
        <xdr:cNvPr id="762" name="楕円 761"/>
        <xdr:cNvSpPr/>
      </xdr:nvSpPr>
      <xdr:spPr>
        <a:xfrm>
          <a:off x="20383500" y="6433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11034</xdr:rowOff>
    </xdr:from>
    <xdr:ext cx="378565" cy="259045"/>
    <xdr:sp macro="" textlink="">
      <xdr:nvSpPr>
        <xdr:cNvPr id="763" name="テキスト ボックス 762"/>
        <xdr:cNvSpPr txBox="1"/>
      </xdr:nvSpPr>
      <xdr:spPr>
        <a:xfrm>
          <a:off x="20245017" y="6526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30</xdr:row>
      <xdr:rowOff>128619</xdr:rowOff>
    </xdr:from>
    <xdr:to>
      <xdr:col>102</xdr:col>
      <xdr:colOff>165100</xdr:colOff>
      <xdr:row>31</xdr:row>
      <xdr:rowOff>58769</xdr:rowOff>
    </xdr:to>
    <xdr:sp macro="" textlink="">
      <xdr:nvSpPr>
        <xdr:cNvPr id="764" name="楕円 763"/>
        <xdr:cNvSpPr/>
      </xdr:nvSpPr>
      <xdr:spPr>
        <a:xfrm>
          <a:off x="19494500" y="527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29</xdr:row>
      <xdr:rowOff>75296</xdr:rowOff>
    </xdr:from>
    <xdr:ext cx="534377" cy="259045"/>
    <xdr:sp macro="" textlink="">
      <xdr:nvSpPr>
        <xdr:cNvPr id="765" name="テキスト ボックス 764"/>
        <xdr:cNvSpPr txBox="1"/>
      </xdr:nvSpPr>
      <xdr:spPr>
        <a:xfrm>
          <a:off x="19278111" y="504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45066</xdr:rowOff>
    </xdr:from>
    <xdr:to>
      <xdr:col>98</xdr:col>
      <xdr:colOff>38100</xdr:colOff>
      <xdr:row>35</xdr:row>
      <xdr:rowOff>146666</xdr:rowOff>
    </xdr:to>
    <xdr:sp macro="" textlink="">
      <xdr:nvSpPr>
        <xdr:cNvPr id="766" name="楕円 765"/>
        <xdr:cNvSpPr/>
      </xdr:nvSpPr>
      <xdr:spPr>
        <a:xfrm>
          <a:off x="18605500" y="6045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33</xdr:row>
      <xdr:rowOff>163193</xdr:rowOff>
    </xdr:from>
    <xdr:ext cx="469744" cy="259045"/>
    <xdr:sp macro="" textlink="">
      <xdr:nvSpPr>
        <xdr:cNvPr id="767" name="テキスト ボックス 766"/>
        <xdr:cNvSpPr txBox="1"/>
      </xdr:nvSpPr>
      <xdr:spPr>
        <a:xfrm>
          <a:off x="18421428" y="5821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8" name="直線コネクタ 77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9" name="テキスト ボックス 77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0" name="直線コネクタ 77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1" name="テキスト ボックス 780"/>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3" name="テキスト ボックス 782"/>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4" name="直線コネクタ 78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5" name="テキスト ボックス 784"/>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6" name="直線コネクタ 78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7" name="テキスト ボックス 786"/>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117069</xdr:rowOff>
    </xdr:from>
    <xdr:to>
      <xdr:col>116</xdr:col>
      <xdr:colOff>62864</xdr:colOff>
      <xdr:row>59</xdr:row>
      <xdr:rowOff>44450</xdr:rowOff>
    </xdr:to>
    <xdr:cxnSp macro="">
      <xdr:nvCxnSpPr>
        <xdr:cNvPr id="791" name="直線コネクタ 790"/>
        <xdr:cNvCxnSpPr/>
      </xdr:nvCxnSpPr>
      <xdr:spPr>
        <a:xfrm flipV="1">
          <a:off x="22159595" y="8689569"/>
          <a:ext cx="1269" cy="1470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2"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3" name="直線コネクタ 79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63746</xdr:rowOff>
    </xdr:from>
    <xdr:ext cx="534377" cy="259045"/>
    <xdr:sp macro="" textlink="">
      <xdr:nvSpPr>
        <xdr:cNvPr id="794" name="貸付金最大値テキスト"/>
        <xdr:cNvSpPr txBox="1"/>
      </xdr:nvSpPr>
      <xdr:spPr>
        <a:xfrm>
          <a:off x="22212300" y="8464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117069</xdr:rowOff>
    </xdr:from>
    <xdr:to>
      <xdr:col>116</xdr:col>
      <xdr:colOff>152400</xdr:colOff>
      <xdr:row>50</xdr:row>
      <xdr:rowOff>117069</xdr:rowOff>
    </xdr:to>
    <xdr:cxnSp macro="">
      <xdr:nvCxnSpPr>
        <xdr:cNvPr id="795" name="直線コネクタ 794"/>
        <xdr:cNvCxnSpPr/>
      </xdr:nvCxnSpPr>
      <xdr:spPr>
        <a:xfrm>
          <a:off x="22072600" y="8689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108648</xdr:rowOff>
    </xdr:from>
    <xdr:to>
      <xdr:col>116</xdr:col>
      <xdr:colOff>63500</xdr:colOff>
      <xdr:row>58</xdr:row>
      <xdr:rowOff>150596</xdr:rowOff>
    </xdr:to>
    <xdr:cxnSp macro="">
      <xdr:nvCxnSpPr>
        <xdr:cNvPr id="796" name="直線コネクタ 795"/>
        <xdr:cNvCxnSpPr/>
      </xdr:nvCxnSpPr>
      <xdr:spPr>
        <a:xfrm>
          <a:off x="21323300" y="10052748"/>
          <a:ext cx="838200" cy="41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151820</xdr:rowOff>
    </xdr:from>
    <xdr:ext cx="469744" cy="259045"/>
    <xdr:sp macro="" textlink="">
      <xdr:nvSpPr>
        <xdr:cNvPr id="797" name="貸付金平均値テキスト"/>
        <xdr:cNvSpPr txBox="1"/>
      </xdr:nvSpPr>
      <xdr:spPr>
        <a:xfrm>
          <a:off x="22212300" y="97530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128943</xdr:rowOff>
    </xdr:from>
    <xdr:to>
      <xdr:col>116</xdr:col>
      <xdr:colOff>114300</xdr:colOff>
      <xdr:row>58</xdr:row>
      <xdr:rowOff>59093</xdr:rowOff>
    </xdr:to>
    <xdr:sp macro="" textlink="">
      <xdr:nvSpPr>
        <xdr:cNvPr id="798" name="フローチャート: 判断 797"/>
        <xdr:cNvSpPr/>
      </xdr:nvSpPr>
      <xdr:spPr>
        <a:xfrm>
          <a:off x="22110700" y="990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108648</xdr:rowOff>
    </xdr:from>
    <xdr:to>
      <xdr:col>111</xdr:col>
      <xdr:colOff>177800</xdr:colOff>
      <xdr:row>58</xdr:row>
      <xdr:rowOff>135661</xdr:rowOff>
    </xdr:to>
    <xdr:cxnSp macro="">
      <xdr:nvCxnSpPr>
        <xdr:cNvPr id="799" name="直線コネクタ 798"/>
        <xdr:cNvCxnSpPr/>
      </xdr:nvCxnSpPr>
      <xdr:spPr>
        <a:xfrm flipV="1">
          <a:off x="20434300" y="10052748"/>
          <a:ext cx="889000" cy="27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121018</xdr:rowOff>
    </xdr:from>
    <xdr:to>
      <xdr:col>112</xdr:col>
      <xdr:colOff>38100</xdr:colOff>
      <xdr:row>58</xdr:row>
      <xdr:rowOff>51168</xdr:rowOff>
    </xdr:to>
    <xdr:sp macro="" textlink="">
      <xdr:nvSpPr>
        <xdr:cNvPr id="800" name="フローチャート: 判断 799"/>
        <xdr:cNvSpPr/>
      </xdr:nvSpPr>
      <xdr:spPr>
        <a:xfrm>
          <a:off x="212725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67695</xdr:rowOff>
    </xdr:from>
    <xdr:ext cx="469744" cy="259045"/>
    <xdr:sp macro="" textlink="">
      <xdr:nvSpPr>
        <xdr:cNvPr id="801" name="テキスト ボックス 800"/>
        <xdr:cNvSpPr txBox="1"/>
      </xdr:nvSpPr>
      <xdr:spPr>
        <a:xfrm>
          <a:off x="21088428" y="9668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135661</xdr:rowOff>
    </xdr:from>
    <xdr:to>
      <xdr:col>107</xdr:col>
      <xdr:colOff>50800</xdr:colOff>
      <xdr:row>58</xdr:row>
      <xdr:rowOff>145262</xdr:rowOff>
    </xdr:to>
    <xdr:cxnSp macro="">
      <xdr:nvCxnSpPr>
        <xdr:cNvPr id="802" name="直線コネクタ 801"/>
        <xdr:cNvCxnSpPr/>
      </xdr:nvCxnSpPr>
      <xdr:spPr>
        <a:xfrm flipV="1">
          <a:off x="19545300" y="10079761"/>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108369</xdr:rowOff>
    </xdr:from>
    <xdr:to>
      <xdr:col>107</xdr:col>
      <xdr:colOff>101600</xdr:colOff>
      <xdr:row>58</xdr:row>
      <xdr:rowOff>38519</xdr:rowOff>
    </xdr:to>
    <xdr:sp macro="" textlink="">
      <xdr:nvSpPr>
        <xdr:cNvPr id="803" name="フローチャート: 判断 802"/>
        <xdr:cNvSpPr/>
      </xdr:nvSpPr>
      <xdr:spPr>
        <a:xfrm>
          <a:off x="20383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55046</xdr:rowOff>
    </xdr:from>
    <xdr:ext cx="469744" cy="259045"/>
    <xdr:sp macro="" textlink="">
      <xdr:nvSpPr>
        <xdr:cNvPr id="804" name="テキスト ボックス 803"/>
        <xdr:cNvSpPr txBox="1"/>
      </xdr:nvSpPr>
      <xdr:spPr>
        <a:xfrm>
          <a:off x="20199428" y="9656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115201</xdr:rowOff>
    </xdr:from>
    <xdr:to>
      <xdr:col>102</xdr:col>
      <xdr:colOff>114300</xdr:colOff>
      <xdr:row>58</xdr:row>
      <xdr:rowOff>145262</xdr:rowOff>
    </xdr:to>
    <xdr:cxnSp macro="">
      <xdr:nvCxnSpPr>
        <xdr:cNvPr id="805" name="直線コネクタ 804"/>
        <xdr:cNvCxnSpPr/>
      </xdr:nvCxnSpPr>
      <xdr:spPr>
        <a:xfrm>
          <a:off x="18656300" y="10059301"/>
          <a:ext cx="889000" cy="30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87490</xdr:rowOff>
    </xdr:from>
    <xdr:to>
      <xdr:col>102</xdr:col>
      <xdr:colOff>165100</xdr:colOff>
      <xdr:row>58</xdr:row>
      <xdr:rowOff>17640</xdr:rowOff>
    </xdr:to>
    <xdr:sp macro="" textlink="">
      <xdr:nvSpPr>
        <xdr:cNvPr id="806" name="フローチャート: 判断 805"/>
        <xdr:cNvSpPr/>
      </xdr:nvSpPr>
      <xdr:spPr>
        <a:xfrm>
          <a:off x="19494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34167</xdr:rowOff>
    </xdr:from>
    <xdr:ext cx="469744" cy="259045"/>
    <xdr:sp macro="" textlink="">
      <xdr:nvSpPr>
        <xdr:cNvPr id="807" name="テキスト ボックス 806"/>
        <xdr:cNvSpPr txBox="1"/>
      </xdr:nvSpPr>
      <xdr:spPr>
        <a:xfrm>
          <a:off x="19310428" y="9635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162090</xdr:rowOff>
    </xdr:from>
    <xdr:to>
      <xdr:col>98</xdr:col>
      <xdr:colOff>38100</xdr:colOff>
      <xdr:row>58</xdr:row>
      <xdr:rowOff>92240</xdr:rowOff>
    </xdr:to>
    <xdr:sp macro="" textlink="">
      <xdr:nvSpPr>
        <xdr:cNvPr id="808" name="フローチャート: 判断 807"/>
        <xdr:cNvSpPr/>
      </xdr:nvSpPr>
      <xdr:spPr>
        <a:xfrm>
          <a:off x="18605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108767</xdr:rowOff>
    </xdr:from>
    <xdr:ext cx="469744" cy="259045"/>
    <xdr:sp macro="" textlink="">
      <xdr:nvSpPr>
        <xdr:cNvPr id="809" name="テキスト ボックス 808"/>
        <xdr:cNvSpPr txBox="1"/>
      </xdr:nvSpPr>
      <xdr:spPr>
        <a:xfrm>
          <a:off x="18421428"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99796</xdr:rowOff>
    </xdr:from>
    <xdr:to>
      <xdr:col>116</xdr:col>
      <xdr:colOff>114300</xdr:colOff>
      <xdr:row>59</xdr:row>
      <xdr:rowOff>29946</xdr:rowOff>
    </xdr:to>
    <xdr:sp macro="" textlink="">
      <xdr:nvSpPr>
        <xdr:cNvPr id="815" name="楕円 814"/>
        <xdr:cNvSpPr/>
      </xdr:nvSpPr>
      <xdr:spPr>
        <a:xfrm>
          <a:off x="22110700" y="10043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14723</xdr:rowOff>
    </xdr:from>
    <xdr:ext cx="469744" cy="259045"/>
    <xdr:sp macro="" textlink="">
      <xdr:nvSpPr>
        <xdr:cNvPr id="816" name="貸付金該当値テキスト"/>
        <xdr:cNvSpPr txBox="1"/>
      </xdr:nvSpPr>
      <xdr:spPr>
        <a:xfrm>
          <a:off x="22212300" y="9958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57848</xdr:rowOff>
    </xdr:from>
    <xdr:to>
      <xdr:col>112</xdr:col>
      <xdr:colOff>38100</xdr:colOff>
      <xdr:row>58</xdr:row>
      <xdr:rowOff>159448</xdr:rowOff>
    </xdr:to>
    <xdr:sp macro="" textlink="">
      <xdr:nvSpPr>
        <xdr:cNvPr id="817" name="楕円 816"/>
        <xdr:cNvSpPr/>
      </xdr:nvSpPr>
      <xdr:spPr>
        <a:xfrm>
          <a:off x="21272500" y="1000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150575</xdr:rowOff>
    </xdr:from>
    <xdr:ext cx="469744" cy="259045"/>
    <xdr:sp macro="" textlink="">
      <xdr:nvSpPr>
        <xdr:cNvPr id="818" name="テキスト ボックス 817"/>
        <xdr:cNvSpPr txBox="1"/>
      </xdr:nvSpPr>
      <xdr:spPr>
        <a:xfrm>
          <a:off x="21088428" y="10094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84861</xdr:rowOff>
    </xdr:from>
    <xdr:to>
      <xdr:col>107</xdr:col>
      <xdr:colOff>101600</xdr:colOff>
      <xdr:row>59</xdr:row>
      <xdr:rowOff>15011</xdr:rowOff>
    </xdr:to>
    <xdr:sp macro="" textlink="">
      <xdr:nvSpPr>
        <xdr:cNvPr id="819" name="楕円 818"/>
        <xdr:cNvSpPr/>
      </xdr:nvSpPr>
      <xdr:spPr>
        <a:xfrm>
          <a:off x="20383500" y="1002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6138</xdr:rowOff>
    </xdr:from>
    <xdr:ext cx="469744" cy="259045"/>
    <xdr:sp macro="" textlink="">
      <xdr:nvSpPr>
        <xdr:cNvPr id="820" name="テキスト ボックス 819"/>
        <xdr:cNvSpPr txBox="1"/>
      </xdr:nvSpPr>
      <xdr:spPr>
        <a:xfrm>
          <a:off x="20199428" y="10121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94462</xdr:rowOff>
    </xdr:from>
    <xdr:to>
      <xdr:col>102</xdr:col>
      <xdr:colOff>165100</xdr:colOff>
      <xdr:row>59</xdr:row>
      <xdr:rowOff>24612</xdr:rowOff>
    </xdr:to>
    <xdr:sp macro="" textlink="">
      <xdr:nvSpPr>
        <xdr:cNvPr id="821" name="楕円 820"/>
        <xdr:cNvSpPr/>
      </xdr:nvSpPr>
      <xdr:spPr>
        <a:xfrm>
          <a:off x="19494500" y="1003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15739</xdr:rowOff>
    </xdr:from>
    <xdr:ext cx="469744" cy="259045"/>
    <xdr:sp macro="" textlink="">
      <xdr:nvSpPr>
        <xdr:cNvPr id="822" name="テキスト ボックス 821"/>
        <xdr:cNvSpPr txBox="1"/>
      </xdr:nvSpPr>
      <xdr:spPr>
        <a:xfrm>
          <a:off x="19310428" y="10131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64401</xdr:rowOff>
    </xdr:from>
    <xdr:to>
      <xdr:col>98</xdr:col>
      <xdr:colOff>38100</xdr:colOff>
      <xdr:row>58</xdr:row>
      <xdr:rowOff>166001</xdr:rowOff>
    </xdr:to>
    <xdr:sp macro="" textlink="">
      <xdr:nvSpPr>
        <xdr:cNvPr id="823" name="楕円 822"/>
        <xdr:cNvSpPr/>
      </xdr:nvSpPr>
      <xdr:spPr>
        <a:xfrm>
          <a:off x="18605500" y="1000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157128</xdr:rowOff>
    </xdr:from>
    <xdr:ext cx="469744" cy="259045"/>
    <xdr:sp macro="" textlink="">
      <xdr:nvSpPr>
        <xdr:cNvPr id="824" name="テキスト ボックス 823"/>
        <xdr:cNvSpPr txBox="1"/>
      </xdr:nvSpPr>
      <xdr:spPr>
        <a:xfrm>
          <a:off x="18421428" y="10101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5" name="テキスト ボックス 83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6" name="直線コネクタ 83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7" name="テキスト ボックス 836"/>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8" name="直線コネクタ 83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9" name="テキスト ボックス 83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0" name="直線コネクタ 83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1" name="テキスト ボックス 84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2" name="直線コネクタ 84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3" name="テキスト ボックス 842"/>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4" name="直線コネクタ 84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5" name="テキスト ボックス 844"/>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7" name="テキスト ボックス 84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144063</xdr:rowOff>
    </xdr:from>
    <xdr:to>
      <xdr:col>116</xdr:col>
      <xdr:colOff>62864</xdr:colOff>
      <xdr:row>78</xdr:row>
      <xdr:rowOff>143033</xdr:rowOff>
    </xdr:to>
    <xdr:cxnSp macro="">
      <xdr:nvCxnSpPr>
        <xdr:cNvPr id="849" name="直線コネクタ 848"/>
        <xdr:cNvCxnSpPr/>
      </xdr:nvCxnSpPr>
      <xdr:spPr>
        <a:xfrm flipV="1">
          <a:off x="22159595" y="12145563"/>
          <a:ext cx="1269" cy="1370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146860</xdr:rowOff>
    </xdr:from>
    <xdr:ext cx="534377" cy="259045"/>
    <xdr:sp macro="" textlink="">
      <xdr:nvSpPr>
        <xdr:cNvPr id="850" name="繰出金最小値テキスト"/>
        <xdr:cNvSpPr txBox="1"/>
      </xdr:nvSpPr>
      <xdr:spPr>
        <a:xfrm>
          <a:off x="22212300" y="13519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143033</xdr:rowOff>
    </xdr:from>
    <xdr:to>
      <xdr:col>116</xdr:col>
      <xdr:colOff>152400</xdr:colOff>
      <xdr:row>78</xdr:row>
      <xdr:rowOff>143033</xdr:rowOff>
    </xdr:to>
    <xdr:cxnSp macro="">
      <xdr:nvCxnSpPr>
        <xdr:cNvPr id="851" name="直線コネクタ 850"/>
        <xdr:cNvCxnSpPr/>
      </xdr:nvCxnSpPr>
      <xdr:spPr>
        <a:xfrm>
          <a:off x="22072600" y="1351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90740</xdr:rowOff>
    </xdr:from>
    <xdr:ext cx="534377" cy="259045"/>
    <xdr:sp macro="" textlink="">
      <xdr:nvSpPr>
        <xdr:cNvPr id="852" name="繰出金最大値テキスト"/>
        <xdr:cNvSpPr txBox="1"/>
      </xdr:nvSpPr>
      <xdr:spPr>
        <a:xfrm>
          <a:off x="22212300" y="11920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144063</xdr:rowOff>
    </xdr:from>
    <xdr:to>
      <xdr:col>116</xdr:col>
      <xdr:colOff>152400</xdr:colOff>
      <xdr:row>70</xdr:row>
      <xdr:rowOff>144063</xdr:rowOff>
    </xdr:to>
    <xdr:cxnSp macro="">
      <xdr:nvCxnSpPr>
        <xdr:cNvPr id="853" name="直線コネクタ 852"/>
        <xdr:cNvCxnSpPr/>
      </xdr:nvCxnSpPr>
      <xdr:spPr>
        <a:xfrm>
          <a:off x="22072600" y="12145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141053</xdr:rowOff>
    </xdr:from>
    <xdr:to>
      <xdr:col>116</xdr:col>
      <xdr:colOff>63500</xdr:colOff>
      <xdr:row>73</xdr:row>
      <xdr:rowOff>147091</xdr:rowOff>
    </xdr:to>
    <xdr:cxnSp macro="">
      <xdr:nvCxnSpPr>
        <xdr:cNvPr id="854" name="直線コネクタ 853"/>
        <xdr:cNvCxnSpPr/>
      </xdr:nvCxnSpPr>
      <xdr:spPr>
        <a:xfrm>
          <a:off x="21323300" y="12656903"/>
          <a:ext cx="838200" cy="6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111409</xdr:rowOff>
    </xdr:from>
    <xdr:ext cx="534377" cy="259045"/>
    <xdr:sp macro="" textlink="">
      <xdr:nvSpPr>
        <xdr:cNvPr id="855" name="繰出金平均値テキスト"/>
        <xdr:cNvSpPr txBox="1"/>
      </xdr:nvSpPr>
      <xdr:spPr>
        <a:xfrm>
          <a:off x="22212300" y="12970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132982</xdr:rowOff>
    </xdr:from>
    <xdr:to>
      <xdr:col>116</xdr:col>
      <xdr:colOff>114300</xdr:colOff>
      <xdr:row>76</xdr:row>
      <xdr:rowOff>63131</xdr:rowOff>
    </xdr:to>
    <xdr:sp macro="" textlink="">
      <xdr:nvSpPr>
        <xdr:cNvPr id="856" name="フローチャート: 判断 855"/>
        <xdr:cNvSpPr/>
      </xdr:nvSpPr>
      <xdr:spPr>
        <a:xfrm>
          <a:off x="22110700" y="129917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127965</xdr:rowOff>
    </xdr:from>
    <xdr:to>
      <xdr:col>111</xdr:col>
      <xdr:colOff>177800</xdr:colOff>
      <xdr:row>73</xdr:row>
      <xdr:rowOff>141053</xdr:rowOff>
    </xdr:to>
    <xdr:cxnSp macro="">
      <xdr:nvCxnSpPr>
        <xdr:cNvPr id="857" name="直線コネクタ 856"/>
        <xdr:cNvCxnSpPr/>
      </xdr:nvCxnSpPr>
      <xdr:spPr>
        <a:xfrm>
          <a:off x="20434300" y="12643815"/>
          <a:ext cx="889000" cy="13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105169</xdr:rowOff>
    </xdr:from>
    <xdr:to>
      <xdr:col>112</xdr:col>
      <xdr:colOff>38100</xdr:colOff>
      <xdr:row>76</xdr:row>
      <xdr:rowOff>35319</xdr:rowOff>
    </xdr:to>
    <xdr:sp macro="" textlink="">
      <xdr:nvSpPr>
        <xdr:cNvPr id="858" name="フローチャート: 判断 857"/>
        <xdr:cNvSpPr/>
      </xdr:nvSpPr>
      <xdr:spPr>
        <a:xfrm>
          <a:off x="21272500" y="129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26446</xdr:rowOff>
    </xdr:from>
    <xdr:ext cx="534377" cy="259045"/>
    <xdr:sp macro="" textlink="">
      <xdr:nvSpPr>
        <xdr:cNvPr id="859" name="テキスト ボックス 858"/>
        <xdr:cNvSpPr txBox="1"/>
      </xdr:nvSpPr>
      <xdr:spPr>
        <a:xfrm>
          <a:off x="21056111" y="1305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127965</xdr:rowOff>
    </xdr:from>
    <xdr:to>
      <xdr:col>107</xdr:col>
      <xdr:colOff>50800</xdr:colOff>
      <xdr:row>74</xdr:row>
      <xdr:rowOff>50794</xdr:rowOff>
    </xdr:to>
    <xdr:cxnSp macro="">
      <xdr:nvCxnSpPr>
        <xdr:cNvPr id="860" name="直線コネクタ 859"/>
        <xdr:cNvCxnSpPr/>
      </xdr:nvCxnSpPr>
      <xdr:spPr>
        <a:xfrm flipV="1">
          <a:off x="19545300" y="12643815"/>
          <a:ext cx="889000" cy="94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94729</xdr:rowOff>
    </xdr:from>
    <xdr:to>
      <xdr:col>107</xdr:col>
      <xdr:colOff>101600</xdr:colOff>
      <xdr:row>76</xdr:row>
      <xdr:rowOff>24879</xdr:rowOff>
    </xdr:to>
    <xdr:sp macro="" textlink="">
      <xdr:nvSpPr>
        <xdr:cNvPr id="861" name="フローチャート: 判断 860"/>
        <xdr:cNvSpPr/>
      </xdr:nvSpPr>
      <xdr:spPr>
        <a:xfrm>
          <a:off x="203835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16006</xdr:rowOff>
    </xdr:from>
    <xdr:ext cx="534377" cy="259045"/>
    <xdr:sp macro="" textlink="">
      <xdr:nvSpPr>
        <xdr:cNvPr id="862" name="テキスト ボックス 861"/>
        <xdr:cNvSpPr txBox="1"/>
      </xdr:nvSpPr>
      <xdr:spPr>
        <a:xfrm>
          <a:off x="20167111" y="13046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152426</xdr:rowOff>
    </xdr:from>
    <xdr:to>
      <xdr:col>102</xdr:col>
      <xdr:colOff>114300</xdr:colOff>
      <xdr:row>74</xdr:row>
      <xdr:rowOff>50794</xdr:rowOff>
    </xdr:to>
    <xdr:cxnSp macro="">
      <xdr:nvCxnSpPr>
        <xdr:cNvPr id="863" name="直線コネクタ 862"/>
        <xdr:cNvCxnSpPr/>
      </xdr:nvCxnSpPr>
      <xdr:spPr>
        <a:xfrm>
          <a:off x="18656300" y="12668276"/>
          <a:ext cx="889000" cy="69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78289</xdr:rowOff>
    </xdr:from>
    <xdr:to>
      <xdr:col>102</xdr:col>
      <xdr:colOff>165100</xdr:colOff>
      <xdr:row>76</xdr:row>
      <xdr:rowOff>8440</xdr:rowOff>
    </xdr:to>
    <xdr:sp macro="" textlink="">
      <xdr:nvSpPr>
        <xdr:cNvPr id="864" name="フローチャート: 判断 863"/>
        <xdr:cNvSpPr/>
      </xdr:nvSpPr>
      <xdr:spPr>
        <a:xfrm>
          <a:off x="19494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171017</xdr:rowOff>
    </xdr:from>
    <xdr:ext cx="534377" cy="259045"/>
    <xdr:sp macro="" textlink="">
      <xdr:nvSpPr>
        <xdr:cNvPr id="865" name="テキスト ボックス 864"/>
        <xdr:cNvSpPr txBox="1"/>
      </xdr:nvSpPr>
      <xdr:spPr>
        <a:xfrm>
          <a:off x="19278111" y="1302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75088</xdr:rowOff>
    </xdr:from>
    <xdr:to>
      <xdr:col>98</xdr:col>
      <xdr:colOff>38100</xdr:colOff>
      <xdr:row>77</xdr:row>
      <xdr:rowOff>5238</xdr:rowOff>
    </xdr:to>
    <xdr:sp macro="" textlink="">
      <xdr:nvSpPr>
        <xdr:cNvPr id="866" name="フローチャート: 判断 865"/>
        <xdr:cNvSpPr/>
      </xdr:nvSpPr>
      <xdr:spPr>
        <a:xfrm>
          <a:off x="18605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167815</xdr:rowOff>
    </xdr:from>
    <xdr:ext cx="534377" cy="259045"/>
    <xdr:sp macro="" textlink="">
      <xdr:nvSpPr>
        <xdr:cNvPr id="867" name="テキスト ボックス 866"/>
        <xdr:cNvSpPr txBox="1"/>
      </xdr:nvSpPr>
      <xdr:spPr>
        <a:xfrm>
          <a:off x="18389111" y="131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96291</xdr:rowOff>
    </xdr:from>
    <xdr:to>
      <xdr:col>116</xdr:col>
      <xdr:colOff>114300</xdr:colOff>
      <xdr:row>74</xdr:row>
      <xdr:rowOff>26441</xdr:rowOff>
    </xdr:to>
    <xdr:sp macro="" textlink="">
      <xdr:nvSpPr>
        <xdr:cNvPr id="873" name="楕円 872"/>
        <xdr:cNvSpPr/>
      </xdr:nvSpPr>
      <xdr:spPr>
        <a:xfrm>
          <a:off x="22110700" y="12612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119168</xdr:rowOff>
    </xdr:from>
    <xdr:ext cx="534377" cy="259045"/>
    <xdr:sp macro="" textlink="">
      <xdr:nvSpPr>
        <xdr:cNvPr id="874" name="繰出金該当値テキスト"/>
        <xdr:cNvSpPr txBox="1"/>
      </xdr:nvSpPr>
      <xdr:spPr>
        <a:xfrm>
          <a:off x="22212300" y="12463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90253</xdr:rowOff>
    </xdr:from>
    <xdr:to>
      <xdr:col>112</xdr:col>
      <xdr:colOff>38100</xdr:colOff>
      <xdr:row>74</xdr:row>
      <xdr:rowOff>20403</xdr:rowOff>
    </xdr:to>
    <xdr:sp macro="" textlink="">
      <xdr:nvSpPr>
        <xdr:cNvPr id="875" name="楕円 874"/>
        <xdr:cNvSpPr/>
      </xdr:nvSpPr>
      <xdr:spPr>
        <a:xfrm>
          <a:off x="21272500" y="1260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36930</xdr:rowOff>
    </xdr:from>
    <xdr:ext cx="534377" cy="259045"/>
    <xdr:sp macro="" textlink="">
      <xdr:nvSpPr>
        <xdr:cNvPr id="876" name="テキスト ボックス 875"/>
        <xdr:cNvSpPr txBox="1"/>
      </xdr:nvSpPr>
      <xdr:spPr>
        <a:xfrm>
          <a:off x="21056111" y="1238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77165</xdr:rowOff>
    </xdr:from>
    <xdr:to>
      <xdr:col>107</xdr:col>
      <xdr:colOff>101600</xdr:colOff>
      <xdr:row>74</xdr:row>
      <xdr:rowOff>7315</xdr:rowOff>
    </xdr:to>
    <xdr:sp macro="" textlink="">
      <xdr:nvSpPr>
        <xdr:cNvPr id="877" name="楕円 876"/>
        <xdr:cNvSpPr/>
      </xdr:nvSpPr>
      <xdr:spPr>
        <a:xfrm>
          <a:off x="20383500" y="1259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23842</xdr:rowOff>
    </xdr:from>
    <xdr:ext cx="534377" cy="259045"/>
    <xdr:sp macro="" textlink="">
      <xdr:nvSpPr>
        <xdr:cNvPr id="878" name="テキスト ボックス 877"/>
        <xdr:cNvSpPr txBox="1"/>
      </xdr:nvSpPr>
      <xdr:spPr>
        <a:xfrm>
          <a:off x="20167111" y="1236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171444</xdr:rowOff>
    </xdr:from>
    <xdr:to>
      <xdr:col>102</xdr:col>
      <xdr:colOff>165100</xdr:colOff>
      <xdr:row>74</xdr:row>
      <xdr:rowOff>101594</xdr:rowOff>
    </xdr:to>
    <xdr:sp macro="" textlink="">
      <xdr:nvSpPr>
        <xdr:cNvPr id="879" name="楕円 878"/>
        <xdr:cNvSpPr/>
      </xdr:nvSpPr>
      <xdr:spPr>
        <a:xfrm>
          <a:off x="19494500" y="1268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118121</xdr:rowOff>
    </xdr:from>
    <xdr:ext cx="534377" cy="259045"/>
    <xdr:sp macro="" textlink="">
      <xdr:nvSpPr>
        <xdr:cNvPr id="880" name="テキスト ボックス 879"/>
        <xdr:cNvSpPr txBox="1"/>
      </xdr:nvSpPr>
      <xdr:spPr>
        <a:xfrm>
          <a:off x="19278111" y="12462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101626</xdr:rowOff>
    </xdr:from>
    <xdr:to>
      <xdr:col>98</xdr:col>
      <xdr:colOff>38100</xdr:colOff>
      <xdr:row>74</xdr:row>
      <xdr:rowOff>31776</xdr:rowOff>
    </xdr:to>
    <xdr:sp macro="" textlink="">
      <xdr:nvSpPr>
        <xdr:cNvPr id="881" name="楕円 880"/>
        <xdr:cNvSpPr/>
      </xdr:nvSpPr>
      <xdr:spPr>
        <a:xfrm>
          <a:off x="18605500" y="12617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48303</xdr:rowOff>
    </xdr:from>
    <xdr:ext cx="534377" cy="259045"/>
    <xdr:sp macro="" textlink="">
      <xdr:nvSpPr>
        <xdr:cNvPr id="882" name="テキスト ボックス 881"/>
        <xdr:cNvSpPr txBox="1"/>
      </xdr:nvSpPr>
      <xdr:spPr>
        <a:xfrm>
          <a:off x="18389111" y="12392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歳出決算総額から算出した住民一人当たりコストは</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557,583</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円（前年度比</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1.1</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％）となった。ふるさと納税返礼品事業</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の伸びにより</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物件費が</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163</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万円、積立金が</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450</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増加したが、全体的にコストの増加を抑えつつ投資的経費を大きく抑制したことで、ほぼ前年並みに抑えることができた。ただし、全体の傾向として類似団体平均及び県平均と比べ高コストとなっていることから、さらなるコスト削減に取り組む必要があ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性質別に特徴的なものを見てみると、人件費については、定員管理計画に基づき職員数等の削減を進めてきた結果減少傾向にあるが、各種事業の民間委託を実施しさらなる減少を目指している。</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平成</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年度は育休等の休職者が平年よりもかなり少なかった影響から増加となった。</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平均や県平均と比べ高水準にあるが、直営保育所の割合が高いことや、隣接他団体の廃棄物処理、消防救急等の業務を受託していることによるものである。維持補修費については、日本有数の豪雪地域であることから除雪経費が</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19,377</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円と大きな割合を占めており、類似団体平均よりも高い要因となっている。補助費等については、平成</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26</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年度までは水道事業債の償還が進んだことから水道事業に対する補助が減少したことにより減少傾向にあったが、平成</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27</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年度から地域医療再編に関係</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して</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病院事業への補助が増加したため、住民一人当たりの経費が高水準となっている。普通建設事業費については、合併特例債を活用した施設等の整備が集中していたが平成</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27</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年度をピークに減少し、平成</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年度で統合中学校、し尿等受入施設等の整備が完了したことにより、大きく減少</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した。</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公債費については、合併特例債を活用した大規模な投資事業が続い</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たこ</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とから高水準で推移している</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が、普通建設事業とリンクしゆるやかに減少に向かう</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。繰出金については、下水道特別会計への繰出金が住民一人当たり</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31,963</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円と大きな割合を占めている。平成</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27</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年度に完了した面的整備のための企業債及び資本費平準化債の発行により企業債残高が増加しており、公債費財源繰出が増えている。</a:t>
          </a:r>
          <a:endPar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新潟県南魚沼市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57,030
56,017
584.55
32,697,423
31,798,983
703,016
19,701,286
39,680,785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15.5
126.3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108610</xdr:rowOff>
    </xdr:from>
    <xdr:to>
      <xdr:col>24</xdr:col>
      <xdr:colOff>62865</xdr:colOff>
      <xdr:row>37</xdr:row>
      <xdr:rowOff>115011</xdr:rowOff>
    </xdr:to>
    <xdr:cxnSp macro="">
      <xdr:nvCxnSpPr>
        <xdr:cNvPr id="54" name="直線コネクタ 53"/>
        <xdr:cNvCxnSpPr/>
      </xdr:nvCxnSpPr>
      <xdr:spPr>
        <a:xfrm flipV="1">
          <a:off x="4633595" y="5252110"/>
          <a:ext cx="1270" cy="1206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118838</xdr:rowOff>
    </xdr:from>
    <xdr:ext cx="469744" cy="259045"/>
    <xdr:sp macro="" textlink="">
      <xdr:nvSpPr>
        <xdr:cNvPr id="55" name="議会費最小値テキスト"/>
        <xdr:cNvSpPr txBox="1"/>
      </xdr:nvSpPr>
      <xdr:spPr>
        <a:xfrm>
          <a:off x="4686300" y="6462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115011</xdr:rowOff>
    </xdr:from>
    <xdr:to>
      <xdr:col>24</xdr:col>
      <xdr:colOff>152400</xdr:colOff>
      <xdr:row>37</xdr:row>
      <xdr:rowOff>115011</xdr:rowOff>
    </xdr:to>
    <xdr:cxnSp macro="">
      <xdr:nvCxnSpPr>
        <xdr:cNvPr id="56" name="直線コネクタ 55"/>
        <xdr:cNvCxnSpPr/>
      </xdr:nvCxnSpPr>
      <xdr:spPr>
        <a:xfrm>
          <a:off x="4546600" y="6458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55287</xdr:rowOff>
    </xdr:from>
    <xdr:ext cx="469744" cy="259045"/>
    <xdr:sp macro="" textlink="">
      <xdr:nvSpPr>
        <xdr:cNvPr id="57" name="議会費最大値テキスト"/>
        <xdr:cNvSpPr txBox="1"/>
      </xdr:nvSpPr>
      <xdr:spPr>
        <a:xfrm>
          <a:off x="4686300" y="502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108610</xdr:rowOff>
    </xdr:from>
    <xdr:to>
      <xdr:col>24</xdr:col>
      <xdr:colOff>152400</xdr:colOff>
      <xdr:row>30</xdr:row>
      <xdr:rowOff>108610</xdr:rowOff>
    </xdr:to>
    <xdr:cxnSp macro="">
      <xdr:nvCxnSpPr>
        <xdr:cNvPr id="58" name="直線コネクタ 57"/>
        <xdr:cNvCxnSpPr/>
      </xdr:nvCxnSpPr>
      <xdr:spPr>
        <a:xfrm>
          <a:off x="4546600" y="5252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134671</xdr:rowOff>
    </xdr:from>
    <xdr:to>
      <xdr:col>24</xdr:col>
      <xdr:colOff>63500</xdr:colOff>
      <xdr:row>35</xdr:row>
      <xdr:rowOff>86665</xdr:rowOff>
    </xdr:to>
    <xdr:cxnSp macro="">
      <xdr:nvCxnSpPr>
        <xdr:cNvPr id="59" name="直線コネクタ 58"/>
        <xdr:cNvCxnSpPr/>
      </xdr:nvCxnSpPr>
      <xdr:spPr>
        <a:xfrm>
          <a:off x="3797300" y="5963971"/>
          <a:ext cx="8382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106748</xdr:rowOff>
    </xdr:from>
    <xdr:ext cx="469744" cy="259045"/>
    <xdr:sp macro="" textlink="">
      <xdr:nvSpPr>
        <xdr:cNvPr id="60" name="議会費平均値テキスト"/>
        <xdr:cNvSpPr txBox="1"/>
      </xdr:nvSpPr>
      <xdr:spPr>
        <a:xfrm>
          <a:off x="4686300" y="57645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83871</xdr:rowOff>
    </xdr:from>
    <xdr:to>
      <xdr:col>24</xdr:col>
      <xdr:colOff>114300</xdr:colOff>
      <xdr:row>35</xdr:row>
      <xdr:rowOff>14021</xdr:rowOff>
    </xdr:to>
    <xdr:sp macro="" textlink="">
      <xdr:nvSpPr>
        <xdr:cNvPr id="61" name="フローチャート: 判断 60"/>
        <xdr:cNvSpPr/>
      </xdr:nvSpPr>
      <xdr:spPr>
        <a:xfrm>
          <a:off x="45847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134671</xdr:rowOff>
    </xdr:from>
    <xdr:to>
      <xdr:col>19</xdr:col>
      <xdr:colOff>177800</xdr:colOff>
      <xdr:row>35</xdr:row>
      <xdr:rowOff>4826</xdr:rowOff>
    </xdr:to>
    <xdr:cxnSp macro="">
      <xdr:nvCxnSpPr>
        <xdr:cNvPr id="62" name="直線コネクタ 61"/>
        <xdr:cNvCxnSpPr/>
      </xdr:nvCxnSpPr>
      <xdr:spPr>
        <a:xfrm flipV="1">
          <a:off x="2908300" y="5963971"/>
          <a:ext cx="889000" cy="41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71984</xdr:rowOff>
    </xdr:from>
    <xdr:to>
      <xdr:col>20</xdr:col>
      <xdr:colOff>38100</xdr:colOff>
      <xdr:row>35</xdr:row>
      <xdr:rowOff>2134</xdr:rowOff>
    </xdr:to>
    <xdr:sp macro="" textlink="">
      <xdr:nvSpPr>
        <xdr:cNvPr id="63" name="フローチャート: 判断 62"/>
        <xdr:cNvSpPr/>
      </xdr:nvSpPr>
      <xdr:spPr>
        <a:xfrm>
          <a:off x="3746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18661</xdr:rowOff>
    </xdr:from>
    <xdr:ext cx="469744" cy="259045"/>
    <xdr:sp macro="" textlink="">
      <xdr:nvSpPr>
        <xdr:cNvPr id="64" name="テキスト ボックス 63"/>
        <xdr:cNvSpPr txBox="1"/>
      </xdr:nvSpPr>
      <xdr:spPr>
        <a:xfrm>
          <a:off x="3562428" y="5676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12141</xdr:rowOff>
    </xdr:from>
    <xdr:to>
      <xdr:col>15</xdr:col>
      <xdr:colOff>50800</xdr:colOff>
      <xdr:row>35</xdr:row>
      <xdr:rowOff>4826</xdr:rowOff>
    </xdr:to>
    <xdr:cxnSp macro="">
      <xdr:nvCxnSpPr>
        <xdr:cNvPr id="65" name="直線コネクタ 64"/>
        <xdr:cNvCxnSpPr/>
      </xdr:nvCxnSpPr>
      <xdr:spPr>
        <a:xfrm>
          <a:off x="2019300" y="5841441"/>
          <a:ext cx="889000" cy="164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86157</xdr:rowOff>
    </xdr:from>
    <xdr:to>
      <xdr:col>15</xdr:col>
      <xdr:colOff>101600</xdr:colOff>
      <xdr:row>35</xdr:row>
      <xdr:rowOff>16307</xdr:rowOff>
    </xdr:to>
    <xdr:sp macro="" textlink="">
      <xdr:nvSpPr>
        <xdr:cNvPr id="66" name="フローチャート: 判断 65"/>
        <xdr:cNvSpPr/>
      </xdr:nvSpPr>
      <xdr:spPr>
        <a:xfrm>
          <a:off x="2857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32834</xdr:rowOff>
    </xdr:from>
    <xdr:ext cx="469744" cy="259045"/>
    <xdr:sp macro="" textlink="">
      <xdr:nvSpPr>
        <xdr:cNvPr id="67" name="テキスト ボックス 66"/>
        <xdr:cNvSpPr txBox="1"/>
      </xdr:nvSpPr>
      <xdr:spPr>
        <a:xfrm>
          <a:off x="2673428" y="5690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12141</xdr:rowOff>
    </xdr:from>
    <xdr:to>
      <xdr:col>10</xdr:col>
      <xdr:colOff>114300</xdr:colOff>
      <xdr:row>34</xdr:row>
      <xdr:rowOff>45517</xdr:rowOff>
    </xdr:to>
    <xdr:cxnSp macro="">
      <xdr:nvCxnSpPr>
        <xdr:cNvPr id="68" name="直線コネクタ 67"/>
        <xdr:cNvCxnSpPr/>
      </xdr:nvCxnSpPr>
      <xdr:spPr>
        <a:xfrm flipV="1">
          <a:off x="1130300" y="5841441"/>
          <a:ext cx="889000" cy="33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93015</xdr:rowOff>
    </xdr:from>
    <xdr:to>
      <xdr:col>10</xdr:col>
      <xdr:colOff>165100</xdr:colOff>
      <xdr:row>34</xdr:row>
      <xdr:rowOff>23165</xdr:rowOff>
    </xdr:to>
    <xdr:sp macro="" textlink="">
      <xdr:nvSpPr>
        <xdr:cNvPr id="69" name="フローチャート: 判断 68"/>
        <xdr:cNvSpPr/>
      </xdr:nvSpPr>
      <xdr:spPr>
        <a:xfrm>
          <a:off x="1968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39692</xdr:rowOff>
    </xdr:from>
    <xdr:ext cx="469744" cy="259045"/>
    <xdr:sp macro="" textlink="">
      <xdr:nvSpPr>
        <xdr:cNvPr id="70" name="テキスト ボックス 69"/>
        <xdr:cNvSpPr txBox="1"/>
      </xdr:nvSpPr>
      <xdr:spPr>
        <a:xfrm>
          <a:off x="1784428" y="5526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23520</xdr:rowOff>
    </xdr:from>
    <xdr:to>
      <xdr:col>6</xdr:col>
      <xdr:colOff>38100</xdr:colOff>
      <xdr:row>34</xdr:row>
      <xdr:rowOff>125120</xdr:rowOff>
    </xdr:to>
    <xdr:sp macro="" textlink="">
      <xdr:nvSpPr>
        <xdr:cNvPr id="71" name="フローチャート: 判断 70"/>
        <xdr:cNvSpPr/>
      </xdr:nvSpPr>
      <xdr:spPr>
        <a:xfrm>
          <a:off x="1079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116247</xdr:rowOff>
    </xdr:from>
    <xdr:ext cx="469744" cy="259045"/>
    <xdr:sp macro="" textlink="">
      <xdr:nvSpPr>
        <xdr:cNvPr id="72" name="テキスト ボックス 71"/>
        <xdr:cNvSpPr txBox="1"/>
      </xdr:nvSpPr>
      <xdr:spPr>
        <a:xfrm>
          <a:off x="895428" y="594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35865</xdr:rowOff>
    </xdr:from>
    <xdr:to>
      <xdr:col>24</xdr:col>
      <xdr:colOff>114300</xdr:colOff>
      <xdr:row>35</xdr:row>
      <xdr:rowOff>137465</xdr:rowOff>
    </xdr:to>
    <xdr:sp macro="" textlink="">
      <xdr:nvSpPr>
        <xdr:cNvPr id="78" name="楕円 77"/>
        <xdr:cNvSpPr/>
      </xdr:nvSpPr>
      <xdr:spPr>
        <a:xfrm>
          <a:off x="4584700" y="603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14292</xdr:rowOff>
    </xdr:from>
    <xdr:ext cx="469744" cy="259045"/>
    <xdr:sp macro="" textlink="">
      <xdr:nvSpPr>
        <xdr:cNvPr id="79" name="議会費該当値テキスト"/>
        <xdr:cNvSpPr txBox="1"/>
      </xdr:nvSpPr>
      <xdr:spPr>
        <a:xfrm>
          <a:off x="4686300" y="6015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83871</xdr:rowOff>
    </xdr:from>
    <xdr:to>
      <xdr:col>20</xdr:col>
      <xdr:colOff>38100</xdr:colOff>
      <xdr:row>35</xdr:row>
      <xdr:rowOff>14021</xdr:rowOff>
    </xdr:to>
    <xdr:sp macro="" textlink="">
      <xdr:nvSpPr>
        <xdr:cNvPr id="80" name="楕円 79"/>
        <xdr:cNvSpPr/>
      </xdr:nvSpPr>
      <xdr:spPr>
        <a:xfrm>
          <a:off x="3746500" y="591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5148</xdr:rowOff>
    </xdr:from>
    <xdr:ext cx="469744" cy="259045"/>
    <xdr:sp macro="" textlink="">
      <xdr:nvSpPr>
        <xdr:cNvPr id="81" name="テキスト ボックス 80"/>
        <xdr:cNvSpPr txBox="1"/>
      </xdr:nvSpPr>
      <xdr:spPr>
        <a:xfrm>
          <a:off x="3562428" y="6005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125476</xdr:rowOff>
    </xdr:from>
    <xdr:to>
      <xdr:col>15</xdr:col>
      <xdr:colOff>101600</xdr:colOff>
      <xdr:row>35</xdr:row>
      <xdr:rowOff>55626</xdr:rowOff>
    </xdr:to>
    <xdr:sp macro="" textlink="">
      <xdr:nvSpPr>
        <xdr:cNvPr id="82" name="楕円 81"/>
        <xdr:cNvSpPr/>
      </xdr:nvSpPr>
      <xdr:spPr>
        <a:xfrm>
          <a:off x="2857500" y="5954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46753</xdr:rowOff>
    </xdr:from>
    <xdr:ext cx="469744" cy="259045"/>
    <xdr:sp macro="" textlink="">
      <xdr:nvSpPr>
        <xdr:cNvPr id="83" name="テキスト ボックス 82"/>
        <xdr:cNvSpPr txBox="1"/>
      </xdr:nvSpPr>
      <xdr:spPr>
        <a:xfrm>
          <a:off x="2673428" y="6047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132791</xdr:rowOff>
    </xdr:from>
    <xdr:to>
      <xdr:col>10</xdr:col>
      <xdr:colOff>165100</xdr:colOff>
      <xdr:row>34</xdr:row>
      <xdr:rowOff>62941</xdr:rowOff>
    </xdr:to>
    <xdr:sp macro="" textlink="">
      <xdr:nvSpPr>
        <xdr:cNvPr id="84" name="楕円 83"/>
        <xdr:cNvSpPr/>
      </xdr:nvSpPr>
      <xdr:spPr>
        <a:xfrm>
          <a:off x="1968500" y="5790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54068</xdr:rowOff>
    </xdr:from>
    <xdr:ext cx="469744" cy="259045"/>
    <xdr:sp macro="" textlink="">
      <xdr:nvSpPr>
        <xdr:cNvPr id="85" name="テキスト ボックス 84"/>
        <xdr:cNvSpPr txBox="1"/>
      </xdr:nvSpPr>
      <xdr:spPr>
        <a:xfrm>
          <a:off x="1784428" y="5883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166167</xdr:rowOff>
    </xdr:from>
    <xdr:to>
      <xdr:col>6</xdr:col>
      <xdr:colOff>38100</xdr:colOff>
      <xdr:row>34</xdr:row>
      <xdr:rowOff>96317</xdr:rowOff>
    </xdr:to>
    <xdr:sp macro="" textlink="">
      <xdr:nvSpPr>
        <xdr:cNvPr id="86" name="楕円 85"/>
        <xdr:cNvSpPr/>
      </xdr:nvSpPr>
      <xdr:spPr>
        <a:xfrm>
          <a:off x="1079500" y="5824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112844</xdr:rowOff>
    </xdr:from>
    <xdr:ext cx="469744" cy="259045"/>
    <xdr:sp macro="" textlink="">
      <xdr:nvSpPr>
        <xdr:cNvPr id="87" name="テキスト ボックス 86"/>
        <xdr:cNvSpPr txBox="1"/>
      </xdr:nvSpPr>
      <xdr:spPr>
        <a:xfrm>
          <a:off x="895428" y="5599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25509</xdr:rowOff>
    </xdr:from>
    <xdr:to>
      <xdr:col>24</xdr:col>
      <xdr:colOff>62865</xdr:colOff>
      <xdr:row>59</xdr:row>
      <xdr:rowOff>81363</xdr:rowOff>
    </xdr:to>
    <xdr:cxnSp macro="">
      <xdr:nvCxnSpPr>
        <xdr:cNvPr id="114" name="直線コネクタ 113"/>
        <xdr:cNvCxnSpPr/>
      </xdr:nvCxnSpPr>
      <xdr:spPr>
        <a:xfrm flipV="1">
          <a:off x="4633595" y="8769459"/>
          <a:ext cx="1270" cy="1427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85190</xdr:rowOff>
    </xdr:from>
    <xdr:ext cx="534377" cy="259045"/>
    <xdr:sp macro="" textlink="">
      <xdr:nvSpPr>
        <xdr:cNvPr id="115" name="総務費最小値テキスト"/>
        <xdr:cNvSpPr txBox="1"/>
      </xdr:nvSpPr>
      <xdr:spPr>
        <a:xfrm>
          <a:off x="4686300" y="10200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81363</xdr:rowOff>
    </xdr:from>
    <xdr:to>
      <xdr:col>24</xdr:col>
      <xdr:colOff>152400</xdr:colOff>
      <xdr:row>59</xdr:row>
      <xdr:rowOff>81363</xdr:rowOff>
    </xdr:to>
    <xdr:cxnSp macro="">
      <xdr:nvCxnSpPr>
        <xdr:cNvPr id="116" name="直線コネクタ 115"/>
        <xdr:cNvCxnSpPr/>
      </xdr:nvCxnSpPr>
      <xdr:spPr>
        <a:xfrm>
          <a:off x="4546600" y="1019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143636</xdr:rowOff>
    </xdr:from>
    <xdr:ext cx="599010" cy="259045"/>
    <xdr:sp macro="" textlink="">
      <xdr:nvSpPr>
        <xdr:cNvPr id="117" name="総務費最大値テキスト"/>
        <xdr:cNvSpPr txBox="1"/>
      </xdr:nvSpPr>
      <xdr:spPr>
        <a:xfrm>
          <a:off x="4686300" y="8544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162,740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25509</xdr:rowOff>
    </xdr:from>
    <xdr:to>
      <xdr:col>24</xdr:col>
      <xdr:colOff>152400</xdr:colOff>
      <xdr:row>51</xdr:row>
      <xdr:rowOff>25509</xdr:rowOff>
    </xdr:to>
    <xdr:cxnSp macro="">
      <xdr:nvCxnSpPr>
        <xdr:cNvPr id="118" name="直線コネクタ 117"/>
        <xdr:cNvCxnSpPr/>
      </xdr:nvCxnSpPr>
      <xdr:spPr>
        <a:xfrm>
          <a:off x="4546600" y="876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62564</xdr:rowOff>
    </xdr:from>
    <xdr:to>
      <xdr:col>24</xdr:col>
      <xdr:colOff>63500</xdr:colOff>
      <xdr:row>58</xdr:row>
      <xdr:rowOff>2736</xdr:rowOff>
    </xdr:to>
    <xdr:cxnSp macro="">
      <xdr:nvCxnSpPr>
        <xdr:cNvPr id="119" name="直線コネクタ 118"/>
        <xdr:cNvCxnSpPr/>
      </xdr:nvCxnSpPr>
      <xdr:spPr>
        <a:xfrm flipV="1">
          <a:off x="3797300" y="9835214"/>
          <a:ext cx="838200" cy="111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21687</xdr:rowOff>
    </xdr:from>
    <xdr:ext cx="534377" cy="259045"/>
    <xdr:sp macro="" textlink="">
      <xdr:nvSpPr>
        <xdr:cNvPr id="120" name="総務費平均値テキスト"/>
        <xdr:cNvSpPr txBox="1"/>
      </xdr:nvSpPr>
      <xdr:spPr>
        <a:xfrm>
          <a:off x="4686300" y="9622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170260</xdr:rowOff>
    </xdr:from>
    <xdr:to>
      <xdr:col>24</xdr:col>
      <xdr:colOff>114300</xdr:colOff>
      <xdr:row>57</xdr:row>
      <xdr:rowOff>100410</xdr:rowOff>
    </xdr:to>
    <xdr:sp macro="" textlink="">
      <xdr:nvSpPr>
        <xdr:cNvPr id="121" name="フローチャート: 判断 120"/>
        <xdr:cNvSpPr/>
      </xdr:nvSpPr>
      <xdr:spPr>
        <a:xfrm>
          <a:off x="4584700" y="977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2736</xdr:rowOff>
    </xdr:from>
    <xdr:to>
      <xdr:col>19</xdr:col>
      <xdr:colOff>177800</xdr:colOff>
      <xdr:row>58</xdr:row>
      <xdr:rowOff>148017</xdr:rowOff>
    </xdr:to>
    <xdr:cxnSp macro="">
      <xdr:nvCxnSpPr>
        <xdr:cNvPr id="122" name="直線コネクタ 121"/>
        <xdr:cNvCxnSpPr/>
      </xdr:nvCxnSpPr>
      <xdr:spPr>
        <a:xfrm flipV="1">
          <a:off x="2908300" y="9946836"/>
          <a:ext cx="889000" cy="145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168387</xdr:rowOff>
    </xdr:from>
    <xdr:to>
      <xdr:col>20</xdr:col>
      <xdr:colOff>38100</xdr:colOff>
      <xdr:row>57</xdr:row>
      <xdr:rowOff>98537</xdr:rowOff>
    </xdr:to>
    <xdr:sp macro="" textlink="">
      <xdr:nvSpPr>
        <xdr:cNvPr id="123" name="フローチャート: 判断 122"/>
        <xdr:cNvSpPr/>
      </xdr:nvSpPr>
      <xdr:spPr>
        <a:xfrm>
          <a:off x="3746500" y="9769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115064</xdr:rowOff>
    </xdr:from>
    <xdr:ext cx="534377" cy="259045"/>
    <xdr:sp macro="" textlink="">
      <xdr:nvSpPr>
        <xdr:cNvPr id="124" name="テキスト ボックス 123"/>
        <xdr:cNvSpPr txBox="1"/>
      </xdr:nvSpPr>
      <xdr:spPr>
        <a:xfrm>
          <a:off x="3530111" y="9544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148017</xdr:rowOff>
    </xdr:from>
    <xdr:to>
      <xdr:col>15</xdr:col>
      <xdr:colOff>50800</xdr:colOff>
      <xdr:row>58</xdr:row>
      <xdr:rowOff>152240</xdr:rowOff>
    </xdr:to>
    <xdr:cxnSp macro="">
      <xdr:nvCxnSpPr>
        <xdr:cNvPr id="125" name="直線コネクタ 124"/>
        <xdr:cNvCxnSpPr/>
      </xdr:nvCxnSpPr>
      <xdr:spPr>
        <a:xfrm flipV="1">
          <a:off x="2019300" y="10092117"/>
          <a:ext cx="889000" cy="4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154323</xdr:rowOff>
    </xdr:from>
    <xdr:to>
      <xdr:col>15</xdr:col>
      <xdr:colOff>101600</xdr:colOff>
      <xdr:row>57</xdr:row>
      <xdr:rowOff>84473</xdr:rowOff>
    </xdr:to>
    <xdr:sp macro="" textlink="">
      <xdr:nvSpPr>
        <xdr:cNvPr id="126" name="フローチャート: 判断 125"/>
        <xdr:cNvSpPr/>
      </xdr:nvSpPr>
      <xdr:spPr>
        <a:xfrm>
          <a:off x="2857500" y="9755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101000</xdr:rowOff>
    </xdr:from>
    <xdr:ext cx="534377" cy="259045"/>
    <xdr:sp macro="" textlink="">
      <xdr:nvSpPr>
        <xdr:cNvPr id="127" name="テキスト ボックス 126"/>
        <xdr:cNvSpPr txBox="1"/>
      </xdr:nvSpPr>
      <xdr:spPr>
        <a:xfrm>
          <a:off x="2641111" y="9530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137316</xdr:rowOff>
    </xdr:from>
    <xdr:to>
      <xdr:col>10</xdr:col>
      <xdr:colOff>114300</xdr:colOff>
      <xdr:row>58</xdr:row>
      <xdr:rowOff>152240</xdr:rowOff>
    </xdr:to>
    <xdr:cxnSp macro="">
      <xdr:nvCxnSpPr>
        <xdr:cNvPr id="128" name="直線コネクタ 127"/>
        <xdr:cNvCxnSpPr/>
      </xdr:nvCxnSpPr>
      <xdr:spPr>
        <a:xfrm>
          <a:off x="1130300" y="10081416"/>
          <a:ext cx="889000" cy="14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96716</xdr:rowOff>
    </xdr:from>
    <xdr:to>
      <xdr:col>10</xdr:col>
      <xdr:colOff>165100</xdr:colOff>
      <xdr:row>57</xdr:row>
      <xdr:rowOff>26866</xdr:rowOff>
    </xdr:to>
    <xdr:sp macro="" textlink="">
      <xdr:nvSpPr>
        <xdr:cNvPr id="129" name="フローチャート: 判断 128"/>
        <xdr:cNvSpPr/>
      </xdr:nvSpPr>
      <xdr:spPr>
        <a:xfrm>
          <a:off x="1968500" y="969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43393</xdr:rowOff>
    </xdr:from>
    <xdr:ext cx="534377" cy="259045"/>
    <xdr:sp macro="" textlink="">
      <xdr:nvSpPr>
        <xdr:cNvPr id="130" name="テキスト ボックス 129"/>
        <xdr:cNvSpPr txBox="1"/>
      </xdr:nvSpPr>
      <xdr:spPr>
        <a:xfrm>
          <a:off x="1752111" y="947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67586</xdr:rowOff>
    </xdr:from>
    <xdr:to>
      <xdr:col>6</xdr:col>
      <xdr:colOff>38100</xdr:colOff>
      <xdr:row>57</xdr:row>
      <xdr:rowOff>169186</xdr:rowOff>
    </xdr:to>
    <xdr:sp macro="" textlink="">
      <xdr:nvSpPr>
        <xdr:cNvPr id="131" name="フローチャート: 判断 130"/>
        <xdr:cNvSpPr/>
      </xdr:nvSpPr>
      <xdr:spPr>
        <a:xfrm>
          <a:off x="1079500" y="984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14263</xdr:rowOff>
    </xdr:from>
    <xdr:ext cx="534377" cy="259045"/>
    <xdr:sp macro="" textlink="">
      <xdr:nvSpPr>
        <xdr:cNvPr id="132" name="テキスト ボックス 131"/>
        <xdr:cNvSpPr txBox="1"/>
      </xdr:nvSpPr>
      <xdr:spPr>
        <a:xfrm>
          <a:off x="863111" y="9615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11764</xdr:rowOff>
    </xdr:from>
    <xdr:to>
      <xdr:col>24</xdr:col>
      <xdr:colOff>114300</xdr:colOff>
      <xdr:row>57</xdr:row>
      <xdr:rowOff>113364</xdr:rowOff>
    </xdr:to>
    <xdr:sp macro="" textlink="">
      <xdr:nvSpPr>
        <xdr:cNvPr id="138" name="楕円 137"/>
        <xdr:cNvSpPr/>
      </xdr:nvSpPr>
      <xdr:spPr>
        <a:xfrm>
          <a:off x="4584700" y="978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161641</xdr:rowOff>
    </xdr:from>
    <xdr:ext cx="534377" cy="259045"/>
    <xdr:sp macro="" textlink="">
      <xdr:nvSpPr>
        <xdr:cNvPr id="139" name="総務費該当値テキスト"/>
        <xdr:cNvSpPr txBox="1"/>
      </xdr:nvSpPr>
      <xdr:spPr>
        <a:xfrm>
          <a:off x="4686300" y="9762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123386</xdr:rowOff>
    </xdr:from>
    <xdr:to>
      <xdr:col>20</xdr:col>
      <xdr:colOff>38100</xdr:colOff>
      <xdr:row>58</xdr:row>
      <xdr:rowOff>53536</xdr:rowOff>
    </xdr:to>
    <xdr:sp macro="" textlink="">
      <xdr:nvSpPr>
        <xdr:cNvPr id="140" name="楕円 139"/>
        <xdr:cNvSpPr/>
      </xdr:nvSpPr>
      <xdr:spPr>
        <a:xfrm>
          <a:off x="3746500" y="989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44663</xdr:rowOff>
    </xdr:from>
    <xdr:ext cx="534377" cy="259045"/>
    <xdr:sp macro="" textlink="">
      <xdr:nvSpPr>
        <xdr:cNvPr id="141" name="テキスト ボックス 140"/>
        <xdr:cNvSpPr txBox="1"/>
      </xdr:nvSpPr>
      <xdr:spPr>
        <a:xfrm>
          <a:off x="3530111" y="9988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97217</xdr:rowOff>
    </xdr:from>
    <xdr:to>
      <xdr:col>15</xdr:col>
      <xdr:colOff>101600</xdr:colOff>
      <xdr:row>59</xdr:row>
      <xdr:rowOff>27367</xdr:rowOff>
    </xdr:to>
    <xdr:sp macro="" textlink="">
      <xdr:nvSpPr>
        <xdr:cNvPr id="142" name="楕円 141"/>
        <xdr:cNvSpPr/>
      </xdr:nvSpPr>
      <xdr:spPr>
        <a:xfrm>
          <a:off x="2857500" y="10041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18494</xdr:rowOff>
    </xdr:from>
    <xdr:ext cx="534377" cy="259045"/>
    <xdr:sp macro="" textlink="">
      <xdr:nvSpPr>
        <xdr:cNvPr id="143" name="テキスト ボックス 142"/>
        <xdr:cNvSpPr txBox="1"/>
      </xdr:nvSpPr>
      <xdr:spPr>
        <a:xfrm>
          <a:off x="2641111" y="1013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101440</xdr:rowOff>
    </xdr:from>
    <xdr:to>
      <xdr:col>10</xdr:col>
      <xdr:colOff>165100</xdr:colOff>
      <xdr:row>59</xdr:row>
      <xdr:rowOff>31590</xdr:rowOff>
    </xdr:to>
    <xdr:sp macro="" textlink="">
      <xdr:nvSpPr>
        <xdr:cNvPr id="144" name="楕円 143"/>
        <xdr:cNvSpPr/>
      </xdr:nvSpPr>
      <xdr:spPr>
        <a:xfrm>
          <a:off x="1968500" y="1004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22717</xdr:rowOff>
    </xdr:from>
    <xdr:ext cx="534377" cy="259045"/>
    <xdr:sp macro="" textlink="">
      <xdr:nvSpPr>
        <xdr:cNvPr id="145" name="テキスト ボックス 144"/>
        <xdr:cNvSpPr txBox="1"/>
      </xdr:nvSpPr>
      <xdr:spPr>
        <a:xfrm>
          <a:off x="1752111" y="1013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86516</xdr:rowOff>
    </xdr:from>
    <xdr:to>
      <xdr:col>6</xdr:col>
      <xdr:colOff>38100</xdr:colOff>
      <xdr:row>59</xdr:row>
      <xdr:rowOff>16666</xdr:rowOff>
    </xdr:to>
    <xdr:sp macro="" textlink="">
      <xdr:nvSpPr>
        <xdr:cNvPr id="146" name="楕円 145"/>
        <xdr:cNvSpPr/>
      </xdr:nvSpPr>
      <xdr:spPr>
        <a:xfrm>
          <a:off x="1079500" y="10030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7793</xdr:rowOff>
    </xdr:from>
    <xdr:ext cx="534377" cy="259045"/>
    <xdr:sp macro="" textlink="">
      <xdr:nvSpPr>
        <xdr:cNvPr id="147" name="テキスト ボックス 146"/>
        <xdr:cNvSpPr txBox="1"/>
      </xdr:nvSpPr>
      <xdr:spPr>
        <a:xfrm>
          <a:off x="863111" y="10123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8586</xdr:rowOff>
    </xdr:from>
    <xdr:to>
      <xdr:col>24</xdr:col>
      <xdr:colOff>62865</xdr:colOff>
      <xdr:row>79</xdr:row>
      <xdr:rowOff>20689</xdr:rowOff>
    </xdr:to>
    <xdr:cxnSp macro="">
      <xdr:nvCxnSpPr>
        <xdr:cNvPr id="172" name="直線コネクタ 171"/>
        <xdr:cNvCxnSpPr/>
      </xdr:nvCxnSpPr>
      <xdr:spPr>
        <a:xfrm flipV="1">
          <a:off x="4633595" y="12181536"/>
          <a:ext cx="1270" cy="1383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24516</xdr:rowOff>
    </xdr:from>
    <xdr:ext cx="599010" cy="259045"/>
    <xdr:sp macro="" textlink="">
      <xdr:nvSpPr>
        <xdr:cNvPr id="173" name="民生費最小値テキスト"/>
        <xdr:cNvSpPr txBox="1"/>
      </xdr:nvSpPr>
      <xdr:spPr>
        <a:xfrm>
          <a:off x="4686300" y="13569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20689</xdr:rowOff>
    </xdr:from>
    <xdr:to>
      <xdr:col>24</xdr:col>
      <xdr:colOff>152400</xdr:colOff>
      <xdr:row>79</xdr:row>
      <xdr:rowOff>20689</xdr:rowOff>
    </xdr:to>
    <xdr:cxnSp macro="">
      <xdr:nvCxnSpPr>
        <xdr:cNvPr id="174" name="直線コネクタ 173"/>
        <xdr:cNvCxnSpPr/>
      </xdr:nvCxnSpPr>
      <xdr:spPr>
        <a:xfrm>
          <a:off x="4546600" y="13565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126713</xdr:rowOff>
    </xdr:from>
    <xdr:ext cx="599010" cy="259045"/>
    <xdr:sp macro="" textlink="">
      <xdr:nvSpPr>
        <xdr:cNvPr id="175" name="民生費最大値テキスト"/>
        <xdr:cNvSpPr txBox="1"/>
      </xdr:nvSpPr>
      <xdr:spPr>
        <a:xfrm>
          <a:off x="4686300" y="11956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230,824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8586</xdr:rowOff>
    </xdr:from>
    <xdr:to>
      <xdr:col>24</xdr:col>
      <xdr:colOff>152400</xdr:colOff>
      <xdr:row>71</xdr:row>
      <xdr:rowOff>8586</xdr:rowOff>
    </xdr:to>
    <xdr:cxnSp macro="">
      <xdr:nvCxnSpPr>
        <xdr:cNvPr id="176" name="直線コネクタ 175"/>
        <xdr:cNvCxnSpPr/>
      </xdr:nvCxnSpPr>
      <xdr:spPr>
        <a:xfrm>
          <a:off x="4546600" y="12181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87694</xdr:rowOff>
    </xdr:from>
    <xdr:to>
      <xdr:col>24</xdr:col>
      <xdr:colOff>63500</xdr:colOff>
      <xdr:row>77</xdr:row>
      <xdr:rowOff>17450</xdr:rowOff>
    </xdr:to>
    <xdr:cxnSp macro="">
      <xdr:nvCxnSpPr>
        <xdr:cNvPr id="177" name="直線コネクタ 176"/>
        <xdr:cNvCxnSpPr/>
      </xdr:nvCxnSpPr>
      <xdr:spPr>
        <a:xfrm>
          <a:off x="3797300" y="13117894"/>
          <a:ext cx="838200" cy="10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134243</xdr:rowOff>
    </xdr:from>
    <xdr:ext cx="599010" cy="259045"/>
    <xdr:sp macro="" textlink="">
      <xdr:nvSpPr>
        <xdr:cNvPr id="178" name="民生費平均値テキスト"/>
        <xdr:cNvSpPr txBox="1"/>
      </xdr:nvSpPr>
      <xdr:spPr>
        <a:xfrm>
          <a:off x="4686300" y="128215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111366</xdr:rowOff>
    </xdr:from>
    <xdr:to>
      <xdr:col>24</xdr:col>
      <xdr:colOff>114300</xdr:colOff>
      <xdr:row>76</xdr:row>
      <xdr:rowOff>41517</xdr:rowOff>
    </xdr:to>
    <xdr:sp macro="" textlink="">
      <xdr:nvSpPr>
        <xdr:cNvPr id="179" name="フローチャート: 判断 178"/>
        <xdr:cNvSpPr/>
      </xdr:nvSpPr>
      <xdr:spPr>
        <a:xfrm>
          <a:off x="4584700" y="129701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156121</xdr:rowOff>
    </xdr:from>
    <xdr:to>
      <xdr:col>19</xdr:col>
      <xdr:colOff>177800</xdr:colOff>
      <xdr:row>76</xdr:row>
      <xdr:rowOff>87694</xdr:rowOff>
    </xdr:to>
    <xdr:cxnSp macro="">
      <xdr:nvCxnSpPr>
        <xdr:cNvPr id="180" name="直線コネクタ 179"/>
        <xdr:cNvCxnSpPr/>
      </xdr:nvCxnSpPr>
      <xdr:spPr>
        <a:xfrm>
          <a:off x="2908300" y="13014871"/>
          <a:ext cx="889000" cy="103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110224</xdr:rowOff>
    </xdr:from>
    <xdr:to>
      <xdr:col>20</xdr:col>
      <xdr:colOff>38100</xdr:colOff>
      <xdr:row>76</xdr:row>
      <xdr:rowOff>40373</xdr:rowOff>
    </xdr:to>
    <xdr:sp macro="" textlink="">
      <xdr:nvSpPr>
        <xdr:cNvPr id="181" name="フローチャート: 判断 180"/>
        <xdr:cNvSpPr/>
      </xdr:nvSpPr>
      <xdr:spPr>
        <a:xfrm>
          <a:off x="37465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56901</xdr:rowOff>
    </xdr:from>
    <xdr:ext cx="599010" cy="259045"/>
    <xdr:sp macro="" textlink="">
      <xdr:nvSpPr>
        <xdr:cNvPr id="182" name="テキスト ボックス 181"/>
        <xdr:cNvSpPr txBox="1"/>
      </xdr:nvSpPr>
      <xdr:spPr>
        <a:xfrm>
          <a:off x="3497795" y="12744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117958</xdr:rowOff>
    </xdr:from>
    <xdr:to>
      <xdr:col>15</xdr:col>
      <xdr:colOff>50800</xdr:colOff>
      <xdr:row>75</xdr:row>
      <xdr:rowOff>156121</xdr:rowOff>
    </xdr:to>
    <xdr:cxnSp macro="">
      <xdr:nvCxnSpPr>
        <xdr:cNvPr id="183" name="直線コネクタ 182"/>
        <xdr:cNvCxnSpPr/>
      </xdr:nvCxnSpPr>
      <xdr:spPr>
        <a:xfrm>
          <a:off x="2019300" y="12976708"/>
          <a:ext cx="889000" cy="3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154851</xdr:rowOff>
    </xdr:from>
    <xdr:to>
      <xdr:col>15</xdr:col>
      <xdr:colOff>101600</xdr:colOff>
      <xdr:row>76</xdr:row>
      <xdr:rowOff>85001</xdr:rowOff>
    </xdr:to>
    <xdr:sp macro="" textlink="">
      <xdr:nvSpPr>
        <xdr:cNvPr id="184" name="フローチャート: 判断 183"/>
        <xdr:cNvSpPr/>
      </xdr:nvSpPr>
      <xdr:spPr>
        <a:xfrm>
          <a:off x="2857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76128</xdr:rowOff>
    </xdr:from>
    <xdr:ext cx="599010" cy="259045"/>
    <xdr:sp macro="" textlink="">
      <xdr:nvSpPr>
        <xdr:cNvPr id="185" name="テキスト ボックス 184"/>
        <xdr:cNvSpPr txBox="1"/>
      </xdr:nvSpPr>
      <xdr:spPr>
        <a:xfrm>
          <a:off x="2608795" y="13106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117958</xdr:rowOff>
    </xdr:from>
    <xdr:to>
      <xdr:col>10</xdr:col>
      <xdr:colOff>114300</xdr:colOff>
      <xdr:row>77</xdr:row>
      <xdr:rowOff>6096</xdr:rowOff>
    </xdr:to>
    <xdr:cxnSp macro="">
      <xdr:nvCxnSpPr>
        <xdr:cNvPr id="186" name="直線コネクタ 185"/>
        <xdr:cNvCxnSpPr/>
      </xdr:nvCxnSpPr>
      <xdr:spPr>
        <a:xfrm flipV="1">
          <a:off x="1130300" y="12976708"/>
          <a:ext cx="889000" cy="231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69202</xdr:rowOff>
    </xdr:from>
    <xdr:to>
      <xdr:col>10</xdr:col>
      <xdr:colOff>165100</xdr:colOff>
      <xdr:row>75</xdr:row>
      <xdr:rowOff>170802</xdr:rowOff>
    </xdr:to>
    <xdr:sp macro="" textlink="">
      <xdr:nvSpPr>
        <xdr:cNvPr id="187" name="フローチャート: 判断 186"/>
        <xdr:cNvSpPr/>
      </xdr:nvSpPr>
      <xdr:spPr>
        <a:xfrm>
          <a:off x="1968500" y="129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161929</xdr:rowOff>
    </xdr:from>
    <xdr:ext cx="599010" cy="259045"/>
    <xdr:sp macro="" textlink="">
      <xdr:nvSpPr>
        <xdr:cNvPr id="188" name="テキスト ボックス 187"/>
        <xdr:cNvSpPr txBox="1"/>
      </xdr:nvSpPr>
      <xdr:spPr>
        <a:xfrm>
          <a:off x="1719795" y="13020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28930</xdr:rowOff>
    </xdr:from>
    <xdr:to>
      <xdr:col>6</xdr:col>
      <xdr:colOff>38100</xdr:colOff>
      <xdr:row>77</xdr:row>
      <xdr:rowOff>130530</xdr:rowOff>
    </xdr:to>
    <xdr:sp macro="" textlink="">
      <xdr:nvSpPr>
        <xdr:cNvPr id="189" name="フローチャート: 判断 188"/>
        <xdr:cNvSpPr/>
      </xdr:nvSpPr>
      <xdr:spPr>
        <a:xfrm>
          <a:off x="1079500" y="1323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121657</xdr:rowOff>
    </xdr:from>
    <xdr:ext cx="599010" cy="259045"/>
    <xdr:sp macro="" textlink="">
      <xdr:nvSpPr>
        <xdr:cNvPr id="190" name="テキスト ボックス 189"/>
        <xdr:cNvSpPr txBox="1"/>
      </xdr:nvSpPr>
      <xdr:spPr>
        <a:xfrm>
          <a:off x="830795" y="13323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138100</xdr:rowOff>
    </xdr:from>
    <xdr:to>
      <xdr:col>24</xdr:col>
      <xdr:colOff>114300</xdr:colOff>
      <xdr:row>77</xdr:row>
      <xdr:rowOff>68250</xdr:rowOff>
    </xdr:to>
    <xdr:sp macro="" textlink="">
      <xdr:nvSpPr>
        <xdr:cNvPr id="196" name="楕円 195"/>
        <xdr:cNvSpPr/>
      </xdr:nvSpPr>
      <xdr:spPr>
        <a:xfrm>
          <a:off x="4584700" y="131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116527</xdr:rowOff>
    </xdr:from>
    <xdr:ext cx="599010" cy="259045"/>
    <xdr:sp macro="" textlink="">
      <xdr:nvSpPr>
        <xdr:cNvPr id="197" name="民生費該当値テキスト"/>
        <xdr:cNvSpPr txBox="1"/>
      </xdr:nvSpPr>
      <xdr:spPr>
        <a:xfrm>
          <a:off x="4686300" y="13146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36894</xdr:rowOff>
    </xdr:from>
    <xdr:to>
      <xdr:col>20</xdr:col>
      <xdr:colOff>38100</xdr:colOff>
      <xdr:row>76</xdr:row>
      <xdr:rowOff>138494</xdr:rowOff>
    </xdr:to>
    <xdr:sp macro="" textlink="">
      <xdr:nvSpPr>
        <xdr:cNvPr id="198" name="楕円 197"/>
        <xdr:cNvSpPr/>
      </xdr:nvSpPr>
      <xdr:spPr>
        <a:xfrm>
          <a:off x="3746500" y="13067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129621</xdr:rowOff>
    </xdr:from>
    <xdr:ext cx="599010" cy="259045"/>
    <xdr:sp macro="" textlink="">
      <xdr:nvSpPr>
        <xdr:cNvPr id="199" name="テキスト ボックス 198"/>
        <xdr:cNvSpPr txBox="1"/>
      </xdr:nvSpPr>
      <xdr:spPr>
        <a:xfrm>
          <a:off x="3497795" y="13159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105321</xdr:rowOff>
    </xdr:from>
    <xdr:to>
      <xdr:col>15</xdr:col>
      <xdr:colOff>101600</xdr:colOff>
      <xdr:row>76</xdr:row>
      <xdr:rowOff>35471</xdr:rowOff>
    </xdr:to>
    <xdr:sp macro="" textlink="">
      <xdr:nvSpPr>
        <xdr:cNvPr id="200" name="楕円 199"/>
        <xdr:cNvSpPr/>
      </xdr:nvSpPr>
      <xdr:spPr>
        <a:xfrm>
          <a:off x="2857500" y="12964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51998</xdr:rowOff>
    </xdr:from>
    <xdr:ext cx="599010" cy="259045"/>
    <xdr:sp macro="" textlink="">
      <xdr:nvSpPr>
        <xdr:cNvPr id="201" name="テキスト ボックス 200"/>
        <xdr:cNvSpPr txBox="1"/>
      </xdr:nvSpPr>
      <xdr:spPr>
        <a:xfrm>
          <a:off x="2608795" y="12739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67158</xdr:rowOff>
    </xdr:from>
    <xdr:to>
      <xdr:col>10</xdr:col>
      <xdr:colOff>165100</xdr:colOff>
      <xdr:row>75</xdr:row>
      <xdr:rowOff>168759</xdr:rowOff>
    </xdr:to>
    <xdr:sp macro="" textlink="">
      <xdr:nvSpPr>
        <xdr:cNvPr id="202" name="楕円 201"/>
        <xdr:cNvSpPr/>
      </xdr:nvSpPr>
      <xdr:spPr>
        <a:xfrm>
          <a:off x="1968500" y="129259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13835</xdr:rowOff>
    </xdr:from>
    <xdr:ext cx="599010" cy="259045"/>
    <xdr:sp macro="" textlink="">
      <xdr:nvSpPr>
        <xdr:cNvPr id="203" name="テキスト ボックス 202"/>
        <xdr:cNvSpPr txBox="1"/>
      </xdr:nvSpPr>
      <xdr:spPr>
        <a:xfrm>
          <a:off x="1719795" y="12701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126746</xdr:rowOff>
    </xdr:from>
    <xdr:to>
      <xdr:col>6</xdr:col>
      <xdr:colOff>38100</xdr:colOff>
      <xdr:row>77</xdr:row>
      <xdr:rowOff>56896</xdr:rowOff>
    </xdr:to>
    <xdr:sp macro="" textlink="">
      <xdr:nvSpPr>
        <xdr:cNvPr id="204" name="楕円 203"/>
        <xdr:cNvSpPr/>
      </xdr:nvSpPr>
      <xdr:spPr>
        <a:xfrm>
          <a:off x="1079500" y="13156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73423</xdr:rowOff>
    </xdr:from>
    <xdr:ext cx="599010" cy="259045"/>
    <xdr:sp macro="" textlink="">
      <xdr:nvSpPr>
        <xdr:cNvPr id="205" name="テキスト ボックス 204"/>
        <xdr:cNvSpPr txBox="1"/>
      </xdr:nvSpPr>
      <xdr:spPr>
        <a:xfrm>
          <a:off x="830795" y="12932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7" name="テキスト ボックス 216"/>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93</xdr:row>
      <xdr:rowOff>47693</xdr:rowOff>
    </xdr:from>
    <xdr:to>
      <xdr:col>24</xdr:col>
      <xdr:colOff>62865</xdr:colOff>
      <xdr:row>98</xdr:row>
      <xdr:rowOff>61781</xdr:rowOff>
    </xdr:to>
    <xdr:cxnSp macro="">
      <xdr:nvCxnSpPr>
        <xdr:cNvPr id="231" name="直線コネクタ 230"/>
        <xdr:cNvCxnSpPr/>
      </xdr:nvCxnSpPr>
      <xdr:spPr>
        <a:xfrm flipV="1">
          <a:off x="4633595" y="15992543"/>
          <a:ext cx="1270" cy="871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65608</xdr:rowOff>
    </xdr:from>
    <xdr:ext cx="534377" cy="259045"/>
    <xdr:sp macro="" textlink="">
      <xdr:nvSpPr>
        <xdr:cNvPr id="232" name="衛生費最小値テキスト"/>
        <xdr:cNvSpPr txBox="1"/>
      </xdr:nvSpPr>
      <xdr:spPr>
        <a:xfrm>
          <a:off x="4686300" y="1686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61781</xdr:rowOff>
    </xdr:from>
    <xdr:to>
      <xdr:col>24</xdr:col>
      <xdr:colOff>152400</xdr:colOff>
      <xdr:row>98</xdr:row>
      <xdr:rowOff>61781</xdr:rowOff>
    </xdr:to>
    <xdr:cxnSp macro="">
      <xdr:nvCxnSpPr>
        <xdr:cNvPr id="233" name="直線コネクタ 232"/>
        <xdr:cNvCxnSpPr/>
      </xdr:nvCxnSpPr>
      <xdr:spPr>
        <a:xfrm>
          <a:off x="4546600" y="16863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165820</xdr:rowOff>
    </xdr:from>
    <xdr:ext cx="534377" cy="259045"/>
    <xdr:sp macro="" textlink="">
      <xdr:nvSpPr>
        <xdr:cNvPr id="234" name="衛生費最大値テキスト"/>
        <xdr:cNvSpPr txBox="1"/>
      </xdr:nvSpPr>
      <xdr:spPr>
        <a:xfrm>
          <a:off x="4686300" y="15767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93</xdr:row>
      <xdr:rowOff>47693</xdr:rowOff>
    </xdr:from>
    <xdr:to>
      <xdr:col>24</xdr:col>
      <xdr:colOff>152400</xdr:colOff>
      <xdr:row>93</xdr:row>
      <xdr:rowOff>47693</xdr:rowOff>
    </xdr:to>
    <xdr:cxnSp macro="">
      <xdr:nvCxnSpPr>
        <xdr:cNvPr id="235" name="直線コネクタ 234"/>
        <xdr:cNvCxnSpPr/>
      </xdr:nvCxnSpPr>
      <xdr:spPr>
        <a:xfrm>
          <a:off x="4546600" y="1599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10029</xdr:rowOff>
    </xdr:from>
    <xdr:to>
      <xdr:col>24</xdr:col>
      <xdr:colOff>63500</xdr:colOff>
      <xdr:row>95</xdr:row>
      <xdr:rowOff>48261</xdr:rowOff>
    </xdr:to>
    <xdr:cxnSp macro="">
      <xdr:nvCxnSpPr>
        <xdr:cNvPr id="236" name="直線コネクタ 235"/>
        <xdr:cNvCxnSpPr/>
      </xdr:nvCxnSpPr>
      <xdr:spPr>
        <a:xfrm>
          <a:off x="3797300" y="16297779"/>
          <a:ext cx="838200" cy="38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96197</xdr:rowOff>
    </xdr:from>
    <xdr:ext cx="534377" cy="259045"/>
    <xdr:sp macro="" textlink="">
      <xdr:nvSpPr>
        <xdr:cNvPr id="237" name="衛生費平均値テキスト"/>
        <xdr:cNvSpPr txBox="1"/>
      </xdr:nvSpPr>
      <xdr:spPr>
        <a:xfrm>
          <a:off x="4686300" y="16555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117770</xdr:rowOff>
    </xdr:from>
    <xdr:to>
      <xdr:col>24</xdr:col>
      <xdr:colOff>114300</xdr:colOff>
      <xdr:row>97</xdr:row>
      <xdr:rowOff>47920</xdr:rowOff>
    </xdr:to>
    <xdr:sp macro="" textlink="">
      <xdr:nvSpPr>
        <xdr:cNvPr id="238" name="フローチャート: 判断 237"/>
        <xdr:cNvSpPr/>
      </xdr:nvSpPr>
      <xdr:spPr>
        <a:xfrm>
          <a:off x="4584700" y="16576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10029</xdr:rowOff>
    </xdr:from>
    <xdr:to>
      <xdr:col>19</xdr:col>
      <xdr:colOff>177800</xdr:colOff>
      <xdr:row>95</xdr:row>
      <xdr:rowOff>28099</xdr:rowOff>
    </xdr:to>
    <xdr:cxnSp macro="">
      <xdr:nvCxnSpPr>
        <xdr:cNvPr id="239" name="直線コネクタ 238"/>
        <xdr:cNvCxnSpPr/>
      </xdr:nvCxnSpPr>
      <xdr:spPr>
        <a:xfrm flipV="1">
          <a:off x="2908300" y="16297779"/>
          <a:ext cx="889000" cy="18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136623</xdr:rowOff>
    </xdr:from>
    <xdr:to>
      <xdr:col>20</xdr:col>
      <xdr:colOff>38100</xdr:colOff>
      <xdr:row>97</xdr:row>
      <xdr:rowOff>66773</xdr:rowOff>
    </xdr:to>
    <xdr:sp macro="" textlink="">
      <xdr:nvSpPr>
        <xdr:cNvPr id="240" name="フローチャート: 判断 239"/>
        <xdr:cNvSpPr/>
      </xdr:nvSpPr>
      <xdr:spPr>
        <a:xfrm>
          <a:off x="3746500" y="16595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57900</xdr:rowOff>
    </xdr:from>
    <xdr:ext cx="534377" cy="259045"/>
    <xdr:sp macro="" textlink="">
      <xdr:nvSpPr>
        <xdr:cNvPr id="241" name="テキスト ボックス 240"/>
        <xdr:cNvSpPr txBox="1"/>
      </xdr:nvSpPr>
      <xdr:spPr>
        <a:xfrm>
          <a:off x="3530111" y="16688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90</xdr:row>
      <xdr:rowOff>121576</xdr:rowOff>
    </xdr:from>
    <xdr:to>
      <xdr:col>15</xdr:col>
      <xdr:colOff>50800</xdr:colOff>
      <xdr:row>95</xdr:row>
      <xdr:rowOff>28099</xdr:rowOff>
    </xdr:to>
    <xdr:cxnSp macro="">
      <xdr:nvCxnSpPr>
        <xdr:cNvPr id="242" name="直線コネクタ 241"/>
        <xdr:cNvCxnSpPr/>
      </xdr:nvCxnSpPr>
      <xdr:spPr>
        <a:xfrm>
          <a:off x="2019300" y="15552076"/>
          <a:ext cx="889000" cy="763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136209</xdr:rowOff>
    </xdr:from>
    <xdr:to>
      <xdr:col>15</xdr:col>
      <xdr:colOff>101600</xdr:colOff>
      <xdr:row>97</xdr:row>
      <xdr:rowOff>66359</xdr:rowOff>
    </xdr:to>
    <xdr:sp macro="" textlink="">
      <xdr:nvSpPr>
        <xdr:cNvPr id="243" name="フローチャート: 判断 242"/>
        <xdr:cNvSpPr/>
      </xdr:nvSpPr>
      <xdr:spPr>
        <a:xfrm>
          <a:off x="2857500" y="1659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57486</xdr:rowOff>
    </xdr:from>
    <xdr:ext cx="534377" cy="259045"/>
    <xdr:sp macro="" textlink="">
      <xdr:nvSpPr>
        <xdr:cNvPr id="244" name="テキスト ボックス 243"/>
        <xdr:cNvSpPr txBox="1"/>
      </xdr:nvSpPr>
      <xdr:spPr>
        <a:xfrm>
          <a:off x="2641111" y="1668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90</xdr:row>
      <xdr:rowOff>121576</xdr:rowOff>
    </xdr:from>
    <xdr:to>
      <xdr:col>10</xdr:col>
      <xdr:colOff>114300</xdr:colOff>
      <xdr:row>93</xdr:row>
      <xdr:rowOff>39824</xdr:rowOff>
    </xdr:to>
    <xdr:cxnSp macro="">
      <xdr:nvCxnSpPr>
        <xdr:cNvPr id="245" name="直線コネクタ 244"/>
        <xdr:cNvCxnSpPr/>
      </xdr:nvCxnSpPr>
      <xdr:spPr>
        <a:xfrm flipV="1">
          <a:off x="1130300" y="15552076"/>
          <a:ext cx="889000" cy="432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103400</xdr:rowOff>
    </xdr:from>
    <xdr:to>
      <xdr:col>10</xdr:col>
      <xdr:colOff>165100</xdr:colOff>
      <xdr:row>97</xdr:row>
      <xdr:rowOff>33550</xdr:rowOff>
    </xdr:to>
    <xdr:sp macro="" textlink="">
      <xdr:nvSpPr>
        <xdr:cNvPr id="246" name="フローチャート: 判断 245"/>
        <xdr:cNvSpPr/>
      </xdr:nvSpPr>
      <xdr:spPr>
        <a:xfrm>
          <a:off x="1968500" y="1656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24677</xdr:rowOff>
    </xdr:from>
    <xdr:ext cx="534377" cy="259045"/>
    <xdr:sp macro="" textlink="">
      <xdr:nvSpPr>
        <xdr:cNvPr id="247" name="テキスト ボックス 246"/>
        <xdr:cNvSpPr txBox="1"/>
      </xdr:nvSpPr>
      <xdr:spPr>
        <a:xfrm>
          <a:off x="1752111" y="16655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162347</xdr:rowOff>
    </xdr:from>
    <xdr:to>
      <xdr:col>6</xdr:col>
      <xdr:colOff>38100</xdr:colOff>
      <xdr:row>97</xdr:row>
      <xdr:rowOff>92497</xdr:rowOff>
    </xdr:to>
    <xdr:sp macro="" textlink="">
      <xdr:nvSpPr>
        <xdr:cNvPr id="248" name="フローチャート: 判断 247"/>
        <xdr:cNvSpPr/>
      </xdr:nvSpPr>
      <xdr:spPr>
        <a:xfrm>
          <a:off x="1079500" y="16621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83624</xdr:rowOff>
    </xdr:from>
    <xdr:ext cx="534377" cy="259045"/>
    <xdr:sp macro="" textlink="">
      <xdr:nvSpPr>
        <xdr:cNvPr id="249" name="テキスト ボックス 248"/>
        <xdr:cNvSpPr txBox="1"/>
      </xdr:nvSpPr>
      <xdr:spPr>
        <a:xfrm>
          <a:off x="863111" y="1671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168911</xdr:rowOff>
    </xdr:from>
    <xdr:to>
      <xdr:col>24</xdr:col>
      <xdr:colOff>114300</xdr:colOff>
      <xdr:row>95</xdr:row>
      <xdr:rowOff>99061</xdr:rowOff>
    </xdr:to>
    <xdr:sp macro="" textlink="">
      <xdr:nvSpPr>
        <xdr:cNvPr id="255" name="楕円 254"/>
        <xdr:cNvSpPr/>
      </xdr:nvSpPr>
      <xdr:spPr>
        <a:xfrm>
          <a:off x="4584700" y="1628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20338</xdr:rowOff>
    </xdr:from>
    <xdr:ext cx="534377" cy="259045"/>
    <xdr:sp macro="" textlink="">
      <xdr:nvSpPr>
        <xdr:cNvPr id="256" name="衛生費該当値テキスト"/>
        <xdr:cNvSpPr txBox="1"/>
      </xdr:nvSpPr>
      <xdr:spPr>
        <a:xfrm>
          <a:off x="4686300" y="16136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130679</xdr:rowOff>
    </xdr:from>
    <xdr:to>
      <xdr:col>20</xdr:col>
      <xdr:colOff>38100</xdr:colOff>
      <xdr:row>95</xdr:row>
      <xdr:rowOff>60829</xdr:rowOff>
    </xdr:to>
    <xdr:sp macro="" textlink="">
      <xdr:nvSpPr>
        <xdr:cNvPr id="257" name="楕円 256"/>
        <xdr:cNvSpPr/>
      </xdr:nvSpPr>
      <xdr:spPr>
        <a:xfrm>
          <a:off x="3746500" y="16246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77356</xdr:rowOff>
    </xdr:from>
    <xdr:ext cx="534377" cy="259045"/>
    <xdr:sp macro="" textlink="">
      <xdr:nvSpPr>
        <xdr:cNvPr id="258" name="テキスト ボックス 257"/>
        <xdr:cNvSpPr txBox="1"/>
      </xdr:nvSpPr>
      <xdr:spPr>
        <a:xfrm>
          <a:off x="3530111" y="1602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148749</xdr:rowOff>
    </xdr:from>
    <xdr:to>
      <xdr:col>15</xdr:col>
      <xdr:colOff>101600</xdr:colOff>
      <xdr:row>95</xdr:row>
      <xdr:rowOff>78899</xdr:rowOff>
    </xdr:to>
    <xdr:sp macro="" textlink="">
      <xdr:nvSpPr>
        <xdr:cNvPr id="259" name="楕円 258"/>
        <xdr:cNvSpPr/>
      </xdr:nvSpPr>
      <xdr:spPr>
        <a:xfrm>
          <a:off x="2857500" y="16265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95426</xdr:rowOff>
    </xdr:from>
    <xdr:ext cx="534377" cy="259045"/>
    <xdr:sp macro="" textlink="">
      <xdr:nvSpPr>
        <xdr:cNvPr id="260" name="テキスト ボックス 259"/>
        <xdr:cNvSpPr txBox="1"/>
      </xdr:nvSpPr>
      <xdr:spPr>
        <a:xfrm>
          <a:off x="2641111" y="16040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90</xdr:row>
      <xdr:rowOff>70776</xdr:rowOff>
    </xdr:from>
    <xdr:to>
      <xdr:col>10</xdr:col>
      <xdr:colOff>165100</xdr:colOff>
      <xdr:row>91</xdr:row>
      <xdr:rowOff>926</xdr:rowOff>
    </xdr:to>
    <xdr:sp macro="" textlink="">
      <xdr:nvSpPr>
        <xdr:cNvPr id="261" name="楕円 260"/>
        <xdr:cNvSpPr/>
      </xdr:nvSpPr>
      <xdr:spPr>
        <a:xfrm>
          <a:off x="1968500" y="15501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89</xdr:row>
      <xdr:rowOff>17453</xdr:rowOff>
    </xdr:from>
    <xdr:ext cx="599010" cy="259045"/>
    <xdr:sp macro="" textlink="">
      <xdr:nvSpPr>
        <xdr:cNvPr id="262" name="テキスト ボックス 261"/>
        <xdr:cNvSpPr txBox="1"/>
      </xdr:nvSpPr>
      <xdr:spPr>
        <a:xfrm>
          <a:off x="1719795" y="15276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160474</xdr:rowOff>
    </xdr:from>
    <xdr:to>
      <xdr:col>6</xdr:col>
      <xdr:colOff>38100</xdr:colOff>
      <xdr:row>93</xdr:row>
      <xdr:rowOff>90624</xdr:rowOff>
    </xdr:to>
    <xdr:sp macro="" textlink="">
      <xdr:nvSpPr>
        <xdr:cNvPr id="263" name="楕円 262"/>
        <xdr:cNvSpPr/>
      </xdr:nvSpPr>
      <xdr:spPr>
        <a:xfrm>
          <a:off x="1079500" y="1593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91</xdr:row>
      <xdr:rowOff>107151</xdr:rowOff>
    </xdr:from>
    <xdr:ext cx="534377" cy="259045"/>
    <xdr:sp macro="" textlink="">
      <xdr:nvSpPr>
        <xdr:cNvPr id="264" name="テキスト ボックス 263"/>
        <xdr:cNvSpPr txBox="1"/>
      </xdr:nvSpPr>
      <xdr:spPr>
        <a:xfrm>
          <a:off x="863111" y="15709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4" name="テキスト ボックス 283"/>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130937</xdr:rowOff>
    </xdr:from>
    <xdr:to>
      <xdr:col>54</xdr:col>
      <xdr:colOff>189865</xdr:colOff>
      <xdr:row>39</xdr:row>
      <xdr:rowOff>44450</xdr:rowOff>
    </xdr:to>
    <xdr:cxnSp macro="">
      <xdr:nvCxnSpPr>
        <xdr:cNvPr id="288" name="直線コネクタ 287"/>
        <xdr:cNvCxnSpPr/>
      </xdr:nvCxnSpPr>
      <xdr:spPr>
        <a:xfrm flipV="1">
          <a:off x="10475595" y="5274437"/>
          <a:ext cx="1270" cy="1456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77614</xdr:rowOff>
    </xdr:from>
    <xdr:ext cx="469744" cy="259045"/>
    <xdr:sp macro="" textlink="">
      <xdr:nvSpPr>
        <xdr:cNvPr id="291" name="労働費最大値テキスト"/>
        <xdr:cNvSpPr txBox="1"/>
      </xdr:nvSpPr>
      <xdr:spPr>
        <a:xfrm>
          <a:off x="10528300" y="5049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130937</xdr:rowOff>
    </xdr:from>
    <xdr:to>
      <xdr:col>55</xdr:col>
      <xdr:colOff>88900</xdr:colOff>
      <xdr:row>30</xdr:row>
      <xdr:rowOff>130937</xdr:rowOff>
    </xdr:to>
    <xdr:cxnSp macro="">
      <xdr:nvCxnSpPr>
        <xdr:cNvPr id="292" name="直線コネクタ 291"/>
        <xdr:cNvCxnSpPr/>
      </xdr:nvCxnSpPr>
      <xdr:spPr>
        <a:xfrm>
          <a:off x="10388600" y="527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26543</xdr:rowOff>
    </xdr:from>
    <xdr:to>
      <xdr:col>55</xdr:col>
      <xdr:colOff>0</xdr:colOff>
      <xdr:row>38</xdr:row>
      <xdr:rowOff>38354</xdr:rowOff>
    </xdr:to>
    <xdr:cxnSp macro="">
      <xdr:nvCxnSpPr>
        <xdr:cNvPr id="293" name="直線コネクタ 292"/>
        <xdr:cNvCxnSpPr/>
      </xdr:nvCxnSpPr>
      <xdr:spPr>
        <a:xfrm>
          <a:off x="9639300" y="6541643"/>
          <a:ext cx="8382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99966</xdr:rowOff>
    </xdr:from>
    <xdr:ext cx="378565" cy="259045"/>
    <xdr:sp macro="" textlink="">
      <xdr:nvSpPr>
        <xdr:cNvPr id="294" name="労働費平均値テキスト"/>
        <xdr:cNvSpPr txBox="1"/>
      </xdr:nvSpPr>
      <xdr:spPr>
        <a:xfrm>
          <a:off x="10528300" y="62721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77089</xdr:rowOff>
    </xdr:from>
    <xdr:to>
      <xdr:col>55</xdr:col>
      <xdr:colOff>50800</xdr:colOff>
      <xdr:row>38</xdr:row>
      <xdr:rowOff>7239</xdr:rowOff>
    </xdr:to>
    <xdr:sp macro="" textlink="">
      <xdr:nvSpPr>
        <xdr:cNvPr id="295" name="フローチャート: 判断 294"/>
        <xdr:cNvSpPr/>
      </xdr:nvSpPr>
      <xdr:spPr>
        <a:xfrm>
          <a:off x="10426700" y="642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26543</xdr:rowOff>
    </xdr:from>
    <xdr:to>
      <xdr:col>50</xdr:col>
      <xdr:colOff>114300</xdr:colOff>
      <xdr:row>38</xdr:row>
      <xdr:rowOff>48641</xdr:rowOff>
    </xdr:to>
    <xdr:cxnSp macro="">
      <xdr:nvCxnSpPr>
        <xdr:cNvPr id="296" name="直線コネクタ 295"/>
        <xdr:cNvCxnSpPr/>
      </xdr:nvCxnSpPr>
      <xdr:spPr>
        <a:xfrm flipV="1">
          <a:off x="8750300" y="6541643"/>
          <a:ext cx="8890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67183</xdr:rowOff>
    </xdr:from>
    <xdr:to>
      <xdr:col>50</xdr:col>
      <xdr:colOff>165100</xdr:colOff>
      <xdr:row>37</xdr:row>
      <xdr:rowOff>168783</xdr:rowOff>
    </xdr:to>
    <xdr:sp macro="" textlink="">
      <xdr:nvSpPr>
        <xdr:cNvPr id="297" name="フローチャート: 判断 296"/>
        <xdr:cNvSpPr/>
      </xdr:nvSpPr>
      <xdr:spPr>
        <a:xfrm>
          <a:off x="9588500" y="641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13860</xdr:rowOff>
    </xdr:from>
    <xdr:ext cx="378565" cy="259045"/>
    <xdr:sp macro="" textlink="">
      <xdr:nvSpPr>
        <xdr:cNvPr id="298" name="テキスト ボックス 297"/>
        <xdr:cNvSpPr txBox="1"/>
      </xdr:nvSpPr>
      <xdr:spPr>
        <a:xfrm>
          <a:off x="9450017" y="61860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160655</xdr:rowOff>
    </xdr:from>
    <xdr:to>
      <xdr:col>45</xdr:col>
      <xdr:colOff>177800</xdr:colOff>
      <xdr:row>38</xdr:row>
      <xdr:rowOff>48641</xdr:rowOff>
    </xdr:to>
    <xdr:cxnSp macro="">
      <xdr:nvCxnSpPr>
        <xdr:cNvPr id="299" name="直線コネクタ 298"/>
        <xdr:cNvCxnSpPr/>
      </xdr:nvCxnSpPr>
      <xdr:spPr>
        <a:xfrm>
          <a:off x="7861300" y="6504305"/>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55753</xdr:rowOff>
    </xdr:from>
    <xdr:to>
      <xdr:col>46</xdr:col>
      <xdr:colOff>38100</xdr:colOff>
      <xdr:row>37</xdr:row>
      <xdr:rowOff>157353</xdr:rowOff>
    </xdr:to>
    <xdr:sp macro="" textlink="">
      <xdr:nvSpPr>
        <xdr:cNvPr id="300" name="フローチャート: 判断 299"/>
        <xdr:cNvSpPr/>
      </xdr:nvSpPr>
      <xdr:spPr>
        <a:xfrm>
          <a:off x="8699500" y="639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2430</xdr:rowOff>
    </xdr:from>
    <xdr:ext cx="378565" cy="259045"/>
    <xdr:sp macro="" textlink="">
      <xdr:nvSpPr>
        <xdr:cNvPr id="301" name="テキスト ボックス 300"/>
        <xdr:cNvSpPr txBox="1"/>
      </xdr:nvSpPr>
      <xdr:spPr>
        <a:xfrm>
          <a:off x="8561017" y="6174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71882</xdr:rowOff>
    </xdr:from>
    <xdr:to>
      <xdr:col>41</xdr:col>
      <xdr:colOff>50800</xdr:colOff>
      <xdr:row>37</xdr:row>
      <xdr:rowOff>160655</xdr:rowOff>
    </xdr:to>
    <xdr:cxnSp macro="">
      <xdr:nvCxnSpPr>
        <xdr:cNvPr id="302" name="直線コネクタ 301"/>
        <xdr:cNvCxnSpPr/>
      </xdr:nvCxnSpPr>
      <xdr:spPr>
        <a:xfrm>
          <a:off x="6972300" y="6415532"/>
          <a:ext cx="889000" cy="88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40132</xdr:rowOff>
    </xdr:from>
    <xdr:to>
      <xdr:col>41</xdr:col>
      <xdr:colOff>101600</xdr:colOff>
      <xdr:row>36</xdr:row>
      <xdr:rowOff>141732</xdr:rowOff>
    </xdr:to>
    <xdr:sp macro="" textlink="">
      <xdr:nvSpPr>
        <xdr:cNvPr id="303" name="フローチャート: 判断 302"/>
        <xdr:cNvSpPr/>
      </xdr:nvSpPr>
      <xdr:spPr>
        <a:xfrm>
          <a:off x="7810500" y="6212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158259</xdr:rowOff>
    </xdr:from>
    <xdr:ext cx="469744" cy="259045"/>
    <xdr:sp macro="" textlink="">
      <xdr:nvSpPr>
        <xdr:cNvPr id="304" name="テキスト ボックス 303"/>
        <xdr:cNvSpPr txBox="1"/>
      </xdr:nvSpPr>
      <xdr:spPr>
        <a:xfrm>
          <a:off x="7626428" y="5987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36322</xdr:rowOff>
    </xdr:from>
    <xdr:to>
      <xdr:col>36</xdr:col>
      <xdr:colOff>165100</xdr:colOff>
      <xdr:row>36</xdr:row>
      <xdr:rowOff>137922</xdr:rowOff>
    </xdr:to>
    <xdr:sp macro="" textlink="">
      <xdr:nvSpPr>
        <xdr:cNvPr id="305" name="フローチャート: 判断 304"/>
        <xdr:cNvSpPr/>
      </xdr:nvSpPr>
      <xdr:spPr>
        <a:xfrm>
          <a:off x="6921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154449</xdr:rowOff>
    </xdr:from>
    <xdr:ext cx="469744" cy="259045"/>
    <xdr:sp macro="" textlink="">
      <xdr:nvSpPr>
        <xdr:cNvPr id="306" name="テキスト ボックス 305"/>
        <xdr:cNvSpPr txBox="1"/>
      </xdr:nvSpPr>
      <xdr:spPr>
        <a:xfrm>
          <a:off x="6737428" y="598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159004</xdr:rowOff>
    </xdr:from>
    <xdr:to>
      <xdr:col>55</xdr:col>
      <xdr:colOff>50800</xdr:colOff>
      <xdr:row>38</xdr:row>
      <xdr:rowOff>89154</xdr:rowOff>
    </xdr:to>
    <xdr:sp macro="" textlink="">
      <xdr:nvSpPr>
        <xdr:cNvPr id="312" name="楕円 311"/>
        <xdr:cNvSpPr/>
      </xdr:nvSpPr>
      <xdr:spPr>
        <a:xfrm>
          <a:off x="10426700" y="6502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137431</xdr:rowOff>
    </xdr:from>
    <xdr:ext cx="378565" cy="259045"/>
    <xdr:sp macro="" textlink="">
      <xdr:nvSpPr>
        <xdr:cNvPr id="313" name="労働費該当値テキスト"/>
        <xdr:cNvSpPr txBox="1"/>
      </xdr:nvSpPr>
      <xdr:spPr>
        <a:xfrm>
          <a:off x="10528300" y="64810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147193</xdr:rowOff>
    </xdr:from>
    <xdr:to>
      <xdr:col>50</xdr:col>
      <xdr:colOff>165100</xdr:colOff>
      <xdr:row>38</xdr:row>
      <xdr:rowOff>77343</xdr:rowOff>
    </xdr:to>
    <xdr:sp macro="" textlink="">
      <xdr:nvSpPr>
        <xdr:cNvPr id="314" name="楕円 313"/>
        <xdr:cNvSpPr/>
      </xdr:nvSpPr>
      <xdr:spPr>
        <a:xfrm>
          <a:off x="9588500" y="6490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68470</xdr:rowOff>
    </xdr:from>
    <xdr:ext cx="378565" cy="259045"/>
    <xdr:sp macro="" textlink="">
      <xdr:nvSpPr>
        <xdr:cNvPr id="315" name="テキスト ボックス 314"/>
        <xdr:cNvSpPr txBox="1"/>
      </xdr:nvSpPr>
      <xdr:spPr>
        <a:xfrm>
          <a:off x="9450017" y="65835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169291</xdr:rowOff>
    </xdr:from>
    <xdr:to>
      <xdr:col>46</xdr:col>
      <xdr:colOff>38100</xdr:colOff>
      <xdr:row>38</xdr:row>
      <xdr:rowOff>99441</xdr:rowOff>
    </xdr:to>
    <xdr:sp macro="" textlink="">
      <xdr:nvSpPr>
        <xdr:cNvPr id="316" name="楕円 315"/>
        <xdr:cNvSpPr/>
      </xdr:nvSpPr>
      <xdr:spPr>
        <a:xfrm>
          <a:off x="8699500" y="6512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90568</xdr:rowOff>
    </xdr:from>
    <xdr:ext cx="378565" cy="259045"/>
    <xdr:sp macro="" textlink="">
      <xdr:nvSpPr>
        <xdr:cNvPr id="317" name="テキスト ボックス 316"/>
        <xdr:cNvSpPr txBox="1"/>
      </xdr:nvSpPr>
      <xdr:spPr>
        <a:xfrm>
          <a:off x="8561017" y="66056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109855</xdr:rowOff>
    </xdr:from>
    <xdr:to>
      <xdr:col>41</xdr:col>
      <xdr:colOff>101600</xdr:colOff>
      <xdr:row>38</xdr:row>
      <xdr:rowOff>40005</xdr:rowOff>
    </xdr:to>
    <xdr:sp macro="" textlink="">
      <xdr:nvSpPr>
        <xdr:cNvPr id="318" name="楕円 317"/>
        <xdr:cNvSpPr/>
      </xdr:nvSpPr>
      <xdr:spPr>
        <a:xfrm>
          <a:off x="7810500" y="645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31132</xdr:rowOff>
    </xdr:from>
    <xdr:ext cx="378565" cy="259045"/>
    <xdr:sp macro="" textlink="">
      <xdr:nvSpPr>
        <xdr:cNvPr id="319" name="テキスト ボックス 318"/>
        <xdr:cNvSpPr txBox="1"/>
      </xdr:nvSpPr>
      <xdr:spPr>
        <a:xfrm>
          <a:off x="7672017" y="65462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21082</xdr:rowOff>
    </xdr:from>
    <xdr:to>
      <xdr:col>36</xdr:col>
      <xdr:colOff>165100</xdr:colOff>
      <xdr:row>37</xdr:row>
      <xdr:rowOff>122682</xdr:rowOff>
    </xdr:to>
    <xdr:sp macro="" textlink="">
      <xdr:nvSpPr>
        <xdr:cNvPr id="320" name="楕円 319"/>
        <xdr:cNvSpPr/>
      </xdr:nvSpPr>
      <xdr:spPr>
        <a:xfrm>
          <a:off x="6921500" y="636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113809</xdr:rowOff>
    </xdr:from>
    <xdr:ext cx="378565" cy="259045"/>
    <xdr:sp macro="" textlink="">
      <xdr:nvSpPr>
        <xdr:cNvPr id="321" name="テキスト ボックス 320"/>
        <xdr:cNvSpPr txBox="1"/>
      </xdr:nvSpPr>
      <xdr:spPr>
        <a:xfrm>
          <a:off x="6783017" y="64574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7" name="テキスト ボックス 336"/>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9" name="テキスト ボックス 338"/>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1" name="テキスト ボックス 340"/>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108020</xdr:rowOff>
    </xdr:from>
    <xdr:to>
      <xdr:col>54</xdr:col>
      <xdr:colOff>189865</xdr:colOff>
      <xdr:row>59</xdr:row>
      <xdr:rowOff>42678</xdr:rowOff>
    </xdr:to>
    <xdr:cxnSp macro="">
      <xdr:nvCxnSpPr>
        <xdr:cNvPr id="345" name="直線コネクタ 344"/>
        <xdr:cNvCxnSpPr/>
      </xdr:nvCxnSpPr>
      <xdr:spPr>
        <a:xfrm flipV="1">
          <a:off x="10475595" y="8851970"/>
          <a:ext cx="1270" cy="1306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46505</xdr:rowOff>
    </xdr:from>
    <xdr:ext cx="313932" cy="259045"/>
    <xdr:sp macro="" textlink="">
      <xdr:nvSpPr>
        <xdr:cNvPr id="346" name="農林水産業費最小値テキスト"/>
        <xdr:cNvSpPr txBox="1"/>
      </xdr:nvSpPr>
      <xdr:spPr>
        <a:xfrm>
          <a:off x="10528300" y="101620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42678</xdr:rowOff>
    </xdr:from>
    <xdr:to>
      <xdr:col>55</xdr:col>
      <xdr:colOff>88900</xdr:colOff>
      <xdr:row>59</xdr:row>
      <xdr:rowOff>42678</xdr:rowOff>
    </xdr:to>
    <xdr:cxnSp macro="">
      <xdr:nvCxnSpPr>
        <xdr:cNvPr id="347" name="直線コネクタ 346"/>
        <xdr:cNvCxnSpPr/>
      </xdr:nvCxnSpPr>
      <xdr:spPr>
        <a:xfrm>
          <a:off x="10388600" y="1015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54697</xdr:rowOff>
    </xdr:from>
    <xdr:ext cx="534377" cy="259045"/>
    <xdr:sp macro="" textlink="">
      <xdr:nvSpPr>
        <xdr:cNvPr id="348" name="農林水産業費最大値テキスト"/>
        <xdr:cNvSpPr txBox="1"/>
      </xdr:nvSpPr>
      <xdr:spPr>
        <a:xfrm>
          <a:off x="10528300" y="862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68,663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108020</xdr:rowOff>
    </xdr:from>
    <xdr:to>
      <xdr:col>55</xdr:col>
      <xdr:colOff>88900</xdr:colOff>
      <xdr:row>51</xdr:row>
      <xdr:rowOff>108020</xdr:rowOff>
    </xdr:to>
    <xdr:cxnSp macro="">
      <xdr:nvCxnSpPr>
        <xdr:cNvPr id="349" name="直線コネクタ 348"/>
        <xdr:cNvCxnSpPr/>
      </xdr:nvCxnSpPr>
      <xdr:spPr>
        <a:xfrm>
          <a:off x="10388600" y="8851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110630</xdr:rowOff>
    </xdr:from>
    <xdr:to>
      <xdr:col>55</xdr:col>
      <xdr:colOff>0</xdr:colOff>
      <xdr:row>56</xdr:row>
      <xdr:rowOff>65691</xdr:rowOff>
    </xdr:to>
    <xdr:cxnSp macro="">
      <xdr:nvCxnSpPr>
        <xdr:cNvPr id="350" name="直線コネクタ 349"/>
        <xdr:cNvCxnSpPr/>
      </xdr:nvCxnSpPr>
      <xdr:spPr>
        <a:xfrm>
          <a:off x="9639300" y="9540380"/>
          <a:ext cx="838200" cy="126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38219</xdr:rowOff>
    </xdr:from>
    <xdr:ext cx="534377" cy="259045"/>
    <xdr:sp macro="" textlink="">
      <xdr:nvSpPr>
        <xdr:cNvPr id="351" name="農林水産業費平均値テキスト"/>
        <xdr:cNvSpPr txBox="1"/>
      </xdr:nvSpPr>
      <xdr:spPr>
        <a:xfrm>
          <a:off x="10528300" y="9639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59792</xdr:rowOff>
    </xdr:from>
    <xdr:to>
      <xdr:col>55</xdr:col>
      <xdr:colOff>50800</xdr:colOff>
      <xdr:row>56</xdr:row>
      <xdr:rowOff>161392</xdr:rowOff>
    </xdr:to>
    <xdr:sp macro="" textlink="">
      <xdr:nvSpPr>
        <xdr:cNvPr id="352" name="フローチャート: 判断 351"/>
        <xdr:cNvSpPr/>
      </xdr:nvSpPr>
      <xdr:spPr>
        <a:xfrm>
          <a:off x="10426700" y="9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110630</xdr:rowOff>
    </xdr:from>
    <xdr:to>
      <xdr:col>50</xdr:col>
      <xdr:colOff>114300</xdr:colOff>
      <xdr:row>56</xdr:row>
      <xdr:rowOff>43802</xdr:rowOff>
    </xdr:to>
    <xdr:cxnSp macro="">
      <xdr:nvCxnSpPr>
        <xdr:cNvPr id="353" name="直線コネクタ 352"/>
        <xdr:cNvCxnSpPr/>
      </xdr:nvCxnSpPr>
      <xdr:spPr>
        <a:xfrm flipV="1">
          <a:off x="8750300" y="9540380"/>
          <a:ext cx="889000" cy="104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36341</xdr:rowOff>
    </xdr:from>
    <xdr:to>
      <xdr:col>50</xdr:col>
      <xdr:colOff>165100</xdr:colOff>
      <xdr:row>56</xdr:row>
      <xdr:rowOff>137941</xdr:rowOff>
    </xdr:to>
    <xdr:sp macro="" textlink="">
      <xdr:nvSpPr>
        <xdr:cNvPr id="354" name="フローチャート: 判断 353"/>
        <xdr:cNvSpPr/>
      </xdr:nvSpPr>
      <xdr:spPr>
        <a:xfrm>
          <a:off x="95885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129068</xdr:rowOff>
    </xdr:from>
    <xdr:ext cx="534377" cy="259045"/>
    <xdr:sp macro="" textlink="">
      <xdr:nvSpPr>
        <xdr:cNvPr id="355" name="テキスト ボックス 354"/>
        <xdr:cNvSpPr txBox="1"/>
      </xdr:nvSpPr>
      <xdr:spPr>
        <a:xfrm>
          <a:off x="9372111" y="9730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43802</xdr:rowOff>
    </xdr:from>
    <xdr:to>
      <xdr:col>45</xdr:col>
      <xdr:colOff>177800</xdr:colOff>
      <xdr:row>56</xdr:row>
      <xdr:rowOff>61671</xdr:rowOff>
    </xdr:to>
    <xdr:cxnSp macro="">
      <xdr:nvCxnSpPr>
        <xdr:cNvPr id="356" name="直線コネクタ 355"/>
        <xdr:cNvCxnSpPr/>
      </xdr:nvCxnSpPr>
      <xdr:spPr>
        <a:xfrm flipV="1">
          <a:off x="7861300" y="9645002"/>
          <a:ext cx="889000" cy="17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75336</xdr:rowOff>
    </xdr:from>
    <xdr:to>
      <xdr:col>46</xdr:col>
      <xdr:colOff>38100</xdr:colOff>
      <xdr:row>57</xdr:row>
      <xdr:rowOff>5486</xdr:rowOff>
    </xdr:to>
    <xdr:sp macro="" textlink="">
      <xdr:nvSpPr>
        <xdr:cNvPr id="357" name="フローチャート: 判断 356"/>
        <xdr:cNvSpPr/>
      </xdr:nvSpPr>
      <xdr:spPr>
        <a:xfrm>
          <a:off x="8699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168063</xdr:rowOff>
    </xdr:from>
    <xdr:ext cx="534377" cy="259045"/>
    <xdr:sp macro="" textlink="">
      <xdr:nvSpPr>
        <xdr:cNvPr id="358" name="テキスト ボックス 357"/>
        <xdr:cNvSpPr txBox="1"/>
      </xdr:nvSpPr>
      <xdr:spPr>
        <a:xfrm>
          <a:off x="8483111" y="976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25895</xdr:rowOff>
    </xdr:from>
    <xdr:to>
      <xdr:col>41</xdr:col>
      <xdr:colOff>50800</xdr:colOff>
      <xdr:row>56</xdr:row>
      <xdr:rowOff>61671</xdr:rowOff>
    </xdr:to>
    <xdr:cxnSp macro="">
      <xdr:nvCxnSpPr>
        <xdr:cNvPr id="359" name="直線コネクタ 358"/>
        <xdr:cNvCxnSpPr/>
      </xdr:nvCxnSpPr>
      <xdr:spPr>
        <a:xfrm>
          <a:off x="6972300" y="9627095"/>
          <a:ext cx="889000" cy="35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138525</xdr:rowOff>
    </xdr:from>
    <xdr:to>
      <xdr:col>41</xdr:col>
      <xdr:colOff>101600</xdr:colOff>
      <xdr:row>56</xdr:row>
      <xdr:rowOff>68675</xdr:rowOff>
    </xdr:to>
    <xdr:sp macro="" textlink="">
      <xdr:nvSpPr>
        <xdr:cNvPr id="360" name="フローチャート: 判断 359"/>
        <xdr:cNvSpPr/>
      </xdr:nvSpPr>
      <xdr:spPr>
        <a:xfrm>
          <a:off x="7810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85202</xdr:rowOff>
    </xdr:from>
    <xdr:ext cx="534377" cy="259045"/>
    <xdr:sp macro="" textlink="">
      <xdr:nvSpPr>
        <xdr:cNvPr id="361" name="テキスト ボックス 360"/>
        <xdr:cNvSpPr txBox="1"/>
      </xdr:nvSpPr>
      <xdr:spPr>
        <a:xfrm>
          <a:off x="7594111" y="93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63906</xdr:rowOff>
    </xdr:from>
    <xdr:to>
      <xdr:col>36</xdr:col>
      <xdr:colOff>165100</xdr:colOff>
      <xdr:row>57</xdr:row>
      <xdr:rowOff>165506</xdr:rowOff>
    </xdr:to>
    <xdr:sp macro="" textlink="">
      <xdr:nvSpPr>
        <xdr:cNvPr id="362" name="フローチャート: 判断 361"/>
        <xdr:cNvSpPr/>
      </xdr:nvSpPr>
      <xdr:spPr>
        <a:xfrm>
          <a:off x="6921500" y="983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156633</xdr:rowOff>
    </xdr:from>
    <xdr:ext cx="534377" cy="259045"/>
    <xdr:sp macro="" textlink="">
      <xdr:nvSpPr>
        <xdr:cNvPr id="363" name="テキスト ボックス 362"/>
        <xdr:cNvSpPr txBox="1"/>
      </xdr:nvSpPr>
      <xdr:spPr>
        <a:xfrm>
          <a:off x="6705111" y="992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14891</xdr:rowOff>
    </xdr:from>
    <xdr:to>
      <xdr:col>55</xdr:col>
      <xdr:colOff>50800</xdr:colOff>
      <xdr:row>56</xdr:row>
      <xdr:rowOff>116491</xdr:rowOff>
    </xdr:to>
    <xdr:sp macro="" textlink="">
      <xdr:nvSpPr>
        <xdr:cNvPr id="369" name="楕円 368"/>
        <xdr:cNvSpPr/>
      </xdr:nvSpPr>
      <xdr:spPr>
        <a:xfrm>
          <a:off x="10426700" y="9616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37768</xdr:rowOff>
    </xdr:from>
    <xdr:ext cx="534377" cy="259045"/>
    <xdr:sp macro="" textlink="">
      <xdr:nvSpPr>
        <xdr:cNvPr id="370" name="農林水産業費該当値テキスト"/>
        <xdr:cNvSpPr txBox="1"/>
      </xdr:nvSpPr>
      <xdr:spPr>
        <a:xfrm>
          <a:off x="10528300" y="946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59830</xdr:rowOff>
    </xdr:from>
    <xdr:to>
      <xdr:col>50</xdr:col>
      <xdr:colOff>165100</xdr:colOff>
      <xdr:row>55</xdr:row>
      <xdr:rowOff>161430</xdr:rowOff>
    </xdr:to>
    <xdr:sp macro="" textlink="">
      <xdr:nvSpPr>
        <xdr:cNvPr id="371" name="楕円 370"/>
        <xdr:cNvSpPr/>
      </xdr:nvSpPr>
      <xdr:spPr>
        <a:xfrm>
          <a:off x="9588500" y="948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6507</xdr:rowOff>
    </xdr:from>
    <xdr:ext cx="534377" cy="259045"/>
    <xdr:sp macro="" textlink="">
      <xdr:nvSpPr>
        <xdr:cNvPr id="372" name="テキスト ボックス 371"/>
        <xdr:cNvSpPr txBox="1"/>
      </xdr:nvSpPr>
      <xdr:spPr>
        <a:xfrm>
          <a:off x="9372111" y="926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164452</xdr:rowOff>
    </xdr:from>
    <xdr:to>
      <xdr:col>46</xdr:col>
      <xdr:colOff>38100</xdr:colOff>
      <xdr:row>56</xdr:row>
      <xdr:rowOff>94602</xdr:rowOff>
    </xdr:to>
    <xdr:sp macro="" textlink="">
      <xdr:nvSpPr>
        <xdr:cNvPr id="373" name="楕円 372"/>
        <xdr:cNvSpPr/>
      </xdr:nvSpPr>
      <xdr:spPr>
        <a:xfrm>
          <a:off x="8699500" y="9594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111129</xdr:rowOff>
    </xdr:from>
    <xdr:ext cx="534377" cy="259045"/>
    <xdr:sp macro="" textlink="">
      <xdr:nvSpPr>
        <xdr:cNvPr id="374" name="テキスト ボックス 373"/>
        <xdr:cNvSpPr txBox="1"/>
      </xdr:nvSpPr>
      <xdr:spPr>
        <a:xfrm>
          <a:off x="8483111" y="9369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10871</xdr:rowOff>
    </xdr:from>
    <xdr:to>
      <xdr:col>41</xdr:col>
      <xdr:colOff>101600</xdr:colOff>
      <xdr:row>56</xdr:row>
      <xdr:rowOff>112471</xdr:rowOff>
    </xdr:to>
    <xdr:sp macro="" textlink="">
      <xdr:nvSpPr>
        <xdr:cNvPr id="375" name="楕円 374"/>
        <xdr:cNvSpPr/>
      </xdr:nvSpPr>
      <xdr:spPr>
        <a:xfrm>
          <a:off x="7810500" y="961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103598</xdr:rowOff>
    </xdr:from>
    <xdr:ext cx="534377" cy="259045"/>
    <xdr:sp macro="" textlink="">
      <xdr:nvSpPr>
        <xdr:cNvPr id="376" name="テキスト ボックス 375"/>
        <xdr:cNvSpPr txBox="1"/>
      </xdr:nvSpPr>
      <xdr:spPr>
        <a:xfrm>
          <a:off x="7594111" y="9704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146545</xdr:rowOff>
    </xdr:from>
    <xdr:to>
      <xdr:col>36</xdr:col>
      <xdr:colOff>165100</xdr:colOff>
      <xdr:row>56</xdr:row>
      <xdr:rowOff>76695</xdr:rowOff>
    </xdr:to>
    <xdr:sp macro="" textlink="">
      <xdr:nvSpPr>
        <xdr:cNvPr id="377" name="楕円 376"/>
        <xdr:cNvSpPr/>
      </xdr:nvSpPr>
      <xdr:spPr>
        <a:xfrm>
          <a:off x="6921500" y="957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93222</xdr:rowOff>
    </xdr:from>
    <xdr:ext cx="534377" cy="259045"/>
    <xdr:sp macro="" textlink="">
      <xdr:nvSpPr>
        <xdr:cNvPr id="378" name="テキスト ボックス 377"/>
        <xdr:cNvSpPr txBox="1"/>
      </xdr:nvSpPr>
      <xdr:spPr>
        <a:xfrm>
          <a:off x="6705111" y="9351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8" name="テキスト ボックス 397"/>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150502</xdr:rowOff>
    </xdr:from>
    <xdr:to>
      <xdr:col>54</xdr:col>
      <xdr:colOff>189865</xdr:colOff>
      <xdr:row>79</xdr:row>
      <xdr:rowOff>29744</xdr:rowOff>
    </xdr:to>
    <xdr:cxnSp macro="">
      <xdr:nvCxnSpPr>
        <xdr:cNvPr id="402" name="直線コネクタ 401"/>
        <xdr:cNvCxnSpPr/>
      </xdr:nvCxnSpPr>
      <xdr:spPr>
        <a:xfrm flipV="1">
          <a:off x="10475595" y="12323452"/>
          <a:ext cx="1270" cy="1250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33571</xdr:rowOff>
    </xdr:from>
    <xdr:ext cx="378565" cy="259045"/>
    <xdr:sp macro="" textlink="">
      <xdr:nvSpPr>
        <xdr:cNvPr id="403" name="商工費最小値テキスト"/>
        <xdr:cNvSpPr txBox="1"/>
      </xdr:nvSpPr>
      <xdr:spPr>
        <a:xfrm>
          <a:off x="10528300" y="13578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29744</xdr:rowOff>
    </xdr:from>
    <xdr:to>
      <xdr:col>55</xdr:col>
      <xdr:colOff>88900</xdr:colOff>
      <xdr:row>79</xdr:row>
      <xdr:rowOff>29744</xdr:rowOff>
    </xdr:to>
    <xdr:cxnSp macro="">
      <xdr:nvCxnSpPr>
        <xdr:cNvPr id="404" name="直線コネクタ 403"/>
        <xdr:cNvCxnSpPr/>
      </xdr:nvCxnSpPr>
      <xdr:spPr>
        <a:xfrm>
          <a:off x="10388600" y="13574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97179</xdr:rowOff>
    </xdr:from>
    <xdr:ext cx="534377" cy="259045"/>
    <xdr:sp macro="" textlink="">
      <xdr:nvSpPr>
        <xdr:cNvPr id="405" name="商工費最大値テキスト"/>
        <xdr:cNvSpPr txBox="1"/>
      </xdr:nvSpPr>
      <xdr:spPr>
        <a:xfrm>
          <a:off x="10528300" y="12098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66,433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150502</xdr:rowOff>
    </xdr:from>
    <xdr:to>
      <xdr:col>55</xdr:col>
      <xdr:colOff>88900</xdr:colOff>
      <xdr:row>71</xdr:row>
      <xdr:rowOff>150502</xdr:rowOff>
    </xdr:to>
    <xdr:cxnSp macro="">
      <xdr:nvCxnSpPr>
        <xdr:cNvPr id="406" name="直線コネクタ 405"/>
        <xdr:cNvCxnSpPr/>
      </xdr:nvCxnSpPr>
      <xdr:spPr>
        <a:xfrm>
          <a:off x="10388600" y="12323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60967</xdr:rowOff>
    </xdr:from>
    <xdr:to>
      <xdr:col>55</xdr:col>
      <xdr:colOff>0</xdr:colOff>
      <xdr:row>78</xdr:row>
      <xdr:rowOff>73101</xdr:rowOff>
    </xdr:to>
    <xdr:cxnSp macro="">
      <xdr:nvCxnSpPr>
        <xdr:cNvPr id="407" name="直線コネクタ 406"/>
        <xdr:cNvCxnSpPr/>
      </xdr:nvCxnSpPr>
      <xdr:spPr>
        <a:xfrm>
          <a:off x="9639300" y="13434067"/>
          <a:ext cx="838200" cy="1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114921</xdr:rowOff>
    </xdr:from>
    <xdr:ext cx="534377" cy="259045"/>
    <xdr:sp macro="" textlink="">
      <xdr:nvSpPr>
        <xdr:cNvPr id="408" name="商工費平均値テキスト"/>
        <xdr:cNvSpPr txBox="1"/>
      </xdr:nvSpPr>
      <xdr:spPr>
        <a:xfrm>
          <a:off x="10528300" y="13145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92044</xdr:rowOff>
    </xdr:from>
    <xdr:to>
      <xdr:col>55</xdr:col>
      <xdr:colOff>50800</xdr:colOff>
      <xdr:row>78</xdr:row>
      <xdr:rowOff>22194</xdr:rowOff>
    </xdr:to>
    <xdr:sp macro="" textlink="">
      <xdr:nvSpPr>
        <xdr:cNvPr id="409" name="フローチャート: 判断 408"/>
        <xdr:cNvSpPr/>
      </xdr:nvSpPr>
      <xdr:spPr>
        <a:xfrm>
          <a:off x="10426700" y="1329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47555</xdr:rowOff>
    </xdr:from>
    <xdr:to>
      <xdr:col>50</xdr:col>
      <xdr:colOff>114300</xdr:colOff>
      <xdr:row>78</xdr:row>
      <xdr:rowOff>60967</xdr:rowOff>
    </xdr:to>
    <xdr:cxnSp macro="">
      <xdr:nvCxnSpPr>
        <xdr:cNvPr id="410" name="直線コネクタ 409"/>
        <xdr:cNvCxnSpPr/>
      </xdr:nvCxnSpPr>
      <xdr:spPr>
        <a:xfrm>
          <a:off x="8750300" y="13420655"/>
          <a:ext cx="889000" cy="13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84995</xdr:rowOff>
    </xdr:from>
    <xdr:to>
      <xdr:col>50</xdr:col>
      <xdr:colOff>165100</xdr:colOff>
      <xdr:row>78</xdr:row>
      <xdr:rowOff>15145</xdr:rowOff>
    </xdr:to>
    <xdr:sp macro="" textlink="">
      <xdr:nvSpPr>
        <xdr:cNvPr id="411" name="フローチャート: 判断 410"/>
        <xdr:cNvSpPr/>
      </xdr:nvSpPr>
      <xdr:spPr>
        <a:xfrm>
          <a:off x="9588500" y="132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31672</xdr:rowOff>
    </xdr:from>
    <xdr:ext cx="534377" cy="259045"/>
    <xdr:sp macro="" textlink="">
      <xdr:nvSpPr>
        <xdr:cNvPr id="412" name="テキスト ボックス 411"/>
        <xdr:cNvSpPr txBox="1"/>
      </xdr:nvSpPr>
      <xdr:spPr>
        <a:xfrm>
          <a:off x="9372111" y="1306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47270</xdr:rowOff>
    </xdr:from>
    <xdr:to>
      <xdr:col>45</xdr:col>
      <xdr:colOff>177800</xdr:colOff>
      <xdr:row>78</xdr:row>
      <xdr:rowOff>47555</xdr:rowOff>
    </xdr:to>
    <xdr:cxnSp macro="">
      <xdr:nvCxnSpPr>
        <xdr:cNvPr id="413" name="直線コネクタ 412"/>
        <xdr:cNvCxnSpPr/>
      </xdr:nvCxnSpPr>
      <xdr:spPr>
        <a:xfrm>
          <a:off x="7861300" y="13420370"/>
          <a:ext cx="889000" cy="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95035</xdr:rowOff>
    </xdr:from>
    <xdr:to>
      <xdr:col>46</xdr:col>
      <xdr:colOff>38100</xdr:colOff>
      <xdr:row>78</xdr:row>
      <xdr:rowOff>25185</xdr:rowOff>
    </xdr:to>
    <xdr:sp macro="" textlink="">
      <xdr:nvSpPr>
        <xdr:cNvPr id="414" name="フローチャート: 判断 413"/>
        <xdr:cNvSpPr/>
      </xdr:nvSpPr>
      <xdr:spPr>
        <a:xfrm>
          <a:off x="8699500" y="132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41712</xdr:rowOff>
    </xdr:from>
    <xdr:ext cx="534377" cy="259045"/>
    <xdr:sp macro="" textlink="">
      <xdr:nvSpPr>
        <xdr:cNvPr id="415" name="テキスト ボックス 414"/>
        <xdr:cNvSpPr txBox="1"/>
      </xdr:nvSpPr>
      <xdr:spPr>
        <a:xfrm>
          <a:off x="8483111" y="13071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47270</xdr:rowOff>
    </xdr:from>
    <xdr:to>
      <xdr:col>41</xdr:col>
      <xdr:colOff>50800</xdr:colOff>
      <xdr:row>78</xdr:row>
      <xdr:rowOff>61480</xdr:rowOff>
    </xdr:to>
    <xdr:cxnSp macro="">
      <xdr:nvCxnSpPr>
        <xdr:cNvPr id="416" name="直線コネクタ 415"/>
        <xdr:cNvCxnSpPr/>
      </xdr:nvCxnSpPr>
      <xdr:spPr>
        <a:xfrm flipV="1">
          <a:off x="6972300" y="13420370"/>
          <a:ext cx="889000" cy="14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74288</xdr:rowOff>
    </xdr:from>
    <xdr:to>
      <xdr:col>41</xdr:col>
      <xdr:colOff>101600</xdr:colOff>
      <xdr:row>78</xdr:row>
      <xdr:rowOff>4438</xdr:rowOff>
    </xdr:to>
    <xdr:sp macro="" textlink="">
      <xdr:nvSpPr>
        <xdr:cNvPr id="417" name="フローチャート: 判断 416"/>
        <xdr:cNvSpPr/>
      </xdr:nvSpPr>
      <xdr:spPr>
        <a:xfrm>
          <a:off x="7810500" y="1327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20965</xdr:rowOff>
    </xdr:from>
    <xdr:ext cx="534377" cy="259045"/>
    <xdr:sp macro="" textlink="">
      <xdr:nvSpPr>
        <xdr:cNvPr id="418" name="テキスト ボックス 417"/>
        <xdr:cNvSpPr txBox="1"/>
      </xdr:nvSpPr>
      <xdr:spPr>
        <a:xfrm>
          <a:off x="7594111" y="13051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164471</xdr:rowOff>
    </xdr:from>
    <xdr:to>
      <xdr:col>36</xdr:col>
      <xdr:colOff>165100</xdr:colOff>
      <xdr:row>78</xdr:row>
      <xdr:rowOff>94621</xdr:rowOff>
    </xdr:to>
    <xdr:sp macro="" textlink="">
      <xdr:nvSpPr>
        <xdr:cNvPr id="419" name="フローチャート: 判断 418"/>
        <xdr:cNvSpPr/>
      </xdr:nvSpPr>
      <xdr:spPr>
        <a:xfrm>
          <a:off x="6921500" y="13366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111148</xdr:rowOff>
    </xdr:from>
    <xdr:ext cx="469744" cy="259045"/>
    <xdr:sp macro="" textlink="">
      <xdr:nvSpPr>
        <xdr:cNvPr id="420" name="テキスト ボックス 419"/>
        <xdr:cNvSpPr txBox="1"/>
      </xdr:nvSpPr>
      <xdr:spPr>
        <a:xfrm>
          <a:off x="6737428" y="13141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22301</xdr:rowOff>
    </xdr:from>
    <xdr:to>
      <xdr:col>55</xdr:col>
      <xdr:colOff>50800</xdr:colOff>
      <xdr:row>78</xdr:row>
      <xdr:rowOff>123901</xdr:rowOff>
    </xdr:to>
    <xdr:sp macro="" textlink="">
      <xdr:nvSpPr>
        <xdr:cNvPr id="426" name="楕円 425"/>
        <xdr:cNvSpPr/>
      </xdr:nvSpPr>
      <xdr:spPr>
        <a:xfrm>
          <a:off x="10426700" y="13395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728</xdr:rowOff>
    </xdr:from>
    <xdr:ext cx="469744" cy="259045"/>
    <xdr:sp macro="" textlink="">
      <xdr:nvSpPr>
        <xdr:cNvPr id="427" name="商工費該当値テキスト"/>
        <xdr:cNvSpPr txBox="1"/>
      </xdr:nvSpPr>
      <xdr:spPr>
        <a:xfrm>
          <a:off x="10528300" y="13373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10167</xdr:rowOff>
    </xdr:from>
    <xdr:to>
      <xdr:col>50</xdr:col>
      <xdr:colOff>165100</xdr:colOff>
      <xdr:row>78</xdr:row>
      <xdr:rowOff>111767</xdr:rowOff>
    </xdr:to>
    <xdr:sp macro="" textlink="">
      <xdr:nvSpPr>
        <xdr:cNvPr id="428" name="楕円 427"/>
        <xdr:cNvSpPr/>
      </xdr:nvSpPr>
      <xdr:spPr>
        <a:xfrm>
          <a:off x="9588500" y="13383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102894</xdr:rowOff>
    </xdr:from>
    <xdr:ext cx="469744" cy="259045"/>
    <xdr:sp macro="" textlink="">
      <xdr:nvSpPr>
        <xdr:cNvPr id="429" name="テキスト ボックス 428"/>
        <xdr:cNvSpPr txBox="1"/>
      </xdr:nvSpPr>
      <xdr:spPr>
        <a:xfrm>
          <a:off x="9404428" y="13475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168205</xdr:rowOff>
    </xdr:from>
    <xdr:to>
      <xdr:col>46</xdr:col>
      <xdr:colOff>38100</xdr:colOff>
      <xdr:row>78</xdr:row>
      <xdr:rowOff>98355</xdr:rowOff>
    </xdr:to>
    <xdr:sp macro="" textlink="">
      <xdr:nvSpPr>
        <xdr:cNvPr id="430" name="楕円 429"/>
        <xdr:cNvSpPr/>
      </xdr:nvSpPr>
      <xdr:spPr>
        <a:xfrm>
          <a:off x="8699500" y="13369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89482</xdr:rowOff>
    </xdr:from>
    <xdr:ext cx="469744" cy="259045"/>
    <xdr:sp macro="" textlink="">
      <xdr:nvSpPr>
        <xdr:cNvPr id="431" name="テキスト ボックス 430"/>
        <xdr:cNvSpPr txBox="1"/>
      </xdr:nvSpPr>
      <xdr:spPr>
        <a:xfrm>
          <a:off x="8515428" y="13462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167920</xdr:rowOff>
    </xdr:from>
    <xdr:to>
      <xdr:col>41</xdr:col>
      <xdr:colOff>101600</xdr:colOff>
      <xdr:row>78</xdr:row>
      <xdr:rowOff>98070</xdr:rowOff>
    </xdr:to>
    <xdr:sp macro="" textlink="">
      <xdr:nvSpPr>
        <xdr:cNvPr id="432" name="楕円 431"/>
        <xdr:cNvSpPr/>
      </xdr:nvSpPr>
      <xdr:spPr>
        <a:xfrm>
          <a:off x="7810500" y="1336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89197</xdr:rowOff>
    </xdr:from>
    <xdr:ext cx="469744" cy="259045"/>
    <xdr:sp macro="" textlink="">
      <xdr:nvSpPr>
        <xdr:cNvPr id="433" name="テキスト ボックス 432"/>
        <xdr:cNvSpPr txBox="1"/>
      </xdr:nvSpPr>
      <xdr:spPr>
        <a:xfrm>
          <a:off x="7626428" y="1346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10680</xdr:rowOff>
    </xdr:from>
    <xdr:to>
      <xdr:col>36</xdr:col>
      <xdr:colOff>165100</xdr:colOff>
      <xdr:row>78</xdr:row>
      <xdr:rowOff>112280</xdr:rowOff>
    </xdr:to>
    <xdr:sp macro="" textlink="">
      <xdr:nvSpPr>
        <xdr:cNvPr id="434" name="楕円 433"/>
        <xdr:cNvSpPr/>
      </xdr:nvSpPr>
      <xdr:spPr>
        <a:xfrm>
          <a:off x="6921500" y="1338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103407</xdr:rowOff>
    </xdr:from>
    <xdr:ext cx="469744" cy="259045"/>
    <xdr:sp macro="" textlink="">
      <xdr:nvSpPr>
        <xdr:cNvPr id="435" name="テキスト ボックス 434"/>
        <xdr:cNvSpPr txBox="1"/>
      </xdr:nvSpPr>
      <xdr:spPr>
        <a:xfrm>
          <a:off x="6737428" y="13476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65063</xdr:rowOff>
    </xdr:from>
    <xdr:to>
      <xdr:col>54</xdr:col>
      <xdr:colOff>189865</xdr:colOff>
      <xdr:row>98</xdr:row>
      <xdr:rowOff>26885</xdr:rowOff>
    </xdr:to>
    <xdr:cxnSp macro="">
      <xdr:nvCxnSpPr>
        <xdr:cNvPr id="459" name="直線コネクタ 458"/>
        <xdr:cNvCxnSpPr/>
      </xdr:nvCxnSpPr>
      <xdr:spPr>
        <a:xfrm flipV="1">
          <a:off x="10475595" y="15495563"/>
          <a:ext cx="1270" cy="1333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30712</xdr:rowOff>
    </xdr:from>
    <xdr:ext cx="534377" cy="259045"/>
    <xdr:sp macro="" textlink="">
      <xdr:nvSpPr>
        <xdr:cNvPr id="460" name="土木費最小値テキスト"/>
        <xdr:cNvSpPr txBox="1"/>
      </xdr:nvSpPr>
      <xdr:spPr>
        <a:xfrm>
          <a:off x="10528300" y="1683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26885</xdr:rowOff>
    </xdr:from>
    <xdr:to>
      <xdr:col>55</xdr:col>
      <xdr:colOff>88900</xdr:colOff>
      <xdr:row>98</xdr:row>
      <xdr:rowOff>26885</xdr:rowOff>
    </xdr:to>
    <xdr:cxnSp macro="">
      <xdr:nvCxnSpPr>
        <xdr:cNvPr id="461" name="直線コネクタ 460"/>
        <xdr:cNvCxnSpPr/>
      </xdr:nvCxnSpPr>
      <xdr:spPr>
        <a:xfrm>
          <a:off x="10388600" y="1682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11740</xdr:rowOff>
    </xdr:from>
    <xdr:ext cx="599010" cy="259045"/>
    <xdr:sp macro="" textlink="">
      <xdr:nvSpPr>
        <xdr:cNvPr id="462" name="土木費最大値テキスト"/>
        <xdr:cNvSpPr txBox="1"/>
      </xdr:nvSpPr>
      <xdr:spPr>
        <a:xfrm>
          <a:off x="10528300" y="15270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119,877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65063</xdr:rowOff>
    </xdr:from>
    <xdr:to>
      <xdr:col>55</xdr:col>
      <xdr:colOff>88900</xdr:colOff>
      <xdr:row>90</xdr:row>
      <xdr:rowOff>65063</xdr:rowOff>
    </xdr:to>
    <xdr:cxnSp macro="">
      <xdr:nvCxnSpPr>
        <xdr:cNvPr id="463" name="直線コネクタ 462"/>
        <xdr:cNvCxnSpPr/>
      </xdr:nvCxnSpPr>
      <xdr:spPr>
        <a:xfrm>
          <a:off x="10388600" y="15495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5207</xdr:rowOff>
    </xdr:from>
    <xdr:to>
      <xdr:col>55</xdr:col>
      <xdr:colOff>0</xdr:colOff>
      <xdr:row>93</xdr:row>
      <xdr:rowOff>65278</xdr:rowOff>
    </xdr:to>
    <xdr:cxnSp macro="">
      <xdr:nvCxnSpPr>
        <xdr:cNvPr id="464" name="直線コネクタ 463"/>
        <xdr:cNvCxnSpPr/>
      </xdr:nvCxnSpPr>
      <xdr:spPr>
        <a:xfrm flipV="1">
          <a:off x="9639300" y="15950057"/>
          <a:ext cx="838200" cy="60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39640</xdr:rowOff>
    </xdr:from>
    <xdr:ext cx="534377" cy="259045"/>
    <xdr:sp macro="" textlink="">
      <xdr:nvSpPr>
        <xdr:cNvPr id="465" name="土木費平均値テキスト"/>
        <xdr:cNvSpPr txBox="1"/>
      </xdr:nvSpPr>
      <xdr:spPr>
        <a:xfrm>
          <a:off x="10528300" y="163273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61213</xdr:rowOff>
    </xdr:from>
    <xdr:to>
      <xdr:col>55</xdr:col>
      <xdr:colOff>50800</xdr:colOff>
      <xdr:row>95</xdr:row>
      <xdr:rowOff>162813</xdr:rowOff>
    </xdr:to>
    <xdr:sp macro="" textlink="">
      <xdr:nvSpPr>
        <xdr:cNvPr id="466" name="フローチャート: 判断 465"/>
        <xdr:cNvSpPr/>
      </xdr:nvSpPr>
      <xdr:spPr>
        <a:xfrm>
          <a:off x="10426700" y="16348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65278</xdr:rowOff>
    </xdr:from>
    <xdr:to>
      <xdr:col>50</xdr:col>
      <xdr:colOff>114300</xdr:colOff>
      <xdr:row>93</xdr:row>
      <xdr:rowOff>131407</xdr:rowOff>
    </xdr:to>
    <xdr:cxnSp macro="">
      <xdr:nvCxnSpPr>
        <xdr:cNvPr id="467" name="直線コネクタ 466"/>
        <xdr:cNvCxnSpPr/>
      </xdr:nvCxnSpPr>
      <xdr:spPr>
        <a:xfrm flipV="1">
          <a:off x="8750300" y="16010128"/>
          <a:ext cx="889000" cy="66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43701</xdr:rowOff>
    </xdr:from>
    <xdr:to>
      <xdr:col>50</xdr:col>
      <xdr:colOff>165100</xdr:colOff>
      <xdr:row>95</xdr:row>
      <xdr:rowOff>145301</xdr:rowOff>
    </xdr:to>
    <xdr:sp macro="" textlink="">
      <xdr:nvSpPr>
        <xdr:cNvPr id="468" name="フローチャート: 判断 467"/>
        <xdr:cNvSpPr/>
      </xdr:nvSpPr>
      <xdr:spPr>
        <a:xfrm>
          <a:off x="9588500" y="1633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136428</xdr:rowOff>
    </xdr:from>
    <xdr:ext cx="534377" cy="259045"/>
    <xdr:sp macro="" textlink="">
      <xdr:nvSpPr>
        <xdr:cNvPr id="469" name="テキスト ボックス 468"/>
        <xdr:cNvSpPr txBox="1"/>
      </xdr:nvSpPr>
      <xdr:spPr>
        <a:xfrm>
          <a:off x="9372111" y="1642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131407</xdr:rowOff>
    </xdr:from>
    <xdr:to>
      <xdr:col>45</xdr:col>
      <xdr:colOff>177800</xdr:colOff>
      <xdr:row>94</xdr:row>
      <xdr:rowOff>25019</xdr:rowOff>
    </xdr:to>
    <xdr:cxnSp macro="">
      <xdr:nvCxnSpPr>
        <xdr:cNvPr id="470" name="直線コネクタ 469"/>
        <xdr:cNvCxnSpPr/>
      </xdr:nvCxnSpPr>
      <xdr:spPr>
        <a:xfrm flipV="1">
          <a:off x="7861300" y="16076257"/>
          <a:ext cx="889000" cy="65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62433</xdr:rowOff>
    </xdr:from>
    <xdr:to>
      <xdr:col>46</xdr:col>
      <xdr:colOff>38100</xdr:colOff>
      <xdr:row>95</xdr:row>
      <xdr:rowOff>164033</xdr:rowOff>
    </xdr:to>
    <xdr:sp macro="" textlink="">
      <xdr:nvSpPr>
        <xdr:cNvPr id="471" name="フローチャート: 判断 470"/>
        <xdr:cNvSpPr/>
      </xdr:nvSpPr>
      <xdr:spPr>
        <a:xfrm>
          <a:off x="8699500" y="1635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155160</xdr:rowOff>
    </xdr:from>
    <xdr:ext cx="534377" cy="259045"/>
    <xdr:sp macro="" textlink="">
      <xdr:nvSpPr>
        <xdr:cNvPr id="472" name="テキスト ボックス 471"/>
        <xdr:cNvSpPr txBox="1"/>
      </xdr:nvSpPr>
      <xdr:spPr>
        <a:xfrm>
          <a:off x="8483111" y="1644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111227</xdr:rowOff>
    </xdr:from>
    <xdr:to>
      <xdr:col>41</xdr:col>
      <xdr:colOff>50800</xdr:colOff>
      <xdr:row>94</xdr:row>
      <xdr:rowOff>25019</xdr:rowOff>
    </xdr:to>
    <xdr:cxnSp macro="">
      <xdr:nvCxnSpPr>
        <xdr:cNvPr id="473" name="直線コネクタ 472"/>
        <xdr:cNvCxnSpPr/>
      </xdr:nvCxnSpPr>
      <xdr:spPr>
        <a:xfrm>
          <a:off x="6972300" y="16056077"/>
          <a:ext cx="889000" cy="85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67170</xdr:rowOff>
    </xdr:from>
    <xdr:to>
      <xdr:col>41</xdr:col>
      <xdr:colOff>101600</xdr:colOff>
      <xdr:row>94</xdr:row>
      <xdr:rowOff>168770</xdr:rowOff>
    </xdr:to>
    <xdr:sp macro="" textlink="">
      <xdr:nvSpPr>
        <xdr:cNvPr id="474" name="フローチャート: 判断 473"/>
        <xdr:cNvSpPr/>
      </xdr:nvSpPr>
      <xdr:spPr>
        <a:xfrm>
          <a:off x="7810500" y="16183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159897</xdr:rowOff>
    </xdr:from>
    <xdr:ext cx="534377" cy="259045"/>
    <xdr:sp macro="" textlink="">
      <xdr:nvSpPr>
        <xdr:cNvPr id="475" name="テキスト ボックス 474"/>
        <xdr:cNvSpPr txBox="1"/>
      </xdr:nvSpPr>
      <xdr:spPr>
        <a:xfrm>
          <a:off x="7594111" y="16276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82753</xdr:rowOff>
    </xdr:from>
    <xdr:to>
      <xdr:col>36</xdr:col>
      <xdr:colOff>165100</xdr:colOff>
      <xdr:row>96</xdr:row>
      <xdr:rowOff>12903</xdr:rowOff>
    </xdr:to>
    <xdr:sp macro="" textlink="">
      <xdr:nvSpPr>
        <xdr:cNvPr id="476" name="フローチャート: 判断 475"/>
        <xdr:cNvSpPr/>
      </xdr:nvSpPr>
      <xdr:spPr>
        <a:xfrm>
          <a:off x="6921500" y="1637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4030</xdr:rowOff>
    </xdr:from>
    <xdr:ext cx="534377" cy="259045"/>
    <xdr:sp macro="" textlink="">
      <xdr:nvSpPr>
        <xdr:cNvPr id="477" name="テキスト ボックス 476"/>
        <xdr:cNvSpPr txBox="1"/>
      </xdr:nvSpPr>
      <xdr:spPr>
        <a:xfrm>
          <a:off x="6705111" y="1646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125857</xdr:rowOff>
    </xdr:from>
    <xdr:to>
      <xdr:col>55</xdr:col>
      <xdr:colOff>50800</xdr:colOff>
      <xdr:row>93</xdr:row>
      <xdr:rowOff>56007</xdr:rowOff>
    </xdr:to>
    <xdr:sp macro="" textlink="">
      <xdr:nvSpPr>
        <xdr:cNvPr id="483" name="楕円 482"/>
        <xdr:cNvSpPr/>
      </xdr:nvSpPr>
      <xdr:spPr>
        <a:xfrm>
          <a:off x="10426700" y="1589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148734</xdr:rowOff>
    </xdr:from>
    <xdr:ext cx="534377" cy="259045"/>
    <xdr:sp macro="" textlink="">
      <xdr:nvSpPr>
        <xdr:cNvPr id="484" name="土木費該当値テキスト"/>
        <xdr:cNvSpPr txBox="1"/>
      </xdr:nvSpPr>
      <xdr:spPr>
        <a:xfrm>
          <a:off x="10528300" y="1575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14478</xdr:rowOff>
    </xdr:from>
    <xdr:to>
      <xdr:col>50</xdr:col>
      <xdr:colOff>165100</xdr:colOff>
      <xdr:row>93</xdr:row>
      <xdr:rowOff>116078</xdr:rowOff>
    </xdr:to>
    <xdr:sp macro="" textlink="">
      <xdr:nvSpPr>
        <xdr:cNvPr id="485" name="楕円 484"/>
        <xdr:cNvSpPr/>
      </xdr:nvSpPr>
      <xdr:spPr>
        <a:xfrm>
          <a:off x="9588500" y="1595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132605</xdr:rowOff>
    </xdr:from>
    <xdr:ext cx="534377" cy="259045"/>
    <xdr:sp macro="" textlink="">
      <xdr:nvSpPr>
        <xdr:cNvPr id="486" name="テキスト ボックス 485"/>
        <xdr:cNvSpPr txBox="1"/>
      </xdr:nvSpPr>
      <xdr:spPr>
        <a:xfrm>
          <a:off x="9372111" y="15734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80607</xdr:rowOff>
    </xdr:from>
    <xdr:to>
      <xdr:col>46</xdr:col>
      <xdr:colOff>38100</xdr:colOff>
      <xdr:row>94</xdr:row>
      <xdr:rowOff>10757</xdr:rowOff>
    </xdr:to>
    <xdr:sp macro="" textlink="">
      <xdr:nvSpPr>
        <xdr:cNvPr id="487" name="楕円 486"/>
        <xdr:cNvSpPr/>
      </xdr:nvSpPr>
      <xdr:spPr>
        <a:xfrm>
          <a:off x="8699500" y="16025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27284</xdr:rowOff>
    </xdr:from>
    <xdr:ext cx="534377" cy="259045"/>
    <xdr:sp macro="" textlink="">
      <xdr:nvSpPr>
        <xdr:cNvPr id="488" name="テキスト ボックス 487"/>
        <xdr:cNvSpPr txBox="1"/>
      </xdr:nvSpPr>
      <xdr:spPr>
        <a:xfrm>
          <a:off x="8483111" y="1580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145669</xdr:rowOff>
    </xdr:from>
    <xdr:to>
      <xdr:col>41</xdr:col>
      <xdr:colOff>101600</xdr:colOff>
      <xdr:row>94</xdr:row>
      <xdr:rowOff>75819</xdr:rowOff>
    </xdr:to>
    <xdr:sp macro="" textlink="">
      <xdr:nvSpPr>
        <xdr:cNvPr id="489" name="楕円 488"/>
        <xdr:cNvSpPr/>
      </xdr:nvSpPr>
      <xdr:spPr>
        <a:xfrm>
          <a:off x="7810500" y="16090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92346</xdr:rowOff>
    </xdr:from>
    <xdr:ext cx="534377" cy="259045"/>
    <xdr:sp macro="" textlink="">
      <xdr:nvSpPr>
        <xdr:cNvPr id="490" name="テキスト ボックス 489"/>
        <xdr:cNvSpPr txBox="1"/>
      </xdr:nvSpPr>
      <xdr:spPr>
        <a:xfrm>
          <a:off x="7594111" y="15865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60427</xdr:rowOff>
    </xdr:from>
    <xdr:to>
      <xdr:col>36</xdr:col>
      <xdr:colOff>165100</xdr:colOff>
      <xdr:row>93</xdr:row>
      <xdr:rowOff>162027</xdr:rowOff>
    </xdr:to>
    <xdr:sp macro="" textlink="">
      <xdr:nvSpPr>
        <xdr:cNvPr id="491" name="楕円 490"/>
        <xdr:cNvSpPr/>
      </xdr:nvSpPr>
      <xdr:spPr>
        <a:xfrm>
          <a:off x="6921500" y="1600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7104</xdr:rowOff>
    </xdr:from>
    <xdr:ext cx="534377" cy="259045"/>
    <xdr:sp macro="" textlink="">
      <xdr:nvSpPr>
        <xdr:cNvPr id="492" name="テキスト ボックス 491"/>
        <xdr:cNvSpPr txBox="1"/>
      </xdr:nvSpPr>
      <xdr:spPr>
        <a:xfrm>
          <a:off x="6705111" y="15780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4" name="直線コネクタ 50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5" name="テキスト ボックス 504"/>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6" name="直線コネクタ 50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7" name="テキスト ボックス 506"/>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8" name="直線コネクタ 50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9" name="テキスト ボックス 508"/>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0" name="直線コネクタ 50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1" name="テキスト ボックス 510"/>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34544</xdr:rowOff>
    </xdr:from>
    <xdr:to>
      <xdr:col>85</xdr:col>
      <xdr:colOff>126364</xdr:colOff>
      <xdr:row>39</xdr:row>
      <xdr:rowOff>55758</xdr:rowOff>
    </xdr:to>
    <xdr:cxnSp macro="">
      <xdr:nvCxnSpPr>
        <xdr:cNvPr id="515" name="直線コネクタ 514"/>
        <xdr:cNvCxnSpPr/>
      </xdr:nvCxnSpPr>
      <xdr:spPr>
        <a:xfrm flipV="1">
          <a:off x="16317595" y="5349494"/>
          <a:ext cx="1269" cy="1392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59585</xdr:rowOff>
    </xdr:from>
    <xdr:ext cx="469744" cy="259045"/>
    <xdr:sp macro="" textlink="">
      <xdr:nvSpPr>
        <xdr:cNvPr id="516" name="消防費最小値テキスト"/>
        <xdr:cNvSpPr txBox="1"/>
      </xdr:nvSpPr>
      <xdr:spPr>
        <a:xfrm>
          <a:off x="16370300" y="6746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55758</xdr:rowOff>
    </xdr:from>
    <xdr:to>
      <xdr:col>86</xdr:col>
      <xdr:colOff>25400</xdr:colOff>
      <xdr:row>39</xdr:row>
      <xdr:rowOff>55758</xdr:rowOff>
    </xdr:to>
    <xdr:cxnSp macro="">
      <xdr:nvCxnSpPr>
        <xdr:cNvPr id="517" name="直線コネクタ 516"/>
        <xdr:cNvCxnSpPr/>
      </xdr:nvCxnSpPr>
      <xdr:spPr>
        <a:xfrm>
          <a:off x="16230600" y="674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152671</xdr:rowOff>
    </xdr:from>
    <xdr:ext cx="534377" cy="259045"/>
    <xdr:sp macro="" textlink="">
      <xdr:nvSpPr>
        <xdr:cNvPr id="518" name="消防費最大値テキスト"/>
        <xdr:cNvSpPr txBox="1"/>
      </xdr:nvSpPr>
      <xdr:spPr>
        <a:xfrm>
          <a:off x="16370300" y="512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38,550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34544</xdr:rowOff>
    </xdr:from>
    <xdr:to>
      <xdr:col>86</xdr:col>
      <xdr:colOff>25400</xdr:colOff>
      <xdr:row>31</xdr:row>
      <xdr:rowOff>34544</xdr:rowOff>
    </xdr:to>
    <xdr:cxnSp macro="">
      <xdr:nvCxnSpPr>
        <xdr:cNvPr id="519" name="直線コネクタ 518"/>
        <xdr:cNvCxnSpPr/>
      </xdr:nvCxnSpPr>
      <xdr:spPr>
        <a:xfrm>
          <a:off x="16230600" y="5349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85659</xdr:rowOff>
    </xdr:from>
    <xdr:to>
      <xdr:col>85</xdr:col>
      <xdr:colOff>127000</xdr:colOff>
      <xdr:row>35</xdr:row>
      <xdr:rowOff>143312</xdr:rowOff>
    </xdr:to>
    <xdr:cxnSp macro="">
      <xdr:nvCxnSpPr>
        <xdr:cNvPr id="520" name="直線コネクタ 519"/>
        <xdr:cNvCxnSpPr/>
      </xdr:nvCxnSpPr>
      <xdr:spPr>
        <a:xfrm flipV="1">
          <a:off x="15481300" y="5914959"/>
          <a:ext cx="838200" cy="229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169648</xdr:rowOff>
    </xdr:from>
    <xdr:ext cx="534377" cy="259045"/>
    <xdr:sp macro="" textlink="">
      <xdr:nvSpPr>
        <xdr:cNvPr id="521" name="消防費平均値テキスト"/>
        <xdr:cNvSpPr txBox="1"/>
      </xdr:nvSpPr>
      <xdr:spPr>
        <a:xfrm>
          <a:off x="16370300" y="6170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19771</xdr:rowOff>
    </xdr:from>
    <xdr:to>
      <xdr:col>85</xdr:col>
      <xdr:colOff>177800</xdr:colOff>
      <xdr:row>36</xdr:row>
      <xdr:rowOff>121371</xdr:rowOff>
    </xdr:to>
    <xdr:sp macro="" textlink="">
      <xdr:nvSpPr>
        <xdr:cNvPr id="522" name="フローチャート: 判断 521"/>
        <xdr:cNvSpPr/>
      </xdr:nvSpPr>
      <xdr:spPr>
        <a:xfrm>
          <a:off x="16268700" y="619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143312</xdr:rowOff>
    </xdr:from>
    <xdr:to>
      <xdr:col>81</xdr:col>
      <xdr:colOff>50800</xdr:colOff>
      <xdr:row>36</xdr:row>
      <xdr:rowOff>4414</xdr:rowOff>
    </xdr:to>
    <xdr:cxnSp macro="">
      <xdr:nvCxnSpPr>
        <xdr:cNvPr id="523" name="直線コネクタ 522"/>
        <xdr:cNvCxnSpPr/>
      </xdr:nvCxnSpPr>
      <xdr:spPr>
        <a:xfrm flipV="1">
          <a:off x="14592300" y="6144062"/>
          <a:ext cx="889000" cy="3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31430</xdr:rowOff>
    </xdr:from>
    <xdr:to>
      <xdr:col>81</xdr:col>
      <xdr:colOff>101600</xdr:colOff>
      <xdr:row>36</xdr:row>
      <xdr:rowOff>133030</xdr:rowOff>
    </xdr:to>
    <xdr:sp macro="" textlink="">
      <xdr:nvSpPr>
        <xdr:cNvPr id="524" name="フローチャート: 判断 523"/>
        <xdr:cNvSpPr/>
      </xdr:nvSpPr>
      <xdr:spPr>
        <a:xfrm>
          <a:off x="15430500" y="620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124157</xdr:rowOff>
    </xdr:from>
    <xdr:ext cx="534377" cy="259045"/>
    <xdr:sp macro="" textlink="">
      <xdr:nvSpPr>
        <xdr:cNvPr id="525" name="テキスト ボックス 524"/>
        <xdr:cNvSpPr txBox="1"/>
      </xdr:nvSpPr>
      <xdr:spPr>
        <a:xfrm>
          <a:off x="15214111" y="629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78892</xdr:rowOff>
    </xdr:from>
    <xdr:to>
      <xdr:col>76</xdr:col>
      <xdr:colOff>114300</xdr:colOff>
      <xdr:row>36</xdr:row>
      <xdr:rowOff>4414</xdr:rowOff>
    </xdr:to>
    <xdr:cxnSp macro="">
      <xdr:nvCxnSpPr>
        <xdr:cNvPr id="526" name="直線コネクタ 525"/>
        <xdr:cNvCxnSpPr/>
      </xdr:nvCxnSpPr>
      <xdr:spPr>
        <a:xfrm>
          <a:off x="13703300" y="5736742"/>
          <a:ext cx="889000" cy="439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47706</xdr:rowOff>
    </xdr:from>
    <xdr:to>
      <xdr:col>76</xdr:col>
      <xdr:colOff>165100</xdr:colOff>
      <xdr:row>36</xdr:row>
      <xdr:rowOff>149306</xdr:rowOff>
    </xdr:to>
    <xdr:sp macro="" textlink="">
      <xdr:nvSpPr>
        <xdr:cNvPr id="527" name="フローチャート: 判断 526"/>
        <xdr:cNvSpPr/>
      </xdr:nvSpPr>
      <xdr:spPr>
        <a:xfrm>
          <a:off x="145415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140433</xdr:rowOff>
    </xdr:from>
    <xdr:ext cx="534377" cy="259045"/>
    <xdr:sp macro="" textlink="">
      <xdr:nvSpPr>
        <xdr:cNvPr id="528" name="テキスト ボックス 527"/>
        <xdr:cNvSpPr txBox="1"/>
      </xdr:nvSpPr>
      <xdr:spPr>
        <a:xfrm>
          <a:off x="14325111" y="631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78892</xdr:rowOff>
    </xdr:from>
    <xdr:to>
      <xdr:col>71</xdr:col>
      <xdr:colOff>177800</xdr:colOff>
      <xdr:row>36</xdr:row>
      <xdr:rowOff>45700</xdr:rowOff>
    </xdr:to>
    <xdr:cxnSp macro="">
      <xdr:nvCxnSpPr>
        <xdr:cNvPr id="529" name="直線コネクタ 528"/>
        <xdr:cNvCxnSpPr/>
      </xdr:nvCxnSpPr>
      <xdr:spPr>
        <a:xfrm flipV="1">
          <a:off x="12814300" y="5736742"/>
          <a:ext cx="889000" cy="48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147787</xdr:rowOff>
    </xdr:from>
    <xdr:to>
      <xdr:col>72</xdr:col>
      <xdr:colOff>38100</xdr:colOff>
      <xdr:row>36</xdr:row>
      <xdr:rowOff>77937</xdr:rowOff>
    </xdr:to>
    <xdr:sp macro="" textlink="">
      <xdr:nvSpPr>
        <xdr:cNvPr id="530" name="フローチャート: 判断 529"/>
        <xdr:cNvSpPr/>
      </xdr:nvSpPr>
      <xdr:spPr>
        <a:xfrm>
          <a:off x="13652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69064</xdr:rowOff>
    </xdr:from>
    <xdr:ext cx="534377" cy="259045"/>
    <xdr:sp macro="" textlink="">
      <xdr:nvSpPr>
        <xdr:cNvPr id="531" name="テキスト ボックス 530"/>
        <xdr:cNvSpPr txBox="1"/>
      </xdr:nvSpPr>
      <xdr:spPr>
        <a:xfrm>
          <a:off x="13436111" y="624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99964</xdr:rowOff>
    </xdr:from>
    <xdr:to>
      <xdr:col>67</xdr:col>
      <xdr:colOff>101600</xdr:colOff>
      <xdr:row>37</xdr:row>
      <xdr:rowOff>30114</xdr:rowOff>
    </xdr:to>
    <xdr:sp macro="" textlink="">
      <xdr:nvSpPr>
        <xdr:cNvPr id="532" name="フローチャート: 判断 531"/>
        <xdr:cNvSpPr/>
      </xdr:nvSpPr>
      <xdr:spPr>
        <a:xfrm>
          <a:off x="12763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21241</xdr:rowOff>
    </xdr:from>
    <xdr:ext cx="534377" cy="259045"/>
    <xdr:sp macro="" textlink="">
      <xdr:nvSpPr>
        <xdr:cNvPr id="533" name="テキスト ボックス 532"/>
        <xdr:cNvSpPr txBox="1"/>
      </xdr:nvSpPr>
      <xdr:spPr>
        <a:xfrm>
          <a:off x="12547111" y="636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34859</xdr:rowOff>
    </xdr:from>
    <xdr:to>
      <xdr:col>85</xdr:col>
      <xdr:colOff>177800</xdr:colOff>
      <xdr:row>34</xdr:row>
      <xdr:rowOff>136459</xdr:rowOff>
    </xdr:to>
    <xdr:sp macro="" textlink="">
      <xdr:nvSpPr>
        <xdr:cNvPr id="539" name="楕円 538"/>
        <xdr:cNvSpPr/>
      </xdr:nvSpPr>
      <xdr:spPr>
        <a:xfrm>
          <a:off x="16268700" y="5864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57736</xdr:rowOff>
    </xdr:from>
    <xdr:ext cx="534377" cy="259045"/>
    <xdr:sp macro="" textlink="">
      <xdr:nvSpPr>
        <xdr:cNvPr id="540" name="消防費該当値テキスト"/>
        <xdr:cNvSpPr txBox="1"/>
      </xdr:nvSpPr>
      <xdr:spPr>
        <a:xfrm>
          <a:off x="16370300" y="571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92512</xdr:rowOff>
    </xdr:from>
    <xdr:to>
      <xdr:col>81</xdr:col>
      <xdr:colOff>101600</xdr:colOff>
      <xdr:row>36</xdr:row>
      <xdr:rowOff>22662</xdr:rowOff>
    </xdr:to>
    <xdr:sp macro="" textlink="">
      <xdr:nvSpPr>
        <xdr:cNvPr id="541" name="楕円 540"/>
        <xdr:cNvSpPr/>
      </xdr:nvSpPr>
      <xdr:spPr>
        <a:xfrm>
          <a:off x="15430500" y="6093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39189</xdr:rowOff>
    </xdr:from>
    <xdr:ext cx="534377" cy="259045"/>
    <xdr:sp macro="" textlink="">
      <xdr:nvSpPr>
        <xdr:cNvPr id="542" name="テキスト ボックス 541"/>
        <xdr:cNvSpPr txBox="1"/>
      </xdr:nvSpPr>
      <xdr:spPr>
        <a:xfrm>
          <a:off x="15214111" y="586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125064</xdr:rowOff>
    </xdr:from>
    <xdr:to>
      <xdr:col>76</xdr:col>
      <xdr:colOff>165100</xdr:colOff>
      <xdr:row>36</xdr:row>
      <xdr:rowOff>55214</xdr:rowOff>
    </xdr:to>
    <xdr:sp macro="" textlink="">
      <xdr:nvSpPr>
        <xdr:cNvPr id="543" name="楕円 542"/>
        <xdr:cNvSpPr/>
      </xdr:nvSpPr>
      <xdr:spPr>
        <a:xfrm>
          <a:off x="14541500" y="612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71741</xdr:rowOff>
    </xdr:from>
    <xdr:ext cx="534377" cy="259045"/>
    <xdr:sp macro="" textlink="">
      <xdr:nvSpPr>
        <xdr:cNvPr id="544" name="テキスト ボックス 543"/>
        <xdr:cNvSpPr txBox="1"/>
      </xdr:nvSpPr>
      <xdr:spPr>
        <a:xfrm>
          <a:off x="14325111" y="590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28092</xdr:rowOff>
    </xdr:from>
    <xdr:to>
      <xdr:col>72</xdr:col>
      <xdr:colOff>38100</xdr:colOff>
      <xdr:row>33</xdr:row>
      <xdr:rowOff>129692</xdr:rowOff>
    </xdr:to>
    <xdr:sp macro="" textlink="">
      <xdr:nvSpPr>
        <xdr:cNvPr id="545" name="楕円 544"/>
        <xdr:cNvSpPr/>
      </xdr:nvSpPr>
      <xdr:spPr>
        <a:xfrm>
          <a:off x="13652500" y="5685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146219</xdr:rowOff>
    </xdr:from>
    <xdr:ext cx="534377" cy="259045"/>
    <xdr:sp macro="" textlink="">
      <xdr:nvSpPr>
        <xdr:cNvPr id="546" name="テキスト ボックス 545"/>
        <xdr:cNvSpPr txBox="1"/>
      </xdr:nvSpPr>
      <xdr:spPr>
        <a:xfrm>
          <a:off x="13436111" y="5461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166350</xdr:rowOff>
    </xdr:from>
    <xdr:to>
      <xdr:col>67</xdr:col>
      <xdr:colOff>101600</xdr:colOff>
      <xdr:row>36</xdr:row>
      <xdr:rowOff>96500</xdr:rowOff>
    </xdr:to>
    <xdr:sp macro="" textlink="">
      <xdr:nvSpPr>
        <xdr:cNvPr id="547" name="楕円 546"/>
        <xdr:cNvSpPr/>
      </xdr:nvSpPr>
      <xdr:spPr>
        <a:xfrm>
          <a:off x="12763500" y="616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113027</xdr:rowOff>
    </xdr:from>
    <xdr:ext cx="534377" cy="259045"/>
    <xdr:sp macro="" textlink="">
      <xdr:nvSpPr>
        <xdr:cNvPr id="548" name="テキスト ボックス 547"/>
        <xdr:cNvSpPr txBox="1"/>
      </xdr:nvSpPr>
      <xdr:spPr>
        <a:xfrm>
          <a:off x="12547111" y="5942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0" name="直線コネクタ 55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1" name="テキスト ボックス 560"/>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2" name="直線コネクタ 56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3" name="テキスト ボックス 562"/>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5" name="テキスト ボックス 564"/>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6" name="直線コネクタ 56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7" name="テキスト ボックス 566"/>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8" name="直線コネクタ 56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9" name="テキスト ボックス 568"/>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134214</xdr:rowOff>
    </xdr:from>
    <xdr:to>
      <xdr:col>85</xdr:col>
      <xdr:colOff>126364</xdr:colOff>
      <xdr:row>58</xdr:row>
      <xdr:rowOff>99181</xdr:rowOff>
    </xdr:to>
    <xdr:cxnSp macro="">
      <xdr:nvCxnSpPr>
        <xdr:cNvPr id="573" name="直線コネクタ 572"/>
        <xdr:cNvCxnSpPr/>
      </xdr:nvCxnSpPr>
      <xdr:spPr>
        <a:xfrm flipV="1">
          <a:off x="16317595" y="8706714"/>
          <a:ext cx="1269" cy="1336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103008</xdr:rowOff>
    </xdr:from>
    <xdr:ext cx="534377" cy="259045"/>
    <xdr:sp macro="" textlink="">
      <xdr:nvSpPr>
        <xdr:cNvPr id="574" name="教育費最小値テキスト"/>
        <xdr:cNvSpPr txBox="1"/>
      </xdr:nvSpPr>
      <xdr:spPr>
        <a:xfrm>
          <a:off x="16370300" y="10047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99181</xdr:rowOff>
    </xdr:from>
    <xdr:to>
      <xdr:col>86</xdr:col>
      <xdr:colOff>25400</xdr:colOff>
      <xdr:row>58</xdr:row>
      <xdr:rowOff>99181</xdr:rowOff>
    </xdr:to>
    <xdr:cxnSp macro="">
      <xdr:nvCxnSpPr>
        <xdr:cNvPr id="575" name="直線コネクタ 574"/>
        <xdr:cNvCxnSpPr/>
      </xdr:nvCxnSpPr>
      <xdr:spPr>
        <a:xfrm>
          <a:off x="16230600" y="10043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80891</xdr:rowOff>
    </xdr:from>
    <xdr:ext cx="534377" cy="259045"/>
    <xdr:sp macro="" textlink="">
      <xdr:nvSpPr>
        <xdr:cNvPr id="576" name="教育費最大値テキスト"/>
        <xdr:cNvSpPr txBox="1"/>
      </xdr:nvSpPr>
      <xdr:spPr>
        <a:xfrm>
          <a:off x="16370300" y="848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96,288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134214</xdr:rowOff>
    </xdr:from>
    <xdr:to>
      <xdr:col>86</xdr:col>
      <xdr:colOff>25400</xdr:colOff>
      <xdr:row>50</xdr:row>
      <xdr:rowOff>134214</xdr:rowOff>
    </xdr:to>
    <xdr:cxnSp macro="">
      <xdr:nvCxnSpPr>
        <xdr:cNvPr id="577" name="直線コネクタ 576"/>
        <xdr:cNvCxnSpPr/>
      </xdr:nvCxnSpPr>
      <xdr:spPr>
        <a:xfrm>
          <a:off x="16230600" y="8706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147396</xdr:rowOff>
    </xdr:from>
    <xdr:to>
      <xdr:col>85</xdr:col>
      <xdr:colOff>127000</xdr:colOff>
      <xdr:row>55</xdr:row>
      <xdr:rowOff>49784</xdr:rowOff>
    </xdr:to>
    <xdr:cxnSp macro="">
      <xdr:nvCxnSpPr>
        <xdr:cNvPr id="578" name="直線コネクタ 577"/>
        <xdr:cNvCxnSpPr/>
      </xdr:nvCxnSpPr>
      <xdr:spPr>
        <a:xfrm>
          <a:off x="15481300" y="9405696"/>
          <a:ext cx="838200" cy="7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56431</xdr:rowOff>
    </xdr:from>
    <xdr:ext cx="534377" cy="259045"/>
    <xdr:sp macro="" textlink="">
      <xdr:nvSpPr>
        <xdr:cNvPr id="579" name="教育費平均値テキスト"/>
        <xdr:cNvSpPr txBox="1"/>
      </xdr:nvSpPr>
      <xdr:spPr>
        <a:xfrm>
          <a:off x="16370300" y="9486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78004</xdr:rowOff>
    </xdr:from>
    <xdr:to>
      <xdr:col>85</xdr:col>
      <xdr:colOff>177800</xdr:colOff>
      <xdr:row>56</xdr:row>
      <xdr:rowOff>8154</xdr:rowOff>
    </xdr:to>
    <xdr:sp macro="" textlink="">
      <xdr:nvSpPr>
        <xdr:cNvPr id="580" name="フローチャート: 判断 579"/>
        <xdr:cNvSpPr/>
      </xdr:nvSpPr>
      <xdr:spPr>
        <a:xfrm>
          <a:off x="16268700" y="9507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134385</xdr:rowOff>
    </xdr:from>
    <xdr:to>
      <xdr:col>81</xdr:col>
      <xdr:colOff>50800</xdr:colOff>
      <xdr:row>54</xdr:row>
      <xdr:rowOff>147396</xdr:rowOff>
    </xdr:to>
    <xdr:cxnSp macro="">
      <xdr:nvCxnSpPr>
        <xdr:cNvPr id="581" name="直線コネクタ 580"/>
        <xdr:cNvCxnSpPr/>
      </xdr:nvCxnSpPr>
      <xdr:spPr>
        <a:xfrm>
          <a:off x="14592300" y="9221235"/>
          <a:ext cx="889000" cy="184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51905</xdr:rowOff>
    </xdr:from>
    <xdr:to>
      <xdr:col>81</xdr:col>
      <xdr:colOff>101600</xdr:colOff>
      <xdr:row>55</xdr:row>
      <xdr:rowOff>153505</xdr:rowOff>
    </xdr:to>
    <xdr:sp macro="" textlink="">
      <xdr:nvSpPr>
        <xdr:cNvPr id="582" name="フローチャート: 判断 581"/>
        <xdr:cNvSpPr/>
      </xdr:nvSpPr>
      <xdr:spPr>
        <a:xfrm>
          <a:off x="15430500" y="9481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144632</xdr:rowOff>
    </xdr:from>
    <xdr:ext cx="534377" cy="259045"/>
    <xdr:sp macro="" textlink="">
      <xdr:nvSpPr>
        <xdr:cNvPr id="583" name="テキスト ボックス 582"/>
        <xdr:cNvSpPr txBox="1"/>
      </xdr:nvSpPr>
      <xdr:spPr>
        <a:xfrm>
          <a:off x="15214111" y="9574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134385</xdr:rowOff>
    </xdr:from>
    <xdr:to>
      <xdr:col>76</xdr:col>
      <xdr:colOff>114300</xdr:colOff>
      <xdr:row>55</xdr:row>
      <xdr:rowOff>149949</xdr:rowOff>
    </xdr:to>
    <xdr:cxnSp macro="">
      <xdr:nvCxnSpPr>
        <xdr:cNvPr id="584" name="直線コネクタ 583"/>
        <xdr:cNvCxnSpPr/>
      </xdr:nvCxnSpPr>
      <xdr:spPr>
        <a:xfrm flipV="1">
          <a:off x="13703300" y="9221235"/>
          <a:ext cx="889000" cy="358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121704</xdr:rowOff>
    </xdr:from>
    <xdr:to>
      <xdr:col>76</xdr:col>
      <xdr:colOff>165100</xdr:colOff>
      <xdr:row>56</xdr:row>
      <xdr:rowOff>51854</xdr:rowOff>
    </xdr:to>
    <xdr:sp macro="" textlink="">
      <xdr:nvSpPr>
        <xdr:cNvPr id="585" name="フローチャート: 判断 584"/>
        <xdr:cNvSpPr/>
      </xdr:nvSpPr>
      <xdr:spPr>
        <a:xfrm>
          <a:off x="14541500" y="95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42981</xdr:rowOff>
    </xdr:from>
    <xdr:ext cx="534377" cy="259045"/>
    <xdr:sp macro="" textlink="">
      <xdr:nvSpPr>
        <xdr:cNvPr id="586" name="テキスト ボックス 585"/>
        <xdr:cNvSpPr txBox="1"/>
      </xdr:nvSpPr>
      <xdr:spPr>
        <a:xfrm>
          <a:off x="14325111" y="964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39554</xdr:rowOff>
    </xdr:from>
    <xdr:to>
      <xdr:col>71</xdr:col>
      <xdr:colOff>177800</xdr:colOff>
      <xdr:row>55</xdr:row>
      <xdr:rowOff>149949</xdr:rowOff>
    </xdr:to>
    <xdr:cxnSp macro="">
      <xdr:nvCxnSpPr>
        <xdr:cNvPr id="587" name="直線コネクタ 586"/>
        <xdr:cNvCxnSpPr/>
      </xdr:nvCxnSpPr>
      <xdr:spPr>
        <a:xfrm>
          <a:off x="12814300" y="9469304"/>
          <a:ext cx="889000" cy="110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89433</xdr:rowOff>
    </xdr:from>
    <xdr:to>
      <xdr:col>72</xdr:col>
      <xdr:colOff>38100</xdr:colOff>
      <xdr:row>56</xdr:row>
      <xdr:rowOff>19583</xdr:rowOff>
    </xdr:to>
    <xdr:sp macro="" textlink="">
      <xdr:nvSpPr>
        <xdr:cNvPr id="588" name="フローチャート: 判断 587"/>
        <xdr:cNvSpPr/>
      </xdr:nvSpPr>
      <xdr:spPr>
        <a:xfrm>
          <a:off x="136525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36110</xdr:rowOff>
    </xdr:from>
    <xdr:ext cx="534377" cy="259045"/>
    <xdr:sp macro="" textlink="">
      <xdr:nvSpPr>
        <xdr:cNvPr id="589" name="テキスト ボックス 588"/>
        <xdr:cNvSpPr txBox="1"/>
      </xdr:nvSpPr>
      <xdr:spPr>
        <a:xfrm>
          <a:off x="13436111" y="929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3690</xdr:rowOff>
    </xdr:from>
    <xdr:to>
      <xdr:col>67</xdr:col>
      <xdr:colOff>101600</xdr:colOff>
      <xdr:row>56</xdr:row>
      <xdr:rowOff>105290</xdr:rowOff>
    </xdr:to>
    <xdr:sp macro="" textlink="">
      <xdr:nvSpPr>
        <xdr:cNvPr id="590" name="フローチャート: 判断 589"/>
        <xdr:cNvSpPr/>
      </xdr:nvSpPr>
      <xdr:spPr>
        <a:xfrm>
          <a:off x="12763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96417</xdr:rowOff>
    </xdr:from>
    <xdr:ext cx="534377" cy="259045"/>
    <xdr:sp macro="" textlink="">
      <xdr:nvSpPr>
        <xdr:cNvPr id="591" name="テキスト ボックス 590"/>
        <xdr:cNvSpPr txBox="1"/>
      </xdr:nvSpPr>
      <xdr:spPr>
        <a:xfrm>
          <a:off x="12547111" y="969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170434</xdr:rowOff>
    </xdr:from>
    <xdr:to>
      <xdr:col>85</xdr:col>
      <xdr:colOff>177800</xdr:colOff>
      <xdr:row>55</xdr:row>
      <xdr:rowOff>100584</xdr:rowOff>
    </xdr:to>
    <xdr:sp macro="" textlink="">
      <xdr:nvSpPr>
        <xdr:cNvPr id="597" name="楕円 596"/>
        <xdr:cNvSpPr/>
      </xdr:nvSpPr>
      <xdr:spPr>
        <a:xfrm>
          <a:off x="16268700" y="942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21861</xdr:rowOff>
    </xdr:from>
    <xdr:ext cx="534377" cy="259045"/>
    <xdr:sp macro="" textlink="">
      <xdr:nvSpPr>
        <xdr:cNvPr id="598" name="教育費該当値テキスト"/>
        <xdr:cNvSpPr txBox="1"/>
      </xdr:nvSpPr>
      <xdr:spPr>
        <a:xfrm>
          <a:off x="16370300" y="9280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96596</xdr:rowOff>
    </xdr:from>
    <xdr:to>
      <xdr:col>81</xdr:col>
      <xdr:colOff>101600</xdr:colOff>
      <xdr:row>55</xdr:row>
      <xdr:rowOff>26746</xdr:rowOff>
    </xdr:to>
    <xdr:sp macro="" textlink="">
      <xdr:nvSpPr>
        <xdr:cNvPr id="599" name="楕円 598"/>
        <xdr:cNvSpPr/>
      </xdr:nvSpPr>
      <xdr:spPr>
        <a:xfrm>
          <a:off x="15430500" y="935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43273</xdr:rowOff>
    </xdr:from>
    <xdr:ext cx="534377" cy="259045"/>
    <xdr:sp macro="" textlink="">
      <xdr:nvSpPr>
        <xdr:cNvPr id="600" name="テキスト ボックス 599"/>
        <xdr:cNvSpPr txBox="1"/>
      </xdr:nvSpPr>
      <xdr:spPr>
        <a:xfrm>
          <a:off x="15214111" y="913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83585</xdr:rowOff>
    </xdr:from>
    <xdr:to>
      <xdr:col>76</xdr:col>
      <xdr:colOff>165100</xdr:colOff>
      <xdr:row>54</xdr:row>
      <xdr:rowOff>13735</xdr:rowOff>
    </xdr:to>
    <xdr:sp macro="" textlink="">
      <xdr:nvSpPr>
        <xdr:cNvPr id="601" name="楕円 600"/>
        <xdr:cNvSpPr/>
      </xdr:nvSpPr>
      <xdr:spPr>
        <a:xfrm>
          <a:off x="14541500" y="917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30262</xdr:rowOff>
    </xdr:from>
    <xdr:ext cx="534377" cy="259045"/>
    <xdr:sp macro="" textlink="">
      <xdr:nvSpPr>
        <xdr:cNvPr id="602" name="テキスト ボックス 601"/>
        <xdr:cNvSpPr txBox="1"/>
      </xdr:nvSpPr>
      <xdr:spPr>
        <a:xfrm>
          <a:off x="14325111" y="8945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99149</xdr:rowOff>
    </xdr:from>
    <xdr:to>
      <xdr:col>72</xdr:col>
      <xdr:colOff>38100</xdr:colOff>
      <xdr:row>56</xdr:row>
      <xdr:rowOff>29299</xdr:rowOff>
    </xdr:to>
    <xdr:sp macro="" textlink="">
      <xdr:nvSpPr>
        <xdr:cNvPr id="603" name="楕円 602"/>
        <xdr:cNvSpPr/>
      </xdr:nvSpPr>
      <xdr:spPr>
        <a:xfrm>
          <a:off x="13652500" y="9528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20426</xdr:rowOff>
    </xdr:from>
    <xdr:ext cx="534377" cy="259045"/>
    <xdr:sp macro="" textlink="">
      <xdr:nvSpPr>
        <xdr:cNvPr id="604" name="テキスト ボックス 603"/>
        <xdr:cNvSpPr txBox="1"/>
      </xdr:nvSpPr>
      <xdr:spPr>
        <a:xfrm>
          <a:off x="13436111" y="9621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160204</xdr:rowOff>
    </xdr:from>
    <xdr:to>
      <xdr:col>67</xdr:col>
      <xdr:colOff>101600</xdr:colOff>
      <xdr:row>55</xdr:row>
      <xdr:rowOff>90354</xdr:rowOff>
    </xdr:to>
    <xdr:sp macro="" textlink="">
      <xdr:nvSpPr>
        <xdr:cNvPr id="605" name="楕円 604"/>
        <xdr:cNvSpPr/>
      </xdr:nvSpPr>
      <xdr:spPr>
        <a:xfrm>
          <a:off x="12763500" y="9418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106881</xdr:rowOff>
    </xdr:from>
    <xdr:ext cx="534377" cy="259045"/>
    <xdr:sp macro="" textlink="">
      <xdr:nvSpPr>
        <xdr:cNvPr id="606" name="テキスト ボックス 605"/>
        <xdr:cNvSpPr txBox="1"/>
      </xdr:nvSpPr>
      <xdr:spPr>
        <a:xfrm>
          <a:off x="12547111" y="9193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7" name="直線コネクタ 616"/>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8" name="テキスト ボックス 617"/>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9" name="直線コネクタ 618"/>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0" name="テキスト ボックス 619"/>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1" name="直線コネクタ 620"/>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2" name="テキスト ボックス 621"/>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3" name="直線コネクタ 622"/>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4" name="テキスト ボックス 623"/>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123927</xdr:rowOff>
    </xdr:from>
    <xdr:to>
      <xdr:col>85</xdr:col>
      <xdr:colOff>126364</xdr:colOff>
      <xdr:row>78</xdr:row>
      <xdr:rowOff>139700</xdr:rowOff>
    </xdr:to>
    <xdr:cxnSp macro="">
      <xdr:nvCxnSpPr>
        <xdr:cNvPr id="628" name="直線コネクタ 627"/>
        <xdr:cNvCxnSpPr/>
      </xdr:nvCxnSpPr>
      <xdr:spPr>
        <a:xfrm flipV="1">
          <a:off x="16317595" y="12125427"/>
          <a:ext cx="1269" cy="1387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9"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0" name="直線コネクタ 629"/>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70604</xdr:rowOff>
    </xdr:from>
    <xdr:ext cx="599010" cy="259045"/>
    <xdr:sp macro="" textlink="">
      <xdr:nvSpPr>
        <xdr:cNvPr id="631" name="災害復旧費最大値テキスト"/>
        <xdr:cNvSpPr txBox="1"/>
      </xdr:nvSpPr>
      <xdr:spPr>
        <a:xfrm>
          <a:off x="16370300" y="1190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151,725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123927</xdr:rowOff>
    </xdr:from>
    <xdr:to>
      <xdr:col>86</xdr:col>
      <xdr:colOff>25400</xdr:colOff>
      <xdr:row>70</xdr:row>
      <xdr:rowOff>123927</xdr:rowOff>
    </xdr:to>
    <xdr:cxnSp macro="">
      <xdr:nvCxnSpPr>
        <xdr:cNvPr id="632" name="直線コネクタ 631"/>
        <xdr:cNvCxnSpPr/>
      </xdr:nvCxnSpPr>
      <xdr:spPr>
        <a:xfrm>
          <a:off x="16230600" y="12125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129687</xdr:rowOff>
    </xdr:from>
    <xdr:to>
      <xdr:col>85</xdr:col>
      <xdr:colOff>127000</xdr:colOff>
      <xdr:row>78</xdr:row>
      <xdr:rowOff>134516</xdr:rowOff>
    </xdr:to>
    <xdr:cxnSp macro="">
      <xdr:nvCxnSpPr>
        <xdr:cNvPr id="633" name="直線コネクタ 632"/>
        <xdr:cNvCxnSpPr/>
      </xdr:nvCxnSpPr>
      <xdr:spPr>
        <a:xfrm>
          <a:off x="15481300" y="13502787"/>
          <a:ext cx="838200" cy="4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57937</xdr:rowOff>
    </xdr:from>
    <xdr:ext cx="469744" cy="259045"/>
    <xdr:sp macro="" textlink="">
      <xdr:nvSpPr>
        <xdr:cNvPr id="634" name="災害復旧費平均値テキスト"/>
        <xdr:cNvSpPr txBox="1"/>
      </xdr:nvSpPr>
      <xdr:spPr>
        <a:xfrm>
          <a:off x="16370300" y="13259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35060</xdr:rowOff>
    </xdr:from>
    <xdr:to>
      <xdr:col>85</xdr:col>
      <xdr:colOff>177800</xdr:colOff>
      <xdr:row>78</xdr:row>
      <xdr:rowOff>136660</xdr:rowOff>
    </xdr:to>
    <xdr:sp macro="" textlink="">
      <xdr:nvSpPr>
        <xdr:cNvPr id="635" name="フローチャート: 判断 634"/>
        <xdr:cNvSpPr/>
      </xdr:nvSpPr>
      <xdr:spPr>
        <a:xfrm>
          <a:off x="16268700" y="1340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129687</xdr:rowOff>
    </xdr:from>
    <xdr:to>
      <xdr:col>81</xdr:col>
      <xdr:colOff>50800</xdr:colOff>
      <xdr:row>78</xdr:row>
      <xdr:rowOff>139435</xdr:rowOff>
    </xdr:to>
    <xdr:cxnSp macro="">
      <xdr:nvCxnSpPr>
        <xdr:cNvPr id="636" name="直線コネクタ 635"/>
        <xdr:cNvCxnSpPr/>
      </xdr:nvCxnSpPr>
      <xdr:spPr>
        <a:xfrm flipV="1">
          <a:off x="14592300" y="13502787"/>
          <a:ext cx="889000" cy="9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55167</xdr:rowOff>
    </xdr:from>
    <xdr:to>
      <xdr:col>81</xdr:col>
      <xdr:colOff>101600</xdr:colOff>
      <xdr:row>78</xdr:row>
      <xdr:rowOff>156767</xdr:rowOff>
    </xdr:to>
    <xdr:sp macro="" textlink="">
      <xdr:nvSpPr>
        <xdr:cNvPr id="637" name="フローチャート: 判断 636"/>
        <xdr:cNvSpPr/>
      </xdr:nvSpPr>
      <xdr:spPr>
        <a:xfrm>
          <a:off x="15430500" y="13428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1844</xdr:rowOff>
    </xdr:from>
    <xdr:ext cx="469744" cy="259045"/>
    <xdr:sp macro="" textlink="">
      <xdr:nvSpPr>
        <xdr:cNvPr id="638" name="テキスト ボックス 637"/>
        <xdr:cNvSpPr txBox="1"/>
      </xdr:nvSpPr>
      <xdr:spPr>
        <a:xfrm>
          <a:off x="15246428" y="13203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138201</xdr:rowOff>
    </xdr:from>
    <xdr:to>
      <xdr:col>76</xdr:col>
      <xdr:colOff>114300</xdr:colOff>
      <xdr:row>78</xdr:row>
      <xdr:rowOff>139435</xdr:rowOff>
    </xdr:to>
    <xdr:cxnSp macro="">
      <xdr:nvCxnSpPr>
        <xdr:cNvPr id="639" name="直線コネクタ 638"/>
        <xdr:cNvCxnSpPr/>
      </xdr:nvCxnSpPr>
      <xdr:spPr>
        <a:xfrm>
          <a:off x="13703300" y="13511301"/>
          <a:ext cx="889000" cy="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65821</xdr:rowOff>
    </xdr:from>
    <xdr:to>
      <xdr:col>76</xdr:col>
      <xdr:colOff>165100</xdr:colOff>
      <xdr:row>78</xdr:row>
      <xdr:rowOff>167421</xdr:rowOff>
    </xdr:to>
    <xdr:sp macro="" textlink="">
      <xdr:nvSpPr>
        <xdr:cNvPr id="640" name="フローチャート: 判断 639"/>
        <xdr:cNvSpPr/>
      </xdr:nvSpPr>
      <xdr:spPr>
        <a:xfrm>
          <a:off x="14541500" y="13438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12498</xdr:rowOff>
    </xdr:from>
    <xdr:ext cx="469744" cy="259045"/>
    <xdr:sp macro="" textlink="">
      <xdr:nvSpPr>
        <xdr:cNvPr id="641" name="テキスト ボックス 640"/>
        <xdr:cNvSpPr txBox="1"/>
      </xdr:nvSpPr>
      <xdr:spPr>
        <a:xfrm>
          <a:off x="14357428" y="13214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100189</xdr:rowOff>
    </xdr:from>
    <xdr:to>
      <xdr:col>71</xdr:col>
      <xdr:colOff>177800</xdr:colOff>
      <xdr:row>78</xdr:row>
      <xdr:rowOff>138201</xdr:rowOff>
    </xdr:to>
    <xdr:cxnSp macro="">
      <xdr:nvCxnSpPr>
        <xdr:cNvPr id="642" name="直線コネクタ 641"/>
        <xdr:cNvCxnSpPr/>
      </xdr:nvCxnSpPr>
      <xdr:spPr>
        <a:xfrm>
          <a:off x="12814300" y="13473289"/>
          <a:ext cx="889000" cy="38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32609</xdr:rowOff>
    </xdr:from>
    <xdr:to>
      <xdr:col>72</xdr:col>
      <xdr:colOff>38100</xdr:colOff>
      <xdr:row>78</xdr:row>
      <xdr:rowOff>134209</xdr:rowOff>
    </xdr:to>
    <xdr:sp macro="" textlink="">
      <xdr:nvSpPr>
        <xdr:cNvPr id="643" name="フローチャート: 判断 642"/>
        <xdr:cNvSpPr/>
      </xdr:nvSpPr>
      <xdr:spPr>
        <a:xfrm>
          <a:off x="13652500" y="13405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150736</xdr:rowOff>
    </xdr:from>
    <xdr:ext cx="469744" cy="259045"/>
    <xdr:sp macro="" textlink="">
      <xdr:nvSpPr>
        <xdr:cNvPr id="644" name="テキスト ボックス 643"/>
        <xdr:cNvSpPr txBox="1"/>
      </xdr:nvSpPr>
      <xdr:spPr>
        <a:xfrm>
          <a:off x="13468428" y="13180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53284</xdr:rowOff>
    </xdr:from>
    <xdr:to>
      <xdr:col>67</xdr:col>
      <xdr:colOff>101600</xdr:colOff>
      <xdr:row>78</xdr:row>
      <xdr:rowOff>154884</xdr:rowOff>
    </xdr:to>
    <xdr:sp macro="" textlink="">
      <xdr:nvSpPr>
        <xdr:cNvPr id="645" name="フローチャート: 判断 644"/>
        <xdr:cNvSpPr/>
      </xdr:nvSpPr>
      <xdr:spPr>
        <a:xfrm>
          <a:off x="12763500" y="13426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146011</xdr:rowOff>
    </xdr:from>
    <xdr:ext cx="469744" cy="259045"/>
    <xdr:sp macro="" textlink="">
      <xdr:nvSpPr>
        <xdr:cNvPr id="646" name="テキスト ボックス 645"/>
        <xdr:cNvSpPr txBox="1"/>
      </xdr:nvSpPr>
      <xdr:spPr>
        <a:xfrm>
          <a:off x="12579428" y="13519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83716</xdr:rowOff>
    </xdr:from>
    <xdr:to>
      <xdr:col>85</xdr:col>
      <xdr:colOff>177800</xdr:colOff>
      <xdr:row>79</xdr:row>
      <xdr:rowOff>13866</xdr:rowOff>
    </xdr:to>
    <xdr:sp macro="" textlink="">
      <xdr:nvSpPr>
        <xdr:cNvPr id="652" name="楕円 651"/>
        <xdr:cNvSpPr/>
      </xdr:nvSpPr>
      <xdr:spPr>
        <a:xfrm>
          <a:off x="16268700" y="1345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13488</xdr:rowOff>
    </xdr:from>
    <xdr:ext cx="378565" cy="259045"/>
    <xdr:sp macro="" textlink="">
      <xdr:nvSpPr>
        <xdr:cNvPr id="653" name="災害復旧費該当値テキスト"/>
        <xdr:cNvSpPr txBox="1"/>
      </xdr:nvSpPr>
      <xdr:spPr>
        <a:xfrm>
          <a:off x="16370300" y="133865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78887</xdr:rowOff>
    </xdr:from>
    <xdr:to>
      <xdr:col>81</xdr:col>
      <xdr:colOff>101600</xdr:colOff>
      <xdr:row>79</xdr:row>
      <xdr:rowOff>9037</xdr:rowOff>
    </xdr:to>
    <xdr:sp macro="" textlink="">
      <xdr:nvSpPr>
        <xdr:cNvPr id="654" name="楕円 653"/>
        <xdr:cNvSpPr/>
      </xdr:nvSpPr>
      <xdr:spPr>
        <a:xfrm>
          <a:off x="15430500" y="13451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164</xdr:rowOff>
    </xdr:from>
    <xdr:ext cx="469744" cy="259045"/>
    <xdr:sp macro="" textlink="">
      <xdr:nvSpPr>
        <xdr:cNvPr id="655" name="テキスト ボックス 654"/>
        <xdr:cNvSpPr txBox="1"/>
      </xdr:nvSpPr>
      <xdr:spPr>
        <a:xfrm>
          <a:off x="15246428" y="13544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88635</xdr:rowOff>
    </xdr:from>
    <xdr:to>
      <xdr:col>76</xdr:col>
      <xdr:colOff>165100</xdr:colOff>
      <xdr:row>79</xdr:row>
      <xdr:rowOff>18785</xdr:rowOff>
    </xdr:to>
    <xdr:sp macro="" textlink="">
      <xdr:nvSpPr>
        <xdr:cNvPr id="656" name="楕円 655"/>
        <xdr:cNvSpPr/>
      </xdr:nvSpPr>
      <xdr:spPr>
        <a:xfrm>
          <a:off x="14541500" y="1346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9912</xdr:rowOff>
    </xdr:from>
    <xdr:ext cx="313932" cy="259045"/>
    <xdr:sp macro="" textlink="">
      <xdr:nvSpPr>
        <xdr:cNvPr id="657" name="テキスト ボックス 656"/>
        <xdr:cNvSpPr txBox="1"/>
      </xdr:nvSpPr>
      <xdr:spPr>
        <a:xfrm>
          <a:off x="14435333" y="1355446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87401</xdr:rowOff>
    </xdr:from>
    <xdr:to>
      <xdr:col>72</xdr:col>
      <xdr:colOff>38100</xdr:colOff>
      <xdr:row>79</xdr:row>
      <xdr:rowOff>17551</xdr:rowOff>
    </xdr:to>
    <xdr:sp macro="" textlink="">
      <xdr:nvSpPr>
        <xdr:cNvPr id="658" name="楕円 657"/>
        <xdr:cNvSpPr/>
      </xdr:nvSpPr>
      <xdr:spPr>
        <a:xfrm>
          <a:off x="13652500" y="13460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8678</xdr:rowOff>
    </xdr:from>
    <xdr:ext cx="378565" cy="259045"/>
    <xdr:sp macro="" textlink="">
      <xdr:nvSpPr>
        <xdr:cNvPr id="659" name="テキスト ボックス 658"/>
        <xdr:cNvSpPr txBox="1"/>
      </xdr:nvSpPr>
      <xdr:spPr>
        <a:xfrm>
          <a:off x="13514017" y="135532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49389</xdr:rowOff>
    </xdr:from>
    <xdr:to>
      <xdr:col>67</xdr:col>
      <xdr:colOff>101600</xdr:colOff>
      <xdr:row>78</xdr:row>
      <xdr:rowOff>150989</xdr:rowOff>
    </xdr:to>
    <xdr:sp macro="" textlink="">
      <xdr:nvSpPr>
        <xdr:cNvPr id="660" name="楕円 659"/>
        <xdr:cNvSpPr/>
      </xdr:nvSpPr>
      <xdr:spPr>
        <a:xfrm>
          <a:off x="12763500" y="1342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167516</xdr:rowOff>
    </xdr:from>
    <xdr:ext cx="469744" cy="259045"/>
    <xdr:sp macro="" textlink="">
      <xdr:nvSpPr>
        <xdr:cNvPr id="661" name="テキスト ボックス 660"/>
        <xdr:cNvSpPr txBox="1"/>
      </xdr:nvSpPr>
      <xdr:spPr>
        <a:xfrm>
          <a:off x="12579428" y="13197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7" name="テキスト ボックス 67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9" name="テキスト ボックス 67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52794</xdr:rowOff>
    </xdr:from>
    <xdr:to>
      <xdr:col>85</xdr:col>
      <xdr:colOff>126364</xdr:colOff>
      <xdr:row>98</xdr:row>
      <xdr:rowOff>2515</xdr:rowOff>
    </xdr:to>
    <xdr:cxnSp macro="">
      <xdr:nvCxnSpPr>
        <xdr:cNvPr id="685" name="直線コネクタ 684"/>
        <xdr:cNvCxnSpPr/>
      </xdr:nvCxnSpPr>
      <xdr:spPr>
        <a:xfrm flipV="1">
          <a:off x="16317595" y="15483294"/>
          <a:ext cx="1269" cy="1321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6342</xdr:rowOff>
    </xdr:from>
    <xdr:ext cx="534377" cy="259045"/>
    <xdr:sp macro="" textlink="">
      <xdr:nvSpPr>
        <xdr:cNvPr id="686" name="公債費最小値テキスト"/>
        <xdr:cNvSpPr txBox="1"/>
      </xdr:nvSpPr>
      <xdr:spPr>
        <a:xfrm>
          <a:off x="16370300" y="16808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2515</xdr:rowOff>
    </xdr:from>
    <xdr:to>
      <xdr:col>86</xdr:col>
      <xdr:colOff>25400</xdr:colOff>
      <xdr:row>98</xdr:row>
      <xdr:rowOff>2515</xdr:rowOff>
    </xdr:to>
    <xdr:cxnSp macro="">
      <xdr:nvCxnSpPr>
        <xdr:cNvPr id="687" name="直線コネクタ 686"/>
        <xdr:cNvCxnSpPr/>
      </xdr:nvCxnSpPr>
      <xdr:spPr>
        <a:xfrm>
          <a:off x="16230600" y="1680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170921</xdr:rowOff>
    </xdr:from>
    <xdr:ext cx="599010" cy="259045"/>
    <xdr:sp macro="" textlink="">
      <xdr:nvSpPr>
        <xdr:cNvPr id="688" name="公債費最大値テキスト"/>
        <xdr:cNvSpPr txBox="1"/>
      </xdr:nvSpPr>
      <xdr:spPr>
        <a:xfrm>
          <a:off x="16370300" y="15258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120,843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52794</xdr:rowOff>
    </xdr:from>
    <xdr:to>
      <xdr:col>86</xdr:col>
      <xdr:colOff>25400</xdr:colOff>
      <xdr:row>90</xdr:row>
      <xdr:rowOff>52794</xdr:rowOff>
    </xdr:to>
    <xdr:cxnSp macro="">
      <xdr:nvCxnSpPr>
        <xdr:cNvPr id="689" name="直線コネクタ 688"/>
        <xdr:cNvCxnSpPr/>
      </xdr:nvCxnSpPr>
      <xdr:spPr>
        <a:xfrm>
          <a:off x="16230600" y="15483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115443</xdr:rowOff>
    </xdr:from>
    <xdr:to>
      <xdr:col>85</xdr:col>
      <xdr:colOff>127000</xdr:colOff>
      <xdr:row>93</xdr:row>
      <xdr:rowOff>154648</xdr:rowOff>
    </xdr:to>
    <xdr:cxnSp macro="">
      <xdr:nvCxnSpPr>
        <xdr:cNvPr id="690" name="直線コネクタ 689"/>
        <xdr:cNvCxnSpPr/>
      </xdr:nvCxnSpPr>
      <xdr:spPr>
        <a:xfrm>
          <a:off x="15481300" y="16060293"/>
          <a:ext cx="838200" cy="39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140707</xdr:rowOff>
    </xdr:from>
    <xdr:ext cx="534377" cy="259045"/>
    <xdr:sp macro="" textlink="">
      <xdr:nvSpPr>
        <xdr:cNvPr id="691" name="公債費平均値テキスト"/>
        <xdr:cNvSpPr txBox="1"/>
      </xdr:nvSpPr>
      <xdr:spPr>
        <a:xfrm>
          <a:off x="16370300" y="16257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162280</xdr:rowOff>
    </xdr:from>
    <xdr:to>
      <xdr:col>85</xdr:col>
      <xdr:colOff>177800</xdr:colOff>
      <xdr:row>95</xdr:row>
      <xdr:rowOff>92430</xdr:rowOff>
    </xdr:to>
    <xdr:sp macro="" textlink="">
      <xdr:nvSpPr>
        <xdr:cNvPr id="692" name="フローチャート: 判断 691"/>
        <xdr:cNvSpPr/>
      </xdr:nvSpPr>
      <xdr:spPr>
        <a:xfrm>
          <a:off x="16268700" y="1627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112407</xdr:rowOff>
    </xdr:from>
    <xdr:to>
      <xdr:col>81</xdr:col>
      <xdr:colOff>50800</xdr:colOff>
      <xdr:row>93</xdr:row>
      <xdr:rowOff>115443</xdr:rowOff>
    </xdr:to>
    <xdr:cxnSp macro="">
      <xdr:nvCxnSpPr>
        <xdr:cNvPr id="693" name="直線コネクタ 692"/>
        <xdr:cNvCxnSpPr/>
      </xdr:nvCxnSpPr>
      <xdr:spPr>
        <a:xfrm>
          <a:off x="14592300" y="16057257"/>
          <a:ext cx="889000" cy="3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149783</xdr:rowOff>
    </xdr:from>
    <xdr:to>
      <xdr:col>81</xdr:col>
      <xdr:colOff>101600</xdr:colOff>
      <xdr:row>95</xdr:row>
      <xdr:rowOff>79933</xdr:rowOff>
    </xdr:to>
    <xdr:sp macro="" textlink="">
      <xdr:nvSpPr>
        <xdr:cNvPr id="694" name="フローチャート: 判断 693"/>
        <xdr:cNvSpPr/>
      </xdr:nvSpPr>
      <xdr:spPr>
        <a:xfrm>
          <a:off x="154305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71060</xdr:rowOff>
    </xdr:from>
    <xdr:ext cx="534377" cy="259045"/>
    <xdr:sp macro="" textlink="">
      <xdr:nvSpPr>
        <xdr:cNvPr id="695" name="テキスト ボックス 694"/>
        <xdr:cNvSpPr txBox="1"/>
      </xdr:nvSpPr>
      <xdr:spPr>
        <a:xfrm>
          <a:off x="15214111" y="1635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112407</xdr:rowOff>
    </xdr:from>
    <xdr:to>
      <xdr:col>76</xdr:col>
      <xdr:colOff>114300</xdr:colOff>
      <xdr:row>93</xdr:row>
      <xdr:rowOff>145414</xdr:rowOff>
    </xdr:to>
    <xdr:cxnSp macro="">
      <xdr:nvCxnSpPr>
        <xdr:cNvPr id="696" name="直線コネクタ 695"/>
        <xdr:cNvCxnSpPr/>
      </xdr:nvCxnSpPr>
      <xdr:spPr>
        <a:xfrm flipV="1">
          <a:off x="13703300" y="16057257"/>
          <a:ext cx="889000" cy="33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147434</xdr:rowOff>
    </xdr:from>
    <xdr:to>
      <xdr:col>76</xdr:col>
      <xdr:colOff>165100</xdr:colOff>
      <xdr:row>95</xdr:row>
      <xdr:rowOff>77584</xdr:rowOff>
    </xdr:to>
    <xdr:sp macro="" textlink="">
      <xdr:nvSpPr>
        <xdr:cNvPr id="697" name="フローチャート: 判断 696"/>
        <xdr:cNvSpPr/>
      </xdr:nvSpPr>
      <xdr:spPr>
        <a:xfrm>
          <a:off x="14541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68711</xdr:rowOff>
    </xdr:from>
    <xdr:ext cx="534377" cy="259045"/>
    <xdr:sp macro="" textlink="">
      <xdr:nvSpPr>
        <xdr:cNvPr id="698" name="テキスト ボックス 697"/>
        <xdr:cNvSpPr txBox="1"/>
      </xdr:nvSpPr>
      <xdr:spPr>
        <a:xfrm>
          <a:off x="14325111" y="1635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145414</xdr:rowOff>
    </xdr:from>
    <xdr:to>
      <xdr:col>71</xdr:col>
      <xdr:colOff>177800</xdr:colOff>
      <xdr:row>94</xdr:row>
      <xdr:rowOff>5817</xdr:rowOff>
    </xdr:to>
    <xdr:cxnSp macro="">
      <xdr:nvCxnSpPr>
        <xdr:cNvPr id="699" name="直線コネクタ 698"/>
        <xdr:cNvCxnSpPr/>
      </xdr:nvCxnSpPr>
      <xdr:spPr>
        <a:xfrm flipV="1">
          <a:off x="12814300" y="16090264"/>
          <a:ext cx="889000" cy="31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14351</xdr:rowOff>
    </xdr:from>
    <xdr:to>
      <xdr:col>72</xdr:col>
      <xdr:colOff>38100</xdr:colOff>
      <xdr:row>95</xdr:row>
      <xdr:rowOff>115951</xdr:rowOff>
    </xdr:to>
    <xdr:sp macro="" textlink="">
      <xdr:nvSpPr>
        <xdr:cNvPr id="700" name="フローチャート: 判断 699"/>
        <xdr:cNvSpPr/>
      </xdr:nvSpPr>
      <xdr:spPr>
        <a:xfrm>
          <a:off x="13652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107078</xdr:rowOff>
    </xdr:from>
    <xdr:ext cx="534377" cy="259045"/>
    <xdr:sp macro="" textlink="">
      <xdr:nvSpPr>
        <xdr:cNvPr id="701" name="テキスト ボックス 700"/>
        <xdr:cNvSpPr txBox="1"/>
      </xdr:nvSpPr>
      <xdr:spPr>
        <a:xfrm>
          <a:off x="13436111" y="1639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107810</xdr:rowOff>
    </xdr:from>
    <xdr:to>
      <xdr:col>67</xdr:col>
      <xdr:colOff>101600</xdr:colOff>
      <xdr:row>96</xdr:row>
      <xdr:rowOff>37960</xdr:rowOff>
    </xdr:to>
    <xdr:sp macro="" textlink="">
      <xdr:nvSpPr>
        <xdr:cNvPr id="702" name="フローチャート: 判断 701"/>
        <xdr:cNvSpPr/>
      </xdr:nvSpPr>
      <xdr:spPr>
        <a:xfrm>
          <a:off x="12763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29087</xdr:rowOff>
    </xdr:from>
    <xdr:ext cx="534377" cy="259045"/>
    <xdr:sp macro="" textlink="">
      <xdr:nvSpPr>
        <xdr:cNvPr id="703" name="テキスト ボックス 702"/>
        <xdr:cNvSpPr txBox="1"/>
      </xdr:nvSpPr>
      <xdr:spPr>
        <a:xfrm>
          <a:off x="12547111" y="1648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103848</xdr:rowOff>
    </xdr:from>
    <xdr:to>
      <xdr:col>85</xdr:col>
      <xdr:colOff>177800</xdr:colOff>
      <xdr:row>94</xdr:row>
      <xdr:rowOff>33998</xdr:rowOff>
    </xdr:to>
    <xdr:sp macro="" textlink="">
      <xdr:nvSpPr>
        <xdr:cNvPr id="709" name="楕円 708"/>
        <xdr:cNvSpPr/>
      </xdr:nvSpPr>
      <xdr:spPr>
        <a:xfrm>
          <a:off x="16268700" y="16048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126725</xdr:rowOff>
    </xdr:from>
    <xdr:ext cx="534377" cy="259045"/>
    <xdr:sp macro="" textlink="">
      <xdr:nvSpPr>
        <xdr:cNvPr id="710" name="公債費該当値テキスト"/>
        <xdr:cNvSpPr txBox="1"/>
      </xdr:nvSpPr>
      <xdr:spPr>
        <a:xfrm>
          <a:off x="16370300" y="15900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64643</xdr:rowOff>
    </xdr:from>
    <xdr:to>
      <xdr:col>81</xdr:col>
      <xdr:colOff>101600</xdr:colOff>
      <xdr:row>93</xdr:row>
      <xdr:rowOff>166243</xdr:rowOff>
    </xdr:to>
    <xdr:sp macro="" textlink="">
      <xdr:nvSpPr>
        <xdr:cNvPr id="711" name="楕円 710"/>
        <xdr:cNvSpPr/>
      </xdr:nvSpPr>
      <xdr:spPr>
        <a:xfrm>
          <a:off x="15430500" y="16009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11320</xdr:rowOff>
    </xdr:from>
    <xdr:ext cx="534377" cy="259045"/>
    <xdr:sp macro="" textlink="">
      <xdr:nvSpPr>
        <xdr:cNvPr id="712" name="テキスト ボックス 711"/>
        <xdr:cNvSpPr txBox="1"/>
      </xdr:nvSpPr>
      <xdr:spPr>
        <a:xfrm>
          <a:off x="15214111" y="15784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61607</xdr:rowOff>
    </xdr:from>
    <xdr:to>
      <xdr:col>76</xdr:col>
      <xdr:colOff>165100</xdr:colOff>
      <xdr:row>93</xdr:row>
      <xdr:rowOff>163207</xdr:rowOff>
    </xdr:to>
    <xdr:sp macro="" textlink="">
      <xdr:nvSpPr>
        <xdr:cNvPr id="713" name="楕円 712"/>
        <xdr:cNvSpPr/>
      </xdr:nvSpPr>
      <xdr:spPr>
        <a:xfrm>
          <a:off x="14541500" y="16006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8284</xdr:rowOff>
    </xdr:from>
    <xdr:ext cx="534377" cy="259045"/>
    <xdr:sp macro="" textlink="">
      <xdr:nvSpPr>
        <xdr:cNvPr id="714" name="テキスト ボックス 713"/>
        <xdr:cNvSpPr txBox="1"/>
      </xdr:nvSpPr>
      <xdr:spPr>
        <a:xfrm>
          <a:off x="14325111" y="15781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94614</xdr:rowOff>
    </xdr:from>
    <xdr:to>
      <xdr:col>72</xdr:col>
      <xdr:colOff>38100</xdr:colOff>
      <xdr:row>94</xdr:row>
      <xdr:rowOff>24764</xdr:rowOff>
    </xdr:to>
    <xdr:sp macro="" textlink="">
      <xdr:nvSpPr>
        <xdr:cNvPr id="715" name="楕円 714"/>
        <xdr:cNvSpPr/>
      </xdr:nvSpPr>
      <xdr:spPr>
        <a:xfrm>
          <a:off x="13652500" y="16039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41291</xdr:rowOff>
    </xdr:from>
    <xdr:ext cx="534377" cy="259045"/>
    <xdr:sp macro="" textlink="">
      <xdr:nvSpPr>
        <xdr:cNvPr id="716" name="テキスト ボックス 715"/>
        <xdr:cNvSpPr txBox="1"/>
      </xdr:nvSpPr>
      <xdr:spPr>
        <a:xfrm>
          <a:off x="13436111" y="15814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126467</xdr:rowOff>
    </xdr:from>
    <xdr:to>
      <xdr:col>67</xdr:col>
      <xdr:colOff>101600</xdr:colOff>
      <xdr:row>94</xdr:row>
      <xdr:rowOff>56617</xdr:rowOff>
    </xdr:to>
    <xdr:sp macro="" textlink="">
      <xdr:nvSpPr>
        <xdr:cNvPr id="717" name="楕円 716"/>
        <xdr:cNvSpPr/>
      </xdr:nvSpPr>
      <xdr:spPr>
        <a:xfrm>
          <a:off x="12763500" y="16071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73144</xdr:rowOff>
    </xdr:from>
    <xdr:ext cx="534377" cy="259045"/>
    <xdr:sp macro="" textlink="">
      <xdr:nvSpPr>
        <xdr:cNvPr id="718" name="テキスト ボックス 717"/>
        <xdr:cNvSpPr txBox="1"/>
      </xdr:nvSpPr>
      <xdr:spPr>
        <a:xfrm>
          <a:off x="12547111" y="15846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9" name="直線コネクタ 72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0" name="テキスト ボックス 72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1" name="直線コネクタ 73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2" name="テキスト ボックス 73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3" name="直線コネクタ 73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4" name="テキスト ボックス 73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5" name="直線コネクタ 73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6" name="テキスト ボックス 73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7" name="直線コネクタ 73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8" name="テキスト ボックス 73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0" name="テキスト ボックス 73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67310</xdr:rowOff>
    </xdr:from>
    <xdr:to>
      <xdr:col>116</xdr:col>
      <xdr:colOff>62864</xdr:colOff>
      <xdr:row>39</xdr:row>
      <xdr:rowOff>44450</xdr:rowOff>
    </xdr:to>
    <xdr:cxnSp macro="">
      <xdr:nvCxnSpPr>
        <xdr:cNvPr id="742" name="直線コネクタ 741"/>
        <xdr:cNvCxnSpPr/>
      </xdr:nvCxnSpPr>
      <xdr:spPr>
        <a:xfrm flipV="1">
          <a:off x="22159595" y="5553710"/>
          <a:ext cx="1269"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80218</xdr:rowOff>
    </xdr:from>
    <xdr:ext cx="249299" cy="259045"/>
    <xdr:sp macro="" textlink="">
      <xdr:nvSpPr>
        <xdr:cNvPr id="743" name="諸支出金最小値テキスト"/>
        <xdr:cNvSpPr txBox="1"/>
      </xdr:nvSpPr>
      <xdr:spPr>
        <a:xfrm>
          <a:off x="22212300" y="6766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4" name="直線コネクタ 74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13987</xdr:rowOff>
    </xdr:from>
    <xdr:ext cx="469744" cy="259045"/>
    <xdr:sp macro="" textlink="">
      <xdr:nvSpPr>
        <xdr:cNvPr id="745" name="諸支出金最大値テキスト"/>
        <xdr:cNvSpPr txBox="1"/>
      </xdr:nvSpPr>
      <xdr:spPr>
        <a:xfrm>
          <a:off x="22212300" y="5328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6,180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67310</xdr:rowOff>
    </xdr:from>
    <xdr:to>
      <xdr:col>116</xdr:col>
      <xdr:colOff>152400</xdr:colOff>
      <xdr:row>32</xdr:row>
      <xdr:rowOff>67310</xdr:rowOff>
    </xdr:to>
    <xdr:cxnSp macro="">
      <xdr:nvCxnSpPr>
        <xdr:cNvPr id="746" name="直線コネクタ 745"/>
        <xdr:cNvCxnSpPr/>
      </xdr:nvCxnSpPr>
      <xdr:spPr>
        <a:xfrm>
          <a:off x="22072600" y="5553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7" name="直線コネクタ 74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169118</xdr:rowOff>
    </xdr:from>
    <xdr:ext cx="313932" cy="259045"/>
    <xdr:sp macro="" textlink="">
      <xdr:nvSpPr>
        <xdr:cNvPr id="748" name="諸支出金平均値テキスト"/>
        <xdr:cNvSpPr txBox="1"/>
      </xdr:nvSpPr>
      <xdr:spPr>
        <a:xfrm>
          <a:off x="22212300" y="651276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146241</xdr:rowOff>
    </xdr:from>
    <xdr:to>
      <xdr:col>116</xdr:col>
      <xdr:colOff>114300</xdr:colOff>
      <xdr:row>39</xdr:row>
      <xdr:rowOff>76391</xdr:rowOff>
    </xdr:to>
    <xdr:sp macro="" textlink="">
      <xdr:nvSpPr>
        <xdr:cNvPr id="749" name="フローチャート: 判断 748"/>
        <xdr:cNvSpPr/>
      </xdr:nvSpPr>
      <xdr:spPr>
        <a:xfrm>
          <a:off x="22110700" y="666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30</xdr:row>
      <xdr:rowOff>64072</xdr:rowOff>
    </xdr:from>
    <xdr:to>
      <xdr:col>111</xdr:col>
      <xdr:colOff>177800</xdr:colOff>
      <xdr:row>39</xdr:row>
      <xdr:rowOff>44450</xdr:rowOff>
    </xdr:to>
    <xdr:cxnSp macro="">
      <xdr:nvCxnSpPr>
        <xdr:cNvPr id="750" name="直線コネクタ 749"/>
        <xdr:cNvCxnSpPr/>
      </xdr:nvCxnSpPr>
      <xdr:spPr>
        <a:xfrm>
          <a:off x="20434300" y="5207572"/>
          <a:ext cx="889000" cy="1523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126809</xdr:rowOff>
    </xdr:from>
    <xdr:to>
      <xdr:col>112</xdr:col>
      <xdr:colOff>38100</xdr:colOff>
      <xdr:row>39</xdr:row>
      <xdr:rowOff>56959</xdr:rowOff>
    </xdr:to>
    <xdr:sp macro="" textlink="">
      <xdr:nvSpPr>
        <xdr:cNvPr id="751" name="フローチャート: 判断 750"/>
        <xdr:cNvSpPr/>
      </xdr:nvSpPr>
      <xdr:spPr>
        <a:xfrm>
          <a:off x="21272500" y="664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73486</xdr:rowOff>
    </xdr:from>
    <xdr:ext cx="378565" cy="259045"/>
    <xdr:sp macro="" textlink="">
      <xdr:nvSpPr>
        <xdr:cNvPr id="752" name="テキスト ボックス 751"/>
        <xdr:cNvSpPr txBox="1"/>
      </xdr:nvSpPr>
      <xdr:spPr>
        <a:xfrm>
          <a:off x="21134017" y="6417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30</xdr:row>
      <xdr:rowOff>64072</xdr:rowOff>
    </xdr:from>
    <xdr:to>
      <xdr:col>107</xdr:col>
      <xdr:colOff>50800</xdr:colOff>
      <xdr:row>37</xdr:row>
      <xdr:rowOff>154749</xdr:rowOff>
    </xdr:to>
    <xdr:cxnSp macro="">
      <xdr:nvCxnSpPr>
        <xdr:cNvPr id="753" name="直線コネクタ 752"/>
        <xdr:cNvCxnSpPr/>
      </xdr:nvCxnSpPr>
      <xdr:spPr>
        <a:xfrm flipV="1">
          <a:off x="19545300" y="5207572"/>
          <a:ext cx="889000" cy="1290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127571</xdr:rowOff>
    </xdr:from>
    <xdr:to>
      <xdr:col>107</xdr:col>
      <xdr:colOff>101600</xdr:colOff>
      <xdr:row>39</xdr:row>
      <xdr:rowOff>57721</xdr:rowOff>
    </xdr:to>
    <xdr:sp macro="" textlink="">
      <xdr:nvSpPr>
        <xdr:cNvPr id="754" name="フローチャート: 判断 753"/>
        <xdr:cNvSpPr/>
      </xdr:nvSpPr>
      <xdr:spPr>
        <a:xfrm>
          <a:off x="20383500" y="664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48848</xdr:rowOff>
    </xdr:from>
    <xdr:ext cx="378565" cy="259045"/>
    <xdr:sp macro="" textlink="">
      <xdr:nvSpPr>
        <xdr:cNvPr id="755" name="テキスト ボックス 754"/>
        <xdr:cNvSpPr txBox="1"/>
      </xdr:nvSpPr>
      <xdr:spPr>
        <a:xfrm>
          <a:off x="20245017" y="67353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14541</xdr:rowOff>
    </xdr:from>
    <xdr:to>
      <xdr:col>102</xdr:col>
      <xdr:colOff>114300</xdr:colOff>
      <xdr:row>37</xdr:row>
      <xdr:rowOff>154749</xdr:rowOff>
    </xdr:to>
    <xdr:cxnSp macro="">
      <xdr:nvCxnSpPr>
        <xdr:cNvPr id="756" name="直線コネクタ 755"/>
        <xdr:cNvCxnSpPr/>
      </xdr:nvCxnSpPr>
      <xdr:spPr>
        <a:xfrm>
          <a:off x="18656300" y="6186741"/>
          <a:ext cx="889000" cy="311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144907</xdr:rowOff>
    </xdr:from>
    <xdr:to>
      <xdr:col>102</xdr:col>
      <xdr:colOff>165100</xdr:colOff>
      <xdr:row>39</xdr:row>
      <xdr:rowOff>75057</xdr:rowOff>
    </xdr:to>
    <xdr:sp macro="" textlink="">
      <xdr:nvSpPr>
        <xdr:cNvPr id="757" name="フローチャート: 判断 756"/>
        <xdr:cNvSpPr/>
      </xdr:nvSpPr>
      <xdr:spPr>
        <a:xfrm>
          <a:off x="19494500" y="666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66184</xdr:rowOff>
    </xdr:from>
    <xdr:ext cx="378565" cy="259045"/>
    <xdr:sp macro="" textlink="">
      <xdr:nvSpPr>
        <xdr:cNvPr id="758" name="テキスト ボックス 757"/>
        <xdr:cNvSpPr txBox="1"/>
      </xdr:nvSpPr>
      <xdr:spPr>
        <a:xfrm>
          <a:off x="19356017" y="6752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137668</xdr:rowOff>
    </xdr:from>
    <xdr:to>
      <xdr:col>98</xdr:col>
      <xdr:colOff>38100</xdr:colOff>
      <xdr:row>39</xdr:row>
      <xdr:rowOff>67818</xdr:rowOff>
    </xdr:to>
    <xdr:sp macro="" textlink="">
      <xdr:nvSpPr>
        <xdr:cNvPr id="759" name="フローチャート: 判断 758"/>
        <xdr:cNvSpPr/>
      </xdr:nvSpPr>
      <xdr:spPr>
        <a:xfrm>
          <a:off x="186055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58945</xdr:rowOff>
    </xdr:from>
    <xdr:ext cx="378565" cy="259045"/>
    <xdr:sp macro="" textlink="">
      <xdr:nvSpPr>
        <xdr:cNvPr id="760" name="テキスト ボックス 759"/>
        <xdr:cNvSpPr txBox="1"/>
      </xdr:nvSpPr>
      <xdr:spPr>
        <a:xfrm>
          <a:off x="18467017" y="6745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6" name="楕円 76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124668</xdr:rowOff>
    </xdr:from>
    <xdr:ext cx="249299" cy="259045"/>
    <xdr:sp macro="" textlink="">
      <xdr:nvSpPr>
        <xdr:cNvPr id="767" name="諸支出金該当値テキスト"/>
        <xdr:cNvSpPr txBox="1"/>
      </xdr:nvSpPr>
      <xdr:spPr>
        <a:xfrm>
          <a:off x="22212300" y="6639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8" name="楕円 76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9" name="テキスト ボックス 768"/>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30</xdr:row>
      <xdr:rowOff>13272</xdr:rowOff>
    </xdr:from>
    <xdr:to>
      <xdr:col>107</xdr:col>
      <xdr:colOff>101600</xdr:colOff>
      <xdr:row>30</xdr:row>
      <xdr:rowOff>114872</xdr:rowOff>
    </xdr:to>
    <xdr:sp macro="" textlink="">
      <xdr:nvSpPr>
        <xdr:cNvPr id="770" name="楕円 769"/>
        <xdr:cNvSpPr/>
      </xdr:nvSpPr>
      <xdr:spPr>
        <a:xfrm>
          <a:off x="20383500" y="515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28</xdr:row>
      <xdr:rowOff>131399</xdr:rowOff>
    </xdr:from>
    <xdr:ext cx="469744" cy="259045"/>
    <xdr:sp macro="" textlink="">
      <xdr:nvSpPr>
        <xdr:cNvPr id="771" name="テキスト ボックス 770"/>
        <xdr:cNvSpPr txBox="1"/>
      </xdr:nvSpPr>
      <xdr:spPr>
        <a:xfrm>
          <a:off x="20199428" y="4931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103949</xdr:rowOff>
    </xdr:from>
    <xdr:to>
      <xdr:col>102</xdr:col>
      <xdr:colOff>165100</xdr:colOff>
      <xdr:row>38</xdr:row>
      <xdr:rowOff>34099</xdr:rowOff>
    </xdr:to>
    <xdr:sp macro="" textlink="">
      <xdr:nvSpPr>
        <xdr:cNvPr id="772" name="楕円 771"/>
        <xdr:cNvSpPr/>
      </xdr:nvSpPr>
      <xdr:spPr>
        <a:xfrm>
          <a:off x="19494500" y="6447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50626</xdr:rowOff>
    </xdr:from>
    <xdr:ext cx="469744" cy="259045"/>
    <xdr:sp macro="" textlink="">
      <xdr:nvSpPr>
        <xdr:cNvPr id="773" name="テキスト ボックス 772"/>
        <xdr:cNvSpPr txBox="1"/>
      </xdr:nvSpPr>
      <xdr:spPr>
        <a:xfrm>
          <a:off x="19310428" y="6222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135191</xdr:rowOff>
    </xdr:from>
    <xdr:to>
      <xdr:col>98</xdr:col>
      <xdr:colOff>38100</xdr:colOff>
      <xdr:row>36</xdr:row>
      <xdr:rowOff>65341</xdr:rowOff>
    </xdr:to>
    <xdr:sp macro="" textlink="">
      <xdr:nvSpPr>
        <xdr:cNvPr id="774" name="楕円 773"/>
        <xdr:cNvSpPr/>
      </xdr:nvSpPr>
      <xdr:spPr>
        <a:xfrm>
          <a:off x="18605500" y="6135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81868</xdr:rowOff>
    </xdr:from>
    <xdr:ext cx="469744" cy="259045"/>
    <xdr:sp macro="" textlink="">
      <xdr:nvSpPr>
        <xdr:cNvPr id="775" name="テキスト ボックス 774"/>
        <xdr:cNvSpPr txBox="1"/>
      </xdr:nvSpPr>
      <xdr:spPr>
        <a:xfrm>
          <a:off x="18421428" y="5911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総務費が大きく増加したのは、ふるさと納税返礼品事業の伸びによる影響で、今後もその影響により増減があると考えられる。</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衛生費が類似団体平均よりも高くなっているが、これは水道事業及び病院事業に対する補助並びに市外区域も担当している廃棄物処理業務が主な要因である。平成</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の決算額が大きく上昇したのは、南魚沼市民病院建設事業を病院事業から受託し、一般会計で実施したためである。今後、廃棄物処理施設の整備更新を計画しているため、数年後には再び増加すると見込んでいる。土木費については、市域面積が広く人口密度が低いことから下水道費が高額なことに加え、特別豪雪地域であるために除雪経費が嵩むことで類似団体平均より高額となっている。県平均も同様に高水準であることから地域特性によるところが大きいものと捉えている。消防費については衛生費の廃棄物処理業務と同様に、市外区域の消防業務を担当しているため類似団体平均値よりも高い水準である。なお、平成</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年度については、消防救急無線デジタル化事業の実施により特に高コストとなったもので</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年度の増加は、消防車両等の更新によるものである</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教育費について、類似団体平均値よりも高い水準で推移しているが、これは特別支援学校建設事業、図書館建設事業、社会体育施設の整備改修事業、統合中学校建設事業などの大規模な投資的事業が続いたためである。</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小学校の統合を進めているため、今までほどではないものの高い水準で推移している。諸支出金において平成</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年度の数値が大きくなっているのは、土地開発公社の解散に向けて公社から普通財産を取得したためのもので、今後増加の見込はない。</a:t>
          </a:r>
          <a:endParaRPr kumimoji="0"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新潟県南魚沼市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財政調整基金残高については、平成</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年度に土地開発公社解散に向けて公社保有土地の取得費に充てるため、</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440</a:t>
          </a:r>
          <a:r>
            <a:rPr kumimoji="1"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百万円の取崩しを行ったことにより残高が減少した</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年度にはふるさと納税返礼品事業を開始したことにより</a:t>
          </a:r>
          <a:r>
            <a:rPr kumimoji="1"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寄附額から事業費を差し引いた額を財政調整基金に積み立てたが、平成</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年度に同額を取り崩した。平成</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年度からはふるさと応援基金を創設したため、同様の積立がなく減少したように見えるが、実質的な増減はない。</a:t>
          </a:r>
          <a:r>
            <a:rPr kumimoji="1"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現状の標準財政規模比</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％程度を基本線としつつ、今後も災害等の突発的な事象への備えとして一定額を確保するよう努めていく。</a:t>
          </a:r>
          <a:endPar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実質収支</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は前年度の</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803</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百万円から</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百万円減の</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703</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百万円となり、単年度収支は３年連続のマイナスとなった。実質単年度収支は▲</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341</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百万円となったものの、財政調整基金からふるさと応援基金への積み替えを控除すると▲</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98</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百万円となる。実質収支及び実質単年度収支が改善するようさらなる経費節減が必要となる。</a:t>
          </a:r>
          <a:endPar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新潟県南魚沼市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水道事業会計については、</a:t>
          </a:r>
          <a:r>
            <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2,737</a:t>
          </a:r>
          <a:r>
            <a:rPr kumimoji="1"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百万円の剰余</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額がある</a:t>
          </a:r>
          <a:r>
            <a:rPr kumimoji="1"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ものの、施設更新計画による今後の投資に多額の費用がかかることが想定されるため、将来的には剰余金は減少していく見込みである。</a:t>
          </a:r>
          <a:endParaRPr kumimoji="0"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一般会計では、</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標準財政規模比での黒字割合はほぼ横ばいとなった。歳出額の抑制が進んだ一方で、歳入額の減少もそれ以上あり、普通交付税の合併算定替の縮減が終了する令和</a:t>
          </a:r>
          <a:r>
            <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年度までは同様の傾向が続くと考えられる。</a:t>
          </a:r>
          <a:r>
            <a:rPr kumimoji="1"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地方債残高が高水準にあることから、地方債発行の抑制による黒字幅の縮小について、より意識的な取組みに努めていく必要がある。</a:t>
          </a:r>
          <a:endParaRPr kumimoji="0"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病院事業会計については、平成</a:t>
          </a:r>
          <a:r>
            <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23</a:t>
          </a:r>
          <a:r>
            <a:rPr kumimoji="1"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年度から資金不足を解消するために一般会計から繰出しを行っている。平成</a:t>
          </a:r>
          <a:r>
            <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27</a:t>
          </a:r>
          <a:r>
            <a:rPr kumimoji="1"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年度の南魚沼市民病院や魚沼基幹病院の開院に合わせた地域の医療再編が</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当市の体制整備を除き不完全であるため、経営状況が安定しているとは言えない状況にある。市立病院群の新体制移行に伴い多額の企業債を発行したこともあり、経営支援のための一般会計繰出金も増加している。県や近隣市に医療再編の早期完全実施を求めるとともに、平成</a:t>
          </a:r>
          <a:r>
            <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28</a:t>
          </a:r>
          <a:r>
            <a:rPr kumimoji="1"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年度に策定した新公立病院改革プランに基づき、持続的な経営の健全化が図られるよう努める。</a:t>
          </a:r>
          <a:endParaRPr kumimoji="1" lang="ja-JP" altLang="en-US"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06" t="s">
        <v>80</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07" t="s">
        <v>82</v>
      </c>
      <c r="C3" s="608"/>
      <c r="D3" s="608"/>
      <c r="E3" s="609"/>
      <c r="F3" s="609"/>
      <c r="G3" s="609"/>
      <c r="H3" s="609"/>
      <c r="I3" s="609"/>
      <c r="J3" s="609"/>
      <c r="K3" s="609"/>
      <c r="L3" s="609" t="s">
        <v>83</v>
      </c>
      <c r="M3" s="609"/>
      <c r="N3" s="609"/>
      <c r="O3" s="609"/>
      <c r="P3" s="609"/>
      <c r="Q3" s="609"/>
      <c r="R3" s="612"/>
      <c r="S3" s="612"/>
      <c r="T3" s="612"/>
      <c r="U3" s="612"/>
      <c r="V3" s="613"/>
      <c r="W3" s="506" t="s">
        <v>84</v>
      </c>
      <c r="X3" s="507"/>
      <c r="Y3" s="507"/>
      <c r="Z3" s="507"/>
      <c r="AA3" s="507"/>
      <c r="AB3" s="608"/>
      <c r="AC3" s="612" t="s">
        <v>85</v>
      </c>
      <c r="AD3" s="507"/>
      <c r="AE3" s="507"/>
      <c r="AF3" s="507"/>
      <c r="AG3" s="507"/>
      <c r="AH3" s="507"/>
      <c r="AI3" s="507"/>
      <c r="AJ3" s="507"/>
      <c r="AK3" s="507"/>
      <c r="AL3" s="574"/>
      <c r="AM3" s="506" t="s">
        <v>86</v>
      </c>
      <c r="AN3" s="507"/>
      <c r="AO3" s="507"/>
      <c r="AP3" s="507"/>
      <c r="AQ3" s="507"/>
      <c r="AR3" s="507"/>
      <c r="AS3" s="507"/>
      <c r="AT3" s="507"/>
      <c r="AU3" s="507"/>
      <c r="AV3" s="507"/>
      <c r="AW3" s="507"/>
      <c r="AX3" s="574"/>
      <c r="AY3" s="566" t="s">
        <v>1</v>
      </c>
      <c r="AZ3" s="567"/>
      <c r="BA3" s="567"/>
      <c r="BB3" s="567"/>
      <c r="BC3" s="567"/>
      <c r="BD3" s="567"/>
      <c r="BE3" s="567"/>
      <c r="BF3" s="567"/>
      <c r="BG3" s="567"/>
      <c r="BH3" s="567"/>
      <c r="BI3" s="567"/>
      <c r="BJ3" s="567"/>
      <c r="BK3" s="567"/>
      <c r="BL3" s="567"/>
      <c r="BM3" s="616"/>
      <c r="BN3" s="506" t="s">
        <v>87</v>
      </c>
      <c r="BO3" s="507"/>
      <c r="BP3" s="507"/>
      <c r="BQ3" s="507"/>
      <c r="BR3" s="507"/>
      <c r="BS3" s="507"/>
      <c r="BT3" s="507"/>
      <c r="BU3" s="574"/>
      <c r="BV3" s="506" t="s">
        <v>88</v>
      </c>
      <c r="BW3" s="507"/>
      <c r="BX3" s="507"/>
      <c r="BY3" s="507"/>
      <c r="BZ3" s="507"/>
      <c r="CA3" s="507"/>
      <c r="CB3" s="507"/>
      <c r="CC3" s="574"/>
      <c r="CD3" s="566" t="s">
        <v>1</v>
      </c>
      <c r="CE3" s="567"/>
      <c r="CF3" s="567"/>
      <c r="CG3" s="567"/>
      <c r="CH3" s="567"/>
      <c r="CI3" s="567"/>
      <c r="CJ3" s="567"/>
      <c r="CK3" s="567"/>
      <c r="CL3" s="567"/>
      <c r="CM3" s="567"/>
      <c r="CN3" s="567"/>
      <c r="CO3" s="567"/>
      <c r="CP3" s="567"/>
      <c r="CQ3" s="567"/>
      <c r="CR3" s="567"/>
      <c r="CS3" s="616"/>
      <c r="CT3" s="506" t="s">
        <v>89</v>
      </c>
      <c r="CU3" s="507"/>
      <c r="CV3" s="507"/>
      <c r="CW3" s="507"/>
      <c r="CX3" s="507"/>
      <c r="CY3" s="507"/>
      <c r="CZ3" s="507"/>
      <c r="DA3" s="574"/>
      <c r="DB3" s="506" t="s">
        <v>90</v>
      </c>
      <c r="DC3" s="507"/>
      <c r="DD3" s="507"/>
      <c r="DE3" s="507"/>
      <c r="DF3" s="507"/>
      <c r="DG3" s="507"/>
      <c r="DH3" s="507"/>
      <c r="DI3" s="574"/>
      <c r="DJ3" s="185"/>
      <c r="DK3" s="185"/>
      <c r="DL3" s="185"/>
      <c r="DM3" s="185"/>
      <c r="DN3" s="185"/>
      <c r="DO3" s="185"/>
    </row>
    <row r="4" spans="1:119" ht="18.75" customHeight="1" x14ac:dyDescent="0.15">
      <c r="A4" s="186"/>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3"/>
      <c r="AN4" s="443"/>
      <c r="AO4" s="443"/>
      <c r="AP4" s="443"/>
      <c r="AQ4" s="443"/>
      <c r="AR4" s="443"/>
      <c r="AS4" s="443"/>
      <c r="AT4" s="443"/>
      <c r="AU4" s="443"/>
      <c r="AV4" s="443"/>
      <c r="AW4" s="443"/>
      <c r="AX4" s="615"/>
      <c r="AY4" s="419" t="s">
        <v>91</v>
      </c>
      <c r="AZ4" s="420"/>
      <c r="BA4" s="420"/>
      <c r="BB4" s="420"/>
      <c r="BC4" s="420"/>
      <c r="BD4" s="420"/>
      <c r="BE4" s="420"/>
      <c r="BF4" s="420"/>
      <c r="BG4" s="420"/>
      <c r="BH4" s="420"/>
      <c r="BI4" s="420"/>
      <c r="BJ4" s="420"/>
      <c r="BK4" s="420"/>
      <c r="BL4" s="420"/>
      <c r="BM4" s="421"/>
      <c r="BN4" s="422">
        <v>32697423</v>
      </c>
      <c r="BO4" s="423"/>
      <c r="BP4" s="423"/>
      <c r="BQ4" s="423"/>
      <c r="BR4" s="423"/>
      <c r="BS4" s="423"/>
      <c r="BT4" s="423"/>
      <c r="BU4" s="424"/>
      <c r="BV4" s="422">
        <v>33558308</v>
      </c>
      <c r="BW4" s="423"/>
      <c r="BX4" s="423"/>
      <c r="BY4" s="423"/>
      <c r="BZ4" s="423"/>
      <c r="CA4" s="423"/>
      <c r="CB4" s="423"/>
      <c r="CC4" s="424"/>
      <c r="CD4" s="600" t="s">
        <v>92</v>
      </c>
      <c r="CE4" s="601"/>
      <c r="CF4" s="601"/>
      <c r="CG4" s="601"/>
      <c r="CH4" s="601"/>
      <c r="CI4" s="601"/>
      <c r="CJ4" s="601"/>
      <c r="CK4" s="601"/>
      <c r="CL4" s="601"/>
      <c r="CM4" s="601"/>
      <c r="CN4" s="601"/>
      <c r="CO4" s="601"/>
      <c r="CP4" s="601"/>
      <c r="CQ4" s="601"/>
      <c r="CR4" s="601"/>
      <c r="CS4" s="602"/>
      <c r="CT4" s="603">
        <v>3.6</v>
      </c>
      <c r="CU4" s="604"/>
      <c r="CV4" s="604"/>
      <c r="CW4" s="604"/>
      <c r="CX4" s="604"/>
      <c r="CY4" s="604"/>
      <c r="CZ4" s="604"/>
      <c r="DA4" s="605"/>
      <c r="DB4" s="603">
        <v>4.0999999999999996</v>
      </c>
      <c r="DC4" s="604"/>
      <c r="DD4" s="604"/>
      <c r="DE4" s="604"/>
      <c r="DF4" s="604"/>
      <c r="DG4" s="604"/>
      <c r="DH4" s="604"/>
      <c r="DI4" s="605"/>
      <c r="DJ4" s="185"/>
      <c r="DK4" s="185"/>
      <c r="DL4" s="185"/>
      <c r="DM4" s="185"/>
      <c r="DN4" s="185"/>
      <c r="DO4" s="185"/>
    </row>
    <row r="5" spans="1:119" ht="18.75" customHeight="1" x14ac:dyDescent="0.15">
      <c r="A5" s="186"/>
      <c r="B5" s="610"/>
      <c r="C5" s="444"/>
      <c r="D5" s="444"/>
      <c r="E5" s="611"/>
      <c r="F5" s="611"/>
      <c r="G5" s="611"/>
      <c r="H5" s="611"/>
      <c r="I5" s="611"/>
      <c r="J5" s="611"/>
      <c r="K5" s="611"/>
      <c r="L5" s="611"/>
      <c r="M5" s="611"/>
      <c r="N5" s="611"/>
      <c r="O5" s="611"/>
      <c r="P5" s="611"/>
      <c r="Q5" s="611"/>
      <c r="R5" s="442"/>
      <c r="S5" s="442"/>
      <c r="T5" s="442"/>
      <c r="U5" s="442"/>
      <c r="V5" s="614"/>
      <c r="W5" s="533"/>
      <c r="X5" s="443"/>
      <c r="Y5" s="443"/>
      <c r="Z5" s="443"/>
      <c r="AA5" s="443"/>
      <c r="AB5" s="444"/>
      <c r="AC5" s="442"/>
      <c r="AD5" s="443"/>
      <c r="AE5" s="443"/>
      <c r="AF5" s="443"/>
      <c r="AG5" s="443"/>
      <c r="AH5" s="443"/>
      <c r="AI5" s="443"/>
      <c r="AJ5" s="443"/>
      <c r="AK5" s="443"/>
      <c r="AL5" s="615"/>
      <c r="AM5" s="496" t="s">
        <v>93</v>
      </c>
      <c r="AN5" s="401"/>
      <c r="AO5" s="401"/>
      <c r="AP5" s="401"/>
      <c r="AQ5" s="401"/>
      <c r="AR5" s="401"/>
      <c r="AS5" s="401"/>
      <c r="AT5" s="402"/>
      <c r="AU5" s="484" t="s">
        <v>94</v>
      </c>
      <c r="AV5" s="485"/>
      <c r="AW5" s="485"/>
      <c r="AX5" s="485"/>
      <c r="AY5" s="407" t="s">
        <v>95</v>
      </c>
      <c r="AZ5" s="408"/>
      <c r="BA5" s="408"/>
      <c r="BB5" s="408"/>
      <c r="BC5" s="408"/>
      <c r="BD5" s="408"/>
      <c r="BE5" s="408"/>
      <c r="BF5" s="408"/>
      <c r="BG5" s="408"/>
      <c r="BH5" s="408"/>
      <c r="BI5" s="408"/>
      <c r="BJ5" s="408"/>
      <c r="BK5" s="408"/>
      <c r="BL5" s="408"/>
      <c r="BM5" s="409"/>
      <c r="BN5" s="427">
        <v>31798983</v>
      </c>
      <c r="BO5" s="428"/>
      <c r="BP5" s="428"/>
      <c r="BQ5" s="428"/>
      <c r="BR5" s="428"/>
      <c r="BS5" s="428"/>
      <c r="BT5" s="428"/>
      <c r="BU5" s="429"/>
      <c r="BV5" s="427">
        <v>32520880</v>
      </c>
      <c r="BW5" s="428"/>
      <c r="BX5" s="428"/>
      <c r="BY5" s="428"/>
      <c r="BZ5" s="428"/>
      <c r="CA5" s="428"/>
      <c r="CB5" s="428"/>
      <c r="CC5" s="429"/>
      <c r="CD5" s="436" t="s">
        <v>96</v>
      </c>
      <c r="CE5" s="437"/>
      <c r="CF5" s="437"/>
      <c r="CG5" s="437"/>
      <c r="CH5" s="437"/>
      <c r="CI5" s="437"/>
      <c r="CJ5" s="437"/>
      <c r="CK5" s="437"/>
      <c r="CL5" s="437"/>
      <c r="CM5" s="437"/>
      <c r="CN5" s="437"/>
      <c r="CO5" s="437"/>
      <c r="CP5" s="437"/>
      <c r="CQ5" s="437"/>
      <c r="CR5" s="437"/>
      <c r="CS5" s="438"/>
      <c r="CT5" s="397">
        <v>93.7</v>
      </c>
      <c r="CU5" s="398"/>
      <c r="CV5" s="398"/>
      <c r="CW5" s="398"/>
      <c r="CX5" s="398"/>
      <c r="CY5" s="398"/>
      <c r="CZ5" s="398"/>
      <c r="DA5" s="399"/>
      <c r="DB5" s="397">
        <v>95</v>
      </c>
      <c r="DC5" s="398"/>
      <c r="DD5" s="398"/>
      <c r="DE5" s="398"/>
      <c r="DF5" s="398"/>
      <c r="DG5" s="398"/>
      <c r="DH5" s="398"/>
      <c r="DI5" s="399"/>
      <c r="DJ5" s="185"/>
      <c r="DK5" s="185"/>
      <c r="DL5" s="185"/>
      <c r="DM5" s="185"/>
      <c r="DN5" s="185"/>
      <c r="DO5" s="185"/>
    </row>
    <row r="6" spans="1:119" ht="18.75" customHeight="1" x14ac:dyDescent="0.15">
      <c r="A6" s="186"/>
      <c r="B6" s="580" t="s">
        <v>97</v>
      </c>
      <c r="C6" s="441"/>
      <c r="D6" s="441"/>
      <c r="E6" s="581"/>
      <c r="F6" s="581"/>
      <c r="G6" s="581"/>
      <c r="H6" s="581"/>
      <c r="I6" s="581"/>
      <c r="J6" s="581"/>
      <c r="K6" s="581"/>
      <c r="L6" s="581" t="s">
        <v>98</v>
      </c>
      <c r="M6" s="581"/>
      <c r="N6" s="581"/>
      <c r="O6" s="581"/>
      <c r="P6" s="581"/>
      <c r="Q6" s="581"/>
      <c r="R6" s="465"/>
      <c r="S6" s="465"/>
      <c r="T6" s="465"/>
      <c r="U6" s="465"/>
      <c r="V6" s="587"/>
      <c r="W6" s="518" t="s">
        <v>99</v>
      </c>
      <c r="X6" s="440"/>
      <c r="Y6" s="440"/>
      <c r="Z6" s="440"/>
      <c r="AA6" s="440"/>
      <c r="AB6" s="441"/>
      <c r="AC6" s="592" t="s">
        <v>100</v>
      </c>
      <c r="AD6" s="593"/>
      <c r="AE6" s="593"/>
      <c r="AF6" s="593"/>
      <c r="AG6" s="593"/>
      <c r="AH6" s="593"/>
      <c r="AI6" s="593"/>
      <c r="AJ6" s="593"/>
      <c r="AK6" s="593"/>
      <c r="AL6" s="594"/>
      <c r="AM6" s="496" t="s">
        <v>101</v>
      </c>
      <c r="AN6" s="401"/>
      <c r="AO6" s="401"/>
      <c r="AP6" s="401"/>
      <c r="AQ6" s="401"/>
      <c r="AR6" s="401"/>
      <c r="AS6" s="401"/>
      <c r="AT6" s="402"/>
      <c r="AU6" s="484" t="s">
        <v>102</v>
      </c>
      <c r="AV6" s="485"/>
      <c r="AW6" s="485"/>
      <c r="AX6" s="485"/>
      <c r="AY6" s="407" t="s">
        <v>103</v>
      </c>
      <c r="AZ6" s="408"/>
      <c r="BA6" s="408"/>
      <c r="BB6" s="408"/>
      <c r="BC6" s="408"/>
      <c r="BD6" s="408"/>
      <c r="BE6" s="408"/>
      <c r="BF6" s="408"/>
      <c r="BG6" s="408"/>
      <c r="BH6" s="408"/>
      <c r="BI6" s="408"/>
      <c r="BJ6" s="408"/>
      <c r="BK6" s="408"/>
      <c r="BL6" s="408"/>
      <c r="BM6" s="409"/>
      <c r="BN6" s="427">
        <v>898440</v>
      </c>
      <c r="BO6" s="428"/>
      <c r="BP6" s="428"/>
      <c r="BQ6" s="428"/>
      <c r="BR6" s="428"/>
      <c r="BS6" s="428"/>
      <c r="BT6" s="428"/>
      <c r="BU6" s="429"/>
      <c r="BV6" s="427">
        <v>1037428</v>
      </c>
      <c r="BW6" s="428"/>
      <c r="BX6" s="428"/>
      <c r="BY6" s="428"/>
      <c r="BZ6" s="428"/>
      <c r="CA6" s="428"/>
      <c r="CB6" s="428"/>
      <c r="CC6" s="429"/>
      <c r="CD6" s="436" t="s">
        <v>104</v>
      </c>
      <c r="CE6" s="437"/>
      <c r="CF6" s="437"/>
      <c r="CG6" s="437"/>
      <c r="CH6" s="437"/>
      <c r="CI6" s="437"/>
      <c r="CJ6" s="437"/>
      <c r="CK6" s="437"/>
      <c r="CL6" s="437"/>
      <c r="CM6" s="437"/>
      <c r="CN6" s="437"/>
      <c r="CO6" s="437"/>
      <c r="CP6" s="437"/>
      <c r="CQ6" s="437"/>
      <c r="CR6" s="437"/>
      <c r="CS6" s="438"/>
      <c r="CT6" s="577">
        <v>98.8</v>
      </c>
      <c r="CU6" s="578"/>
      <c r="CV6" s="578"/>
      <c r="CW6" s="578"/>
      <c r="CX6" s="578"/>
      <c r="CY6" s="578"/>
      <c r="CZ6" s="578"/>
      <c r="DA6" s="579"/>
      <c r="DB6" s="577">
        <v>100.3</v>
      </c>
      <c r="DC6" s="578"/>
      <c r="DD6" s="578"/>
      <c r="DE6" s="578"/>
      <c r="DF6" s="578"/>
      <c r="DG6" s="578"/>
      <c r="DH6" s="578"/>
      <c r="DI6" s="579"/>
      <c r="DJ6" s="185"/>
      <c r="DK6" s="185"/>
      <c r="DL6" s="185"/>
      <c r="DM6" s="185"/>
      <c r="DN6" s="185"/>
      <c r="DO6" s="185"/>
    </row>
    <row r="7" spans="1:119" ht="18.75" customHeight="1" x14ac:dyDescent="0.15">
      <c r="A7" s="186"/>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496" t="s">
        <v>105</v>
      </c>
      <c r="AN7" s="401"/>
      <c r="AO7" s="401"/>
      <c r="AP7" s="401"/>
      <c r="AQ7" s="401"/>
      <c r="AR7" s="401"/>
      <c r="AS7" s="401"/>
      <c r="AT7" s="402"/>
      <c r="AU7" s="484" t="s">
        <v>106</v>
      </c>
      <c r="AV7" s="485"/>
      <c r="AW7" s="485"/>
      <c r="AX7" s="485"/>
      <c r="AY7" s="407" t="s">
        <v>107</v>
      </c>
      <c r="AZ7" s="408"/>
      <c r="BA7" s="408"/>
      <c r="BB7" s="408"/>
      <c r="BC7" s="408"/>
      <c r="BD7" s="408"/>
      <c r="BE7" s="408"/>
      <c r="BF7" s="408"/>
      <c r="BG7" s="408"/>
      <c r="BH7" s="408"/>
      <c r="BI7" s="408"/>
      <c r="BJ7" s="408"/>
      <c r="BK7" s="408"/>
      <c r="BL7" s="408"/>
      <c r="BM7" s="409"/>
      <c r="BN7" s="427">
        <v>195424</v>
      </c>
      <c r="BO7" s="428"/>
      <c r="BP7" s="428"/>
      <c r="BQ7" s="428"/>
      <c r="BR7" s="428"/>
      <c r="BS7" s="428"/>
      <c r="BT7" s="428"/>
      <c r="BU7" s="429"/>
      <c r="BV7" s="427">
        <v>234712</v>
      </c>
      <c r="BW7" s="428"/>
      <c r="BX7" s="428"/>
      <c r="BY7" s="428"/>
      <c r="BZ7" s="428"/>
      <c r="CA7" s="428"/>
      <c r="CB7" s="428"/>
      <c r="CC7" s="429"/>
      <c r="CD7" s="436" t="s">
        <v>108</v>
      </c>
      <c r="CE7" s="437"/>
      <c r="CF7" s="437"/>
      <c r="CG7" s="437"/>
      <c r="CH7" s="437"/>
      <c r="CI7" s="437"/>
      <c r="CJ7" s="437"/>
      <c r="CK7" s="437"/>
      <c r="CL7" s="437"/>
      <c r="CM7" s="437"/>
      <c r="CN7" s="437"/>
      <c r="CO7" s="437"/>
      <c r="CP7" s="437"/>
      <c r="CQ7" s="437"/>
      <c r="CR7" s="437"/>
      <c r="CS7" s="438"/>
      <c r="CT7" s="427">
        <v>19701286</v>
      </c>
      <c r="CU7" s="428"/>
      <c r="CV7" s="428"/>
      <c r="CW7" s="428"/>
      <c r="CX7" s="428"/>
      <c r="CY7" s="428"/>
      <c r="CZ7" s="428"/>
      <c r="DA7" s="429"/>
      <c r="DB7" s="427">
        <v>19741592</v>
      </c>
      <c r="DC7" s="428"/>
      <c r="DD7" s="428"/>
      <c r="DE7" s="428"/>
      <c r="DF7" s="428"/>
      <c r="DG7" s="428"/>
      <c r="DH7" s="428"/>
      <c r="DI7" s="429"/>
      <c r="DJ7" s="185"/>
      <c r="DK7" s="185"/>
      <c r="DL7" s="185"/>
      <c r="DM7" s="185"/>
      <c r="DN7" s="185"/>
      <c r="DO7" s="185"/>
    </row>
    <row r="8" spans="1:119" ht="18.75" customHeight="1" thickBot="1" x14ac:dyDescent="0.2">
      <c r="A8" s="186"/>
      <c r="B8" s="585"/>
      <c r="C8" s="519"/>
      <c r="D8" s="519"/>
      <c r="E8" s="586"/>
      <c r="F8" s="586"/>
      <c r="G8" s="586"/>
      <c r="H8" s="586"/>
      <c r="I8" s="586"/>
      <c r="J8" s="586"/>
      <c r="K8" s="586"/>
      <c r="L8" s="586"/>
      <c r="M8" s="586"/>
      <c r="N8" s="586"/>
      <c r="O8" s="586"/>
      <c r="P8" s="586"/>
      <c r="Q8" s="586"/>
      <c r="R8" s="590"/>
      <c r="S8" s="590"/>
      <c r="T8" s="590"/>
      <c r="U8" s="590"/>
      <c r="V8" s="591"/>
      <c r="W8" s="508"/>
      <c r="X8" s="509"/>
      <c r="Y8" s="509"/>
      <c r="Z8" s="509"/>
      <c r="AA8" s="509"/>
      <c r="AB8" s="519"/>
      <c r="AC8" s="597"/>
      <c r="AD8" s="598"/>
      <c r="AE8" s="598"/>
      <c r="AF8" s="598"/>
      <c r="AG8" s="598"/>
      <c r="AH8" s="598"/>
      <c r="AI8" s="598"/>
      <c r="AJ8" s="598"/>
      <c r="AK8" s="598"/>
      <c r="AL8" s="599"/>
      <c r="AM8" s="496" t="s">
        <v>109</v>
      </c>
      <c r="AN8" s="401"/>
      <c r="AO8" s="401"/>
      <c r="AP8" s="401"/>
      <c r="AQ8" s="401"/>
      <c r="AR8" s="401"/>
      <c r="AS8" s="401"/>
      <c r="AT8" s="402"/>
      <c r="AU8" s="484" t="s">
        <v>110</v>
      </c>
      <c r="AV8" s="485"/>
      <c r="AW8" s="485"/>
      <c r="AX8" s="485"/>
      <c r="AY8" s="407" t="s">
        <v>111</v>
      </c>
      <c r="AZ8" s="408"/>
      <c r="BA8" s="408"/>
      <c r="BB8" s="408"/>
      <c r="BC8" s="408"/>
      <c r="BD8" s="408"/>
      <c r="BE8" s="408"/>
      <c r="BF8" s="408"/>
      <c r="BG8" s="408"/>
      <c r="BH8" s="408"/>
      <c r="BI8" s="408"/>
      <c r="BJ8" s="408"/>
      <c r="BK8" s="408"/>
      <c r="BL8" s="408"/>
      <c r="BM8" s="409"/>
      <c r="BN8" s="427">
        <v>703016</v>
      </c>
      <c r="BO8" s="428"/>
      <c r="BP8" s="428"/>
      <c r="BQ8" s="428"/>
      <c r="BR8" s="428"/>
      <c r="BS8" s="428"/>
      <c r="BT8" s="428"/>
      <c r="BU8" s="429"/>
      <c r="BV8" s="427">
        <v>802716</v>
      </c>
      <c r="BW8" s="428"/>
      <c r="BX8" s="428"/>
      <c r="BY8" s="428"/>
      <c r="BZ8" s="428"/>
      <c r="CA8" s="428"/>
      <c r="CB8" s="428"/>
      <c r="CC8" s="429"/>
      <c r="CD8" s="436" t="s">
        <v>112</v>
      </c>
      <c r="CE8" s="437"/>
      <c r="CF8" s="437"/>
      <c r="CG8" s="437"/>
      <c r="CH8" s="437"/>
      <c r="CI8" s="437"/>
      <c r="CJ8" s="437"/>
      <c r="CK8" s="437"/>
      <c r="CL8" s="437"/>
      <c r="CM8" s="437"/>
      <c r="CN8" s="437"/>
      <c r="CO8" s="437"/>
      <c r="CP8" s="437"/>
      <c r="CQ8" s="437"/>
      <c r="CR8" s="437"/>
      <c r="CS8" s="438"/>
      <c r="CT8" s="540">
        <v>0.41</v>
      </c>
      <c r="CU8" s="541"/>
      <c r="CV8" s="541"/>
      <c r="CW8" s="541"/>
      <c r="CX8" s="541"/>
      <c r="CY8" s="541"/>
      <c r="CZ8" s="541"/>
      <c r="DA8" s="542"/>
      <c r="DB8" s="540">
        <v>0.42</v>
      </c>
      <c r="DC8" s="541"/>
      <c r="DD8" s="541"/>
      <c r="DE8" s="541"/>
      <c r="DF8" s="541"/>
      <c r="DG8" s="541"/>
      <c r="DH8" s="541"/>
      <c r="DI8" s="542"/>
      <c r="DJ8" s="185"/>
      <c r="DK8" s="185"/>
      <c r="DL8" s="185"/>
      <c r="DM8" s="185"/>
      <c r="DN8" s="185"/>
      <c r="DO8" s="185"/>
    </row>
    <row r="9" spans="1:119" ht="18.75" customHeight="1" thickBot="1" x14ac:dyDescent="0.2">
      <c r="A9" s="186"/>
      <c r="B9" s="566" t="s">
        <v>113</v>
      </c>
      <c r="C9" s="567"/>
      <c r="D9" s="567"/>
      <c r="E9" s="567"/>
      <c r="F9" s="567"/>
      <c r="G9" s="567"/>
      <c r="H9" s="567"/>
      <c r="I9" s="567"/>
      <c r="J9" s="567"/>
      <c r="K9" s="490"/>
      <c r="L9" s="568" t="s">
        <v>114</v>
      </c>
      <c r="M9" s="569"/>
      <c r="N9" s="569"/>
      <c r="O9" s="569"/>
      <c r="P9" s="569"/>
      <c r="Q9" s="570"/>
      <c r="R9" s="571">
        <v>58568</v>
      </c>
      <c r="S9" s="572"/>
      <c r="T9" s="572"/>
      <c r="U9" s="572"/>
      <c r="V9" s="573"/>
      <c r="W9" s="506" t="s">
        <v>115</v>
      </c>
      <c r="X9" s="507"/>
      <c r="Y9" s="507"/>
      <c r="Z9" s="507"/>
      <c r="AA9" s="507"/>
      <c r="AB9" s="507"/>
      <c r="AC9" s="507"/>
      <c r="AD9" s="507"/>
      <c r="AE9" s="507"/>
      <c r="AF9" s="507"/>
      <c r="AG9" s="507"/>
      <c r="AH9" s="507"/>
      <c r="AI9" s="507"/>
      <c r="AJ9" s="507"/>
      <c r="AK9" s="507"/>
      <c r="AL9" s="574"/>
      <c r="AM9" s="496" t="s">
        <v>116</v>
      </c>
      <c r="AN9" s="401"/>
      <c r="AO9" s="401"/>
      <c r="AP9" s="401"/>
      <c r="AQ9" s="401"/>
      <c r="AR9" s="401"/>
      <c r="AS9" s="401"/>
      <c r="AT9" s="402"/>
      <c r="AU9" s="484" t="s">
        <v>94</v>
      </c>
      <c r="AV9" s="485"/>
      <c r="AW9" s="485"/>
      <c r="AX9" s="485"/>
      <c r="AY9" s="407" t="s">
        <v>117</v>
      </c>
      <c r="AZ9" s="408"/>
      <c r="BA9" s="408"/>
      <c r="BB9" s="408"/>
      <c r="BC9" s="408"/>
      <c r="BD9" s="408"/>
      <c r="BE9" s="408"/>
      <c r="BF9" s="408"/>
      <c r="BG9" s="408"/>
      <c r="BH9" s="408"/>
      <c r="BI9" s="408"/>
      <c r="BJ9" s="408"/>
      <c r="BK9" s="408"/>
      <c r="BL9" s="408"/>
      <c r="BM9" s="409"/>
      <c r="BN9" s="427">
        <v>-99700</v>
      </c>
      <c r="BO9" s="428"/>
      <c r="BP9" s="428"/>
      <c r="BQ9" s="428"/>
      <c r="BR9" s="428"/>
      <c r="BS9" s="428"/>
      <c r="BT9" s="428"/>
      <c r="BU9" s="429"/>
      <c r="BV9" s="427">
        <v>-116884</v>
      </c>
      <c r="BW9" s="428"/>
      <c r="BX9" s="428"/>
      <c r="BY9" s="428"/>
      <c r="BZ9" s="428"/>
      <c r="CA9" s="428"/>
      <c r="CB9" s="428"/>
      <c r="CC9" s="429"/>
      <c r="CD9" s="436" t="s">
        <v>118</v>
      </c>
      <c r="CE9" s="437"/>
      <c r="CF9" s="437"/>
      <c r="CG9" s="437"/>
      <c r="CH9" s="437"/>
      <c r="CI9" s="437"/>
      <c r="CJ9" s="437"/>
      <c r="CK9" s="437"/>
      <c r="CL9" s="437"/>
      <c r="CM9" s="437"/>
      <c r="CN9" s="437"/>
      <c r="CO9" s="437"/>
      <c r="CP9" s="437"/>
      <c r="CQ9" s="437"/>
      <c r="CR9" s="437"/>
      <c r="CS9" s="438"/>
      <c r="CT9" s="397">
        <v>17.100000000000001</v>
      </c>
      <c r="CU9" s="398"/>
      <c r="CV9" s="398"/>
      <c r="CW9" s="398"/>
      <c r="CX9" s="398"/>
      <c r="CY9" s="398"/>
      <c r="CZ9" s="398"/>
      <c r="DA9" s="399"/>
      <c r="DB9" s="397">
        <v>18.100000000000001</v>
      </c>
      <c r="DC9" s="398"/>
      <c r="DD9" s="398"/>
      <c r="DE9" s="398"/>
      <c r="DF9" s="398"/>
      <c r="DG9" s="398"/>
      <c r="DH9" s="398"/>
      <c r="DI9" s="399"/>
      <c r="DJ9" s="185"/>
      <c r="DK9" s="185"/>
      <c r="DL9" s="185"/>
      <c r="DM9" s="185"/>
      <c r="DN9" s="185"/>
      <c r="DO9" s="185"/>
    </row>
    <row r="10" spans="1:119" ht="18.75" customHeight="1" thickBot="1" x14ac:dyDescent="0.2">
      <c r="A10" s="186"/>
      <c r="B10" s="566"/>
      <c r="C10" s="567"/>
      <c r="D10" s="567"/>
      <c r="E10" s="567"/>
      <c r="F10" s="567"/>
      <c r="G10" s="567"/>
      <c r="H10" s="567"/>
      <c r="I10" s="567"/>
      <c r="J10" s="567"/>
      <c r="K10" s="490"/>
      <c r="L10" s="400" t="s">
        <v>119</v>
      </c>
      <c r="M10" s="401"/>
      <c r="N10" s="401"/>
      <c r="O10" s="401"/>
      <c r="P10" s="401"/>
      <c r="Q10" s="402"/>
      <c r="R10" s="403">
        <v>61624</v>
      </c>
      <c r="S10" s="404"/>
      <c r="T10" s="404"/>
      <c r="U10" s="404"/>
      <c r="V10" s="406"/>
      <c r="W10" s="575"/>
      <c r="X10" s="389"/>
      <c r="Y10" s="389"/>
      <c r="Z10" s="389"/>
      <c r="AA10" s="389"/>
      <c r="AB10" s="389"/>
      <c r="AC10" s="389"/>
      <c r="AD10" s="389"/>
      <c r="AE10" s="389"/>
      <c r="AF10" s="389"/>
      <c r="AG10" s="389"/>
      <c r="AH10" s="389"/>
      <c r="AI10" s="389"/>
      <c r="AJ10" s="389"/>
      <c r="AK10" s="389"/>
      <c r="AL10" s="576"/>
      <c r="AM10" s="496" t="s">
        <v>120</v>
      </c>
      <c r="AN10" s="401"/>
      <c r="AO10" s="401"/>
      <c r="AP10" s="401"/>
      <c r="AQ10" s="401"/>
      <c r="AR10" s="401"/>
      <c r="AS10" s="401"/>
      <c r="AT10" s="402"/>
      <c r="AU10" s="484" t="s">
        <v>106</v>
      </c>
      <c r="AV10" s="485"/>
      <c r="AW10" s="485"/>
      <c r="AX10" s="485"/>
      <c r="AY10" s="407" t="s">
        <v>121</v>
      </c>
      <c r="AZ10" s="408"/>
      <c r="BA10" s="408"/>
      <c r="BB10" s="408"/>
      <c r="BC10" s="408"/>
      <c r="BD10" s="408"/>
      <c r="BE10" s="408"/>
      <c r="BF10" s="408"/>
      <c r="BG10" s="408"/>
      <c r="BH10" s="408"/>
      <c r="BI10" s="408"/>
      <c r="BJ10" s="408"/>
      <c r="BK10" s="408"/>
      <c r="BL10" s="408"/>
      <c r="BM10" s="409"/>
      <c r="BN10" s="427">
        <v>124270</v>
      </c>
      <c r="BO10" s="428"/>
      <c r="BP10" s="428"/>
      <c r="BQ10" s="428"/>
      <c r="BR10" s="428"/>
      <c r="BS10" s="428"/>
      <c r="BT10" s="428"/>
      <c r="BU10" s="429"/>
      <c r="BV10" s="427">
        <v>367565</v>
      </c>
      <c r="BW10" s="428"/>
      <c r="BX10" s="428"/>
      <c r="BY10" s="428"/>
      <c r="BZ10" s="428"/>
      <c r="CA10" s="428"/>
      <c r="CB10" s="428"/>
      <c r="CC10" s="429"/>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566"/>
      <c r="C11" s="567"/>
      <c r="D11" s="567"/>
      <c r="E11" s="567"/>
      <c r="F11" s="567"/>
      <c r="G11" s="567"/>
      <c r="H11" s="567"/>
      <c r="I11" s="567"/>
      <c r="J11" s="567"/>
      <c r="K11" s="490"/>
      <c r="L11" s="473" t="s">
        <v>123</v>
      </c>
      <c r="M11" s="474"/>
      <c r="N11" s="474"/>
      <c r="O11" s="474"/>
      <c r="P11" s="474"/>
      <c r="Q11" s="475"/>
      <c r="R11" s="563" t="s">
        <v>124</v>
      </c>
      <c r="S11" s="564"/>
      <c r="T11" s="564"/>
      <c r="U11" s="564"/>
      <c r="V11" s="565"/>
      <c r="W11" s="575"/>
      <c r="X11" s="389"/>
      <c r="Y11" s="389"/>
      <c r="Z11" s="389"/>
      <c r="AA11" s="389"/>
      <c r="AB11" s="389"/>
      <c r="AC11" s="389"/>
      <c r="AD11" s="389"/>
      <c r="AE11" s="389"/>
      <c r="AF11" s="389"/>
      <c r="AG11" s="389"/>
      <c r="AH11" s="389"/>
      <c r="AI11" s="389"/>
      <c r="AJ11" s="389"/>
      <c r="AK11" s="389"/>
      <c r="AL11" s="576"/>
      <c r="AM11" s="496" t="s">
        <v>125</v>
      </c>
      <c r="AN11" s="401"/>
      <c r="AO11" s="401"/>
      <c r="AP11" s="401"/>
      <c r="AQ11" s="401"/>
      <c r="AR11" s="401"/>
      <c r="AS11" s="401"/>
      <c r="AT11" s="402"/>
      <c r="AU11" s="484" t="s">
        <v>126</v>
      </c>
      <c r="AV11" s="485"/>
      <c r="AW11" s="485"/>
      <c r="AX11" s="485"/>
      <c r="AY11" s="407" t="s">
        <v>127</v>
      </c>
      <c r="AZ11" s="408"/>
      <c r="BA11" s="408"/>
      <c r="BB11" s="408"/>
      <c r="BC11" s="408"/>
      <c r="BD11" s="408"/>
      <c r="BE11" s="408"/>
      <c r="BF11" s="408"/>
      <c r="BG11" s="408"/>
      <c r="BH11" s="408"/>
      <c r="BI11" s="408"/>
      <c r="BJ11" s="408"/>
      <c r="BK11" s="408"/>
      <c r="BL11" s="408"/>
      <c r="BM11" s="409"/>
      <c r="BN11" s="427">
        <v>0</v>
      </c>
      <c r="BO11" s="428"/>
      <c r="BP11" s="428"/>
      <c r="BQ11" s="428"/>
      <c r="BR11" s="428"/>
      <c r="BS11" s="428"/>
      <c r="BT11" s="428"/>
      <c r="BU11" s="429"/>
      <c r="BV11" s="427">
        <v>0</v>
      </c>
      <c r="BW11" s="428"/>
      <c r="BX11" s="428"/>
      <c r="BY11" s="428"/>
      <c r="BZ11" s="428"/>
      <c r="CA11" s="428"/>
      <c r="CB11" s="428"/>
      <c r="CC11" s="429"/>
      <c r="CD11" s="436" t="s">
        <v>128</v>
      </c>
      <c r="CE11" s="437"/>
      <c r="CF11" s="437"/>
      <c r="CG11" s="437"/>
      <c r="CH11" s="437"/>
      <c r="CI11" s="437"/>
      <c r="CJ11" s="437"/>
      <c r="CK11" s="437"/>
      <c r="CL11" s="437"/>
      <c r="CM11" s="437"/>
      <c r="CN11" s="437"/>
      <c r="CO11" s="437"/>
      <c r="CP11" s="437"/>
      <c r="CQ11" s="437"/>
      <c r="CR11" s="437"/>
      <c r="CS11" s="438"/>
      <c r="CT11" s="540" t="s">
        <v>129</v>
      </c>
      <c r="CU11" s="541"/>
      <c r="CV11" s="541"/>
      <c r="CW11" s="541"/>
      <c r="CX11" s="541"/>
      <c r="CY11" s="541"/>
      <c r="CZ11" s="541"/>
      <c r="DA11" s="542"/>
      <c r="DB11" s="540" t="s">
        <v>130</v>
      </c>
      <c r="DC11" s="541"/>
      <c r="DD11" s="541"/>
      <c r="DE11" s="541"/>
      <c r="DF11" s="541"/>
      <c r="DG11" s="541"/>
      <c r="DH11" s="541"/>
      <c r="DI11" s="542"/>
      <c r="DJ11" s="185"/>
      <c r="DK11" s="185"/>
      <c r="DL11" s="185"/>
      <c r="DM11" s="185"/>
      <c r="DN11" s="185"/>
      <c r="DO11" s="185"/>
    </row>
    <row r="12" spans="1:119" ht="18.75" customHeight="1" x14ac:dyDescent="0.15">
      <c r="A12" s="186"/>
      <c r="B12" s="543" t="s">
        <v>131</v>
      </c>
      <c r="C12" s="544"/>
      <c r="D12" s="544"/>
      <c r="E12" s="544"/>
      <c r="F12" s="544"/>
      <c r="G12" s="544"/>
      <c r="H12" s="544"/>
      <c r="I12" s="544"/>
      <c r="J12" s="544"/>
      <c r="K12" s="545"/>
      <c r="L12" s="552" t="s">
        <v>132</v>
      </c>
      <c r="M12" s="553"/>
      <c r="N12" s="553"/>
      <c r="O12" s="553"/>
      <c r="P12" s="553"/>
      <c r="Q12" s="554"/>
      <c r="R12" s="555">
        <v>57030</v>
      </c>
      <c r="S12" s="556"/>
      <c r="T12" s="556"/>
      <c r="U12" s="556"/>
      <c r="V12" s="557"/>
      <c r="W12" s="558" t="s">
        <v>1</v>
      </c>
      <c r="X12" s="485"/>
      <c r="Y12" s="485"/>
      <c r="Z12" s="485"/>
      <c r="AA12" s="485"/>
      <c r="AB12" s="559"/>
      <c r="AC12" s="484" t="s">
        <v>133</v>
      </c>
      <c r="AD12" s="485"/>
      <c r="AE12" s="485"/>
      <c r="AF12" s="485"/>
      <c r="AG12" s="559"/>
      <c r="AH12" s="484" t="s">
        <v>134</v>
      </c>
      <c r="AI12" s="485"/>
      <c r="AJ12" s="485"/>
      <c r="AK12" s="485"/>
      <c r="AL12" s="560"/>
      <c r="AM12" s="496" t="s">
        <v>135</v>
      </c>
      <c r="AN12" s="401"/>
      <c r="AO12" s="401"/>
      <c r="AP12" s="401"/>
      <c r="AQ12" s="401"/>
      <c r="AR12" s="401"/>
      <c r="AS12" s="401"/>
      <c r="AT12" s="402"/>
      <c r="AU12" s="484" t="s">
        <v>136</v>
      </c>
      <c r="AV12" s="485"/>
      <c r="AW12" s="485"/>
      <c r="AX12" s="485"/>
      <c r="AY12" s="407" t="s">
        <v>137</v>
      </c>
      <c r="AZ12" s="408"/>
      <c r="BA12" s="408"/>
      <c r="BB12" s="408"/>
      <c r="BC12" s="408"/>
      <c r="BD12" s="408"/>
      <c r="BE12" s="408"/>
      <c r="BF12" s="408"/>
      <c r="BG12" s="408"/>
      <c r="BH12" s="408"/>
      <c r="BI12" s="408"/>
      <c r="BJ12" s="408"/>
      <c r="BK12" s="408"/>
      <c r="BL12" s="408"/>
      <c r="BM12" s="409"/>
      <c r="BN12" s="427">
        <v>366000</v>
      </c>
      <c r="BO12" s="428"/>
      <c r="BP12" s="428"/>
      <c r="BQ12" s="428"/>
      <c r="BR12" s="428"/>
      <c r="BS12" s="428"/>
      <c r="BT12" s="428"/>
      <c r="BU12" s="429"/>
      <c r="BV12" s="427">
        <v>0</v>
      </c>
      <c r="BW12" s="428"/>
      <c r="BX12" s="428"/>
      <c r="BY12" s="428"/>
      <c r="BZ12" s="428"/>
      <c r="CA12" s="428"/>
      <c r="CB12" s="428"/>
      <c r="CC12" s="429"/>
      <c r="CD12" s="436" t="s">
        <v>138</v>
      </c>
      <c r="CE12" s="437"/>
      <c r="CF12" s="437"/>
      <c r="CG12" s="437"/>
      <c r="CH12" s="437"/>
      <c r="CI12" s="437"/>
      <c r="CJ12" s="437"/>
      <c r="CK12" s="437"/>
      <c r="CL12" s="437"/>
      <c r="CM12" s="437"/>
      <c r="CN12" s="437"/>
      <c r="CO12" s="437"/>
      <c r="CP12" s="437"/>
      <c r="CQ12" s="437"/>
      <c r="CR12" s="437"/>
      <c r="CS12" s="438"/>
      <c r="CT12" s="540" t="s">
        <v>130</v>
      </c>
      <c r="CU12" s="541"/>
      <c r="CV12" s="541"/>
      <c r="CW12" s="541"/>
      <c r="CX12" s="541"/>
      <c r="CY12" s="541"/>
      <c r="CZ12" s="541"/>
      <c r="DA12" s="542"/>
      <c r="DB12" s="540" t="s">
        <v>130</v>
      </c>
      <c r="DC12" s="541"/>
      <c r="DD12" s="541"/>
      <c r="DE12" s="541"/>
      <c r="DF12" s="541"/>
      <c r="DG12" s="541"/>
      <c r="DH12" s="541"/>
      <c r="DI12" s="542"/>
      <c r="DJ12" s="185"/>
      <c r="DK12" s="185"/>
      <c r="DL12" s="185"/>
      <c r="DM12" s="185"/>
      <c r="DN12" s="185"/>
      <c r="DO12" s="185"/>
    </row>
    <row r="13" spans="1:119" ht="18.75" customHeight="1" x14ac:dyDescent="0.15">
      <c r="A13" s="186"/>
      <c r="B13" s="546"/>
      <c r="C13" s="547"/>
      <c r="D13" s="547"/>
      <c r="E13" s="547"/>
      <c r="F13" s="547"/>
      <c r="G13" s="547"/>
      <c r="H13" s="547"/>
      <c r="I13" s="547"/>
      <c r="J13" s="547"/>
      <c r="K13" s="548"/>
      <c r="L13" s="196"/>
      <c r="M13" s="527" t="s">
        <v>139</v>
      </c>
      <c r="N13" s="528"/>
      <c r="O13" s="528"/>
      <c r="P13" s="528"/>
      <c r="Q13" s="529"/>
      <c r="R13" s="530">
        <v>56017</v>
      </c>
      <c r="S13" s="531"/>
      <c r="T13" s="531"/>
      <c r="U13" s="531"/>
      <c r="V13" s="532"/>
      <c r="W13" s="518" t="s">
        <v>140</v>
      </c>
      <c r="X13" s="440"/>
      <c r="Y13" s="440"/>
      <c r="Z13" s="440"/>
      <c r="AA13" s="440"/>
      <c r="AB13" s="441"/>
      <c r="AC13" s="403">
        <v>3484</v>
      </c>
      <c r="AD13" s="404"/>
      <c r="AE13" s="404"/>
      <c r="AF13" s="404"/>
      <c r="AG13" s="405"/>
      <c r="AH13" s="403">
        <v>3668</v>
      </c>
      <c r="AI13" s="404"/>
      <c r="AJ13" s="404"/>
      <c r="AK13" s="404"/>
      <c r="AL13" s="406"/>
      <c r="AM13" s="496" t="s">
        <v>141</v>
      </c>
      <c r="AN13" s="401"/>
      <c r="AO13" s="401"/>
      <c r="AP13" s="401"/>
      <c r="AQ13" s="401"/>
      <c r="AR13" s="401"/>
      <c r="AS13" s="401"/>
      <c r="AT13" s="402"/>
      <c r="AU13" s="484" t="s">
        <v>126</v>
      </c>
      <c r="AV13" s="485"/>
      <c r="AW13" s="485"/>
      <c r="AX13" s="485"/>
      <c r="AY13" s="407" t="s">
        <v>142</v>
      </c>
      <c r="AZ13" s="408"/>
      <c r="BA13" s="408"/>
      <c r="BB13" s="408"/>
      <c r="BC13" s="408"/>
      <c r="BD13" s="408"/>
      <c r="BE13" s="408"/>
      <c r="BF13" s="408"/>
      <c r="BG13" s="408"/>
      <c r="BH13" s="408"/>
      <c r="BI13" s="408"/>
      <c r="BJ13" s="408"/>
      <c r="BK13" s="408"/>
      <c r="BL13" s="408"/>
      <c r="BM13" s="409"/>
      <c r="BN13" s="427">
        <v>-341430</v>
      </c>
      <c r="BO13" s="428"/>
      <c r="BP13" s="428"/>
      <c r="BQ13" s="428"/>
      <c r="BR13" s="428"/>
      <c r="BS13" s="428"/>
      <c r="BT13" s="428"/>
      <c r="BU13" s="429"/>
      <c r="BV13" s="427">
        <v>250681</v>
      </c>
      <c r="BW13" s="428"/>
      <c r="BX13" s="428"/>
      <c r="BY13" s="428"/>
      <c r="BZ13" s="428"/>
      <c r="CA13" s="428"/>
      <c r="CB13" s="428"/>
      <c r="CC13" s="429"/>
      <c r="CD13" s="436" t="s">
        <v>143</v>
      </c>
      <c r="CE13" s="437"/>
      <c r="CF13" s="437"/>
      <c r="CG13" s="437"/>
      <c r="CH13" s="437"/>
      <c r="CI13" s="437"/>
      <c r="CJ13" s="437"/>
      <c r="CK13" s="437"/>
      <c r="CL13" s="437"/>
      <c r="CM13" s="437"/>
      <c r="CN13" s="437"/>
      <c r="CO13" s="437"/>
      <c r="CP13" s="437"/>
      <c r="CQ13" s="437"/>
      <c r="CR13" s="437"/>
      <c r="CS13" s="438"/>
      <c r="CT13" s="397">
        <v>15.5</v>
      </c>
      <c r="CU13" s="398"/>
      <c r="CV13" s="398"/>
      <c r="CW13" s="398"/>
      <c r="CX13" s="398"/>
      <c r="CY13" s="398"/>
      <c r="CZ13" s="398"/>
      <c r="DA13" s="399"/>
      <c r="DB13" s="397">
        <v>15.2</v>
      </c>
      <c r="DC13" s="398"/>
      <c r="DD13" s="398"/>
      <c r="DE13" s="398"/>
      <c r="DF13" s="398"/>
      <c r="DG13" s="398"/>
      <c r="DH13" s="398"/>
      <c r="DI13" s="399"/>
      <c r="DJ13" s="185"/>
      <c r="DK13" s="185"/>
      <c r="DL13" s="185"/>
      <c r="DM13" s="185"/>
      <c r="DN13" s="185"/>
      <c r="DO13" s="185"/>
    </row>
    <row r="14" spans="1:119" ht="18.75" customHeight="1" thickBot="1" x14ac:dyDescent="0.2">
      <c r="A14" s="186"/>
      <c r="B14" s="546"/>
      <c r="C14" s="547"/>
      <c r="D14" s="547"/>
      <c r="E14" s="547"/>
      <c r="F14" s="547"/>
      <c r="G14" s="547"/>
      <c r="H14" s="547"/>
      <c r="I14" s="547"/>
      <c r="J14" s="547"/>
      <c r="K14" s="548"/>
      <c r="L14" s="520" t="s">
        <v>144</v>
      </c>
      <c r="M14" s="561"/>
      <c r="N14" s="561"/>
      <c r="O14" s="561"/>
      <c r="P14" s="561"/>
      <c r="Q14" s="562"/>
      <c r="R14" s="530">
        <v>57647</v>
      </c>
      <c r="S14" s="531"/>
      <c r="T14" s="531"/>
      <c r="U14" s="531"/>
      <c r="V14" s="532"/>
      <c r="W14" s="533"/>
      <c r="X14" s="443"/>
      <c r="Y14" s="443"/>
      <c r="Z14" s="443"/>
      <c r="AA14" s="443"/>
      <c r="AB14" s="444"/>
      <c r="AC14" s="523">
        <v>11.4</v>
      </c>
      <c r="AD14" s="524"/>
      <c r="AE14" s="524"/>
      <c r="AF14" s="524"/>
      <c r="AG14" s="525"/>
      <c r="AH14" s="523">
        <v>12</v>
      </c>
      <c r="AI14" s="524"/>
      <c r="AJ14" s="524"/>
      <c r="AK14" s="524"/>
      <c r="AL14" s="526"/>
      <c r="AM14" s="496"/>
      <c r="AN14" s="401"/>
      <c r="AO14" s="401"/>
      <c r="AP14" s="401"/>
      <c r="AQ14" s="401"/>
      <c r="AR14" s="401"/>
      <c r="AS14" s="401"/>
      <c r="AT14" s="402"/>
      <c r="AU14" s="484"/>
      <c r="AV14" s="485"/>
      <c r="AW14" s="485"/>
      <c r="AX14" s="485"/>
      <c r="AY14" s="407"/>
      <c r="AZ14" s="408"/>
      <c r="BA14" s="408"/>
      <c r="BB14" s="408"/>
      <c r="BC14" s="408"/>
      <c r="BD14" s="408"/>
      <c r="BE14" s="408"/>
      <c r="BF14" s="408"/>
      <c r="BG14" s="408"/>
      <c r="BH14" s="408"/>
      <c r="BI14" s="408"/>
      <c r="BJ14" s="408"/>
      <c r="BK14" s="408"/>
      <c r="BL14" s="408"/>
      <c r="BM14" s="409"/>
      <c r="BN14" s="427"/>
      <c r="BO14" s="428"/>
      <c r="BP14" s="428"/>
      <c r="BQ14" s="428"/>
      <c r="BR14" s="428"/>
      <c r="BS14" s="428"/>
      <c r="BT14" s="428"/>
      <c r="BU14" s="429"/>
      <c r="BV14" s="427"/>
      <c r="BW14" s="428"/>
      <c r="BX14" s="428"/>
      <c r="BY14" s="428"/>
      <c r="BZ14" s="428"/>
      <c r="CA14" s="428"/>
      <c r="CB14" s="428"/>
      <c r="CC14" s="429"/>
      <c r="CD14" s="433" t="s">
        <v>145</v>
      </c>
      <c r="CE14" s="434"/>
      <c r="CF14" s="434"/>
      <c r="CG14" s="434"/>
      <c r="CH14" s="434"/>
      <c r="CI14" s="434"/>
      <c r="CJ14" s="434"/>
      <c r="CK14" s="434"/>
      <c r="CL14" s="434"/>
      <c r="CM14" s="434"/>
      <c r="CN14" s="434"/>
      <c r="CO14" s="434"/>
      <c r="CP14" s="434"/>
      <c r="CQ14" s="434"/>
      <c r="CR14" s="434"/>
      <c r="CS14" s="435"/>
      <c r="CT14" s="534">
        <v>126.3</v>
      </c>
      <c r="CU14" s="535"/>
      <c r="CV14" s="535"/>
      <c r="CW14" s="535"/>
      <c r="CX14" s="535"/>
      <c r="CY14" s="535"/>
      <c r="CZ14" s="535"/>
      <c r="DA14" s="536"/>
      <c r="DB14" s="534">
        <v>132.30000000000001</v>
      </c>
      <c r="DC14" s="535"/>
      <c r="DD14" s="535"/>
      <c r="DE14" s="535"/>
      <c r="DF14" s="535"/>
      <c r="DG14" s="535"/>
      <c r="DH14" s="535"/>
      <c r="DI14" s="536"/>
      <c r="DJ14" s="185"/>
      <c r="DK14" s="185"/>
      <c r="DL14" s="185"/>
      <c r="DM14" s="185"/>
      <c r="DN14" s="185"/>
      <c r="DO14" s="185"/>
    </row>
    <row r="15" spans="1:119" ht="18.75" customHeight="1" x14ac:dyDescent="0.15">
      <c r="A15" s="186"/>
      <c r="B15" s="546"/>
      <c r="C15" s="547"/>
      <c r="D15" s="547"/>
      <c r="E15" s="547"/>
      <c r="F15" s="547"/>
      <c r="G15" s="547"/>
      <c r="H15" s="547"/>
      <c r="I15" s="547"/>
      <c r="J15" s="547"/>
      <c r="K15" s="548"/>
      <c r="L15" s="196"/>
      <c r="M15" s="527" t="s">
        <v>146</v>
      </c>
      <c r="N15" s="528"/>
      <c r="O15" s="528"/>
      <c r="P15" s="528"/>
      <c r="Q15" s="529"/>
      <c r="R15" s="530">
        <v>56726</v>
      </c>
      <c r="S15" s="531"/>
      <c r="T15" s="531"/>
      <c r="U15" s="531"/>
      <c r="V15" s="532"/>
      <c r="W15" s="518" t="s">
        <v>147</v>
      </c>
      <c r="X15" s="440"/>
      <c r="Y15" s="440"/>
      <c r="Z15" s="440"/>
      <c r="AA15" s="440"/>
      <c r="AB15" s="441"/>
      <c r="AC15" s="403">
        <v>8772</v>
      </c>
      <c r="AD15" s="404"/>
      <c r="AE15" s="404"/>
      <c r="AF15" s="404"/>
      <c r="AG15" s="405"/>
      <c r="AH15" s="403">
        <v>9081</v>
      </c>
      <c r="AI15" s="404"/>
      <c r="AJ15" s="404"/>
      <c r="AK15" s="404"/>
      <c r="AL15" s="406"/>
      <c r="AM15" s="496"/>
      <c r="AN15" s="401"/>
      <c r="AO15" s="401"/>
      <c r="AP15" s="401"/>
      <c r="AQ15" s="401"/>
      <c r="AR15" s="401"/>
      <c r="AS15" s="401"/>
      <c r="AT15" s="402"/>
      <c r="AU15" s="484"/>
      <c r="AV15" s="485"/>
      <c r="AW15" s="485"/>
      <c r="AX15" s="485"/>
      <c r="AY15" s="419" t="s">
        <v>148</v>
      </c>
      <c r="AZ15" s="420"/>
      <c r="BA15" s="420"/>
      <c r="BB15" s="420"/>
      <c r="BC15" s="420"/>
      <c r="BD15" s="420"/>
      <c r="BE15" s="420"/>
      <c r="BF15" s="420"/>
      <c r="BG15" s="420"/>
      <c r="BH15" s="420"/>
      <c r="BI15" s="420"/>
      <c r="BJ15" s="420"/>
      <c r="BK15" s="420"/>
      <c r="BL15" s="420"/>
      <c r="BM15" s="421"/>
      <c r="BN15" s="422">
        <v>6834169</v>
      </c>
      <c r="BO15" s="423"/>
      <c r="BP15" s="423"/>
      <c r="BQ15" s="423"/>
      <c r="BR15" s="423"/>
      <c r="BS15" s="423"/>
      <c r="BT15" s="423"/>
      <c r="BU15" s="424"/>
      <c r="BV15" s="422">
        <v>6793583</v>
      </c>
      <c r="BW15" s="423"/>
      <c r="BX15" s="423"/>
      <c r="BY15" s="423"/>
      <c r="BZ15" s="423"/>
      <c r="CA15" s="423"/>
      <c r="CB15" s="423"/>
      <c r="CC15" s="424"/>
      <c r="CD15" s="537" t="s">
        <v>149</v>
      </c>
      <c r="CE15" s="538"/>
      <c r="CF15" s="538"/>
      <c r="CG15" s="538"/>
      <c r="CH15" s="538"/>
      <c r="CI15" s="538"/>
      <c r="CJ15" s="538"/>
      <c r="CK15" s="538"/>
      <c r="CL15" s="538"/>
      <c r="CM15" s="538"/>
      <c r="CN15" s="538"/>
      <c r="CO15" s="538"/>
      <c r="CP15" s="538"/>
      <c r="CQ15" s="538"/>
      <c r="CR15" s="538"/>
      <c r="CS15" s="53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46"/>
      <c r="C16" s="547"/>
      <c r="D16" s="547"/>
      <c r="E16" s="547"/>
      <c r="F16" s="547"/>
      <c r="G16" s="547"/>
      <c r="H16" s="547"/>
      <c r="I16" s="547"/>
      <c r="J16" s="547"/>
      <c r="K16" s="548"/>
      <c r="L16" s="520" t="s">
        <v>150</v>
      </c>
      <c r="M16" s="521"/>
      <c r="N16" s="521"/>
      <c r="O16" s="521"/>
      <c r="P16" s="521"/>
      <c r="Q16" s="522"/>
      <c r="R16" s="515" t="s">
        <v>151</v>
      </c>
      <c r="S16" s="516"/>
      <c r="T16" s="516"/>
      <c r="U16" s="516"/>
      <c r="V16" s="517"/>
      <c r="W16" s="533"/>
      <c r="X16" s="443"/>
      <c r="Y16" s="443"/>
      <c r="Z16" s="443"/>
      <c r="AA16" s="443"/>
      <c r="AB16" s="444"/>
      <c r="AC16" s="523">
        <v>28.7</v>
      </c>
      <c r="AD16" s="524"/>
      <c r="AE16" s="524"/>
      <c r="AF16" s="524"/>
      <c r="AG16" s="525"/>
      <c r="AH16" s="523">
        <v>29.6</v>
      </c>
      <c r="AI16" s="524"/>
      <c r="AJ16" s="524"/>
      <c r="AK16" s="524"/>
      <c r="AL16" s="526"/>
      <c r="AM16" s="496"/>
      <c r="AN16" s="401"/>
      <c r="AO16" s="401"/>
      <c r="AP16" s="401"/>
      <c r="AQ16" s="401"/>
      <c r="AR16" s="401"/>
      <c r="AS16" s="401"/>
      <c r="AT16" s="402"/>
      <c r="AU16" s="484"/>
      <c r="AV16" s="485"/>
      <c r="AW16" s="485"/>
      <c r="AX16" s="485"/>
      <c r="AY16" s="407" t="s">
        <v>152</v>
      </c>
      <c r="AZ16" s="408"/>
      <c r="BA16" s="408"/>
      <c r="BB16" s="408"/>
      <c r="BC16" s="408"/>
      <c r="BD16" s="408"/>
      <c r="BE16" s="408"/>
      <c r="BF16" s="408"/>
      <c r="BG16" s="408"/>
      <c r="BH16" s="408"/>
      <c r="BI16" s="408"/>
      <c r="BJ16" s="408"/>
      <c r="BK16" s="408"/>
      <c r="BL16" s="408"/>
      <c r="BM16" s="409"/>
      <c r="BN16" s="427">
        <v>16517998</v>
      </c>
      <c r="BO16" s="428"/>
      <c r="BP16" s="428"/>
      <c r="BQ16" s="428"/>
      <c r="BR16" s="428"/>
      <c r="BS16" s="428"/>
      <c r="BT16" s="428"/>
      <c r="BU16" s="429"/>
      <c r="BV16" s="427">
        <v>16441075</v>
      </c>
      <c r="BW16" s="428"/>
      <c r="BX16" s="428"/>
      <c r="BY16" s="428"/>
      <c r="BZ16" s="428"/>
      <c r="CA16" s="428"/>
      <c r="CB16" s="428"/>
      <c r="CC16" s="429"/>
      <c r="CD16" s="200"/>
      <c r="CE16" s="425"/>
      <c r="CF16" s="425"/>
      <c r="CG16" s="425"/>
      <c r="CH16" s="425"/>
      <c r="CI16" s="425"/>
      <c r="CJ16" s="425"/>
      <c r="CK16" s="425"/>
      <c r="CL16" s="425"/>
      <c r="CM16" s="425"/>
      <c r="CN16" s="425"/>
      <c r="CO16" s="425"/>
      <c r="CP16" s="425"/>
      <c r="CQ16" s="425"/>
      <c r="CR16" s="425"/>
      <c r="CS16" s="426"/>
      <c r="CT16" s="397"/>
      <c r="CU16" s="398"/>
      <c r="CV16" s="398"/>
      <c r="CW16" s="398"/>
      <c r="CX16" s="398"/>
      <c r="CY16" s="398"/>
      <c r="CZ16" s="398"/>
      <c r="DA16" s="399"/>
      <c r="DB16" s="397"/>
      <c r="DC16" s="398"/>
      <c r="DD16" s="398"/>
      <c r="DE16" s="398"/>
      <c r="DF16" s="398"/>
      <c r="DG16" s="398"/>
      <c r="DH16" s="398"/>
      <c r="DI16" s="399"/>
      <c r="DJ16" s="185"/>
      <c r="DK16" s="185"/>
      <c r="DL16" s="185"/>
      <c r="DM16" s="185"/>
      <c r="DN16" s="185"/>
      <c r="DO16" s="185"/>
    </row>
    <row r="17" spans="1:119" ht="18.75" customHeight="1" thickBot="1" x14ac:dyDescent="0.2">
      <c r="A17" s="186"/>
      <c r="B17" s="549"/>
      <c r="C17" s="550"/>
      <c r="D17" s="550"/>
      <c r="E17" s="550"/>
      <c r="F17" s="550"/>
      <c r="G17" s="550"/>
      <c r="H17" s="550"/>
      <c r="I17" s="550"/>
      <c r="J17" s="550"/>
      <c r="K17" s="551"/>
      <c r="L17" s="201"/>
      <c r="M17" s="512" t="s">
        <v>153</v>
      </c>
      <c r="N17" s="513"/>
      <c r="O17" s="513"/>
      <c r="P17" s="513"/>
      <c r="Q17" s="514"/>
      <c r="R17" s="515" t="s">
        <v>154</v>
      </c>
      <c r="S17" s="516"/>
      <c r="T17" s="516"/>
      <c r="U17" s="516"/>
      <c r="V17" s="517"/>
      <c r="W17" s="518" t="s">
        <v>155</v>
      </c>
      <c r="X17" s="440"/>
      <c r="Y17" s="440"/>
      <c r="Z17" s="440"/>
      <c r="AA17" s="440"/>
      <c r="AB17" s="441"/>
      <c r="AC17" s="403">
        <v>18275</v>
      </c>
      <c r="AD17" s="404"/>
      <c r="AE17" s="404"/>
      <c r="AF17" s="404"/>
      <c r="AG17" s="405"/>
      <c r="AH17" s="403">
        <v>17886</v>
      </c>
      <c r="AI17" s="404"/>
      <c r="AJ17" s="404"/>
      <c r="AK17" s="404"/>
      <c r="AL17" s="406"/>
      <c r="AM17" s="496"/>
      <c r="AN17" s="401"/>
      <c r="AO17" s="401"/>
      <c r="AP17" s="401"/>
      <c r="AQ17" s="401"/>
      <c r="AR17" s="401"/>
      <c r="AS17" s="401"/>
      <c r="AT17" s="402"/>
      <c r="AU17" s="484"/>
      <c r="AV17" s="485"/>
      <c r="AW17" s="485"/>
      <c r="AX17" s="485"/>
      <c r="AY17" s="407" t="s">
        <v>156</v>
      </c>
      <c r="AZ17" s="408"/>
      <c r="BA17" s="408"/>
      <c r="BB17" s="408"/>
      <c r="BC17" s="408"/>
      <c r="BD17" s="408"/>
      <c r="BE17" s="408"/>
      <c r="BF17" s="408"/>
      <c r="BG17" s="408"/>
      <c r="BH17" s="408"/>
      <c r="BI17" s="408"/>
      <c r="BJ17" s="408"/>
      <c r="BK17" s="408"/>
      <c r="BL17" s="408"/>
      <c r="BM17" s="409"/>
      <c r="BN17" s="427">
        <v>8676620</v>
      </c>
      <c r="BO17" s="428"/>
      <c r="BP17" s="428"/>
      <c r="BQ17" s="428"/>
      <c r="BR17" s="428"/>
      <c r="BS17" s="428"/>
      <c r="BT17" s="428"/>
      <c r="BU17" s="429"/>
      <c r="BV17" s="427">
        <v>8643868</v>
      </c>
      <c r="BW17" s="428"/>
      <c r="BX17" s="428"/>
      <c r="BY17" s="428"/>
      <c r="BZ17" s="428"/>
      <c r="CA17" s="428"/>
      <c r="CB17" s="428"/>
      <c r="CC17" s="429"/>
      <c r="CD17" s="200"/>
      <c r="CE17" s="425"/>
      <c r="CF17" s="425"/>
      <c r="CG17" s="425"/>
      <c r="CH17" s="425"/>
      <c r="CI17" s="425"/>
      <c r="CJ17" s="425"/>
      <c r="CK17" s="425"/>
      <c r="CL17" s="425"/>
      <c r="CM17" s="425"/>
      <c r="CN17" s="425"/>
      <c r="CO17" s="425"/>
      <c r="CP17" s="425"/>
      <c r="CQ17" s="425"/>
      <c r="CR17" s="425"/>
      <c r="CS17" s="426"/>
      <c r="CT17" s="397"/>
      <c r="CU17" s="398"/>
      <c r="CV17" s="398"/>
      <c r="CW17" s="398"/>
      <c r="CX17" s="398"/>
      <c r="CY17" s="398"/>
      <c r="CZ17" s="398"/>
      <c r="DA17" s="399"/>
      <c r="DB17" s="397"/>
      <c r="DC17" s="398"/>
      <c r="DD17" s="398"/>
      <c r="DE17" s="398"/>
      <c r="DF17" s="398"/>
      <c r="DG17" s="398"/>
      <c r="DH17" s="398"/>
      <c r="DI17" s="399"/>
      <c r="DJ17" s="185"/>
      <c r="DK17" s="185"/>
      <c r="DL17" s="185"/>
      <c r="DM17" s="185"/>
      <c r="DN17" s="185"/>
      <c r="DO17" s="185"/>
    </row>
    <row r="18" spans="1:119" ht="18.75" customHeight="1" thickBot="1" x14ac:dyDescent="0.2">
      <c r="A18" s="186"/>
      <c r="B18" s="489" t="s">
        <v>157</v>
      </c>
      <c r="C18" s="490"/>
      <c r="D18" s="490"/>
      <c r="E18" s="491"/>
      <c r="F18" s="491"/>
      <c r="G18" s="491"/>
      <c r="H18" s="491"/>
      <c r="I18" s="491"/>
      <c r="J18" s="491"/>
      <c r="K18" s="491"/>
      <c r="L18" s="492">
        <v>584.54999999999995</v>
      </c>
      <c r="M18" s="492"/>
      <c r="N18" s="492"/>
      <c r="O18" s="492"/>
      <c r="P18" s="492"/>
      <c r="Q18" s="492"/>
      <c r="R18" s="493"/>
      <c r="S18" s="493"/>
      <c r="T18" s="493"/>
      <c r="U18" s="493"/>
      <c r="V18" s="494"/>
      <c r="W18" s="508"/>
      <c r="X18" s="509"/>
      <c r="Y18" s="509"/>
      <c r="Z18" s="509"/>
      <c r="AA18" s="509"/>
      <c r="AB18" s="519"/>
      <c r="AC18" s="391">
        <v>59.9</v>
      </c>
      <c r="AD18" s="392"/>
      <c r="AE18" s="392"/>
      <c r="AF18" s="392"/>
      <c r="AG18" s="495"/>
      <c r="AH18" s="391">
        <v>58.4</v>
      </c>
      <c r="AI18" s="392"/>
      <c r="AJ18" s="392"/>
      <c r="AK18" s="392"/>
      <c r="AL18" s="393"/>
      <c r="AM18" s="496"/>
      <c r="AN18" s="401"/>
      <c r="AO18" s="401"/>
      <c r="AP18" s="401"/>
      <c r="AQ18" s="401"/>
      <c r="AR18" s="401"/>
      <c r="AS18" s="401"/>
      <c r="AT18" s="402"/>
      <c r="AU18" s="484"/>
      <c r="AV18" s="485"/>
      <c r="AW18" s="485"/>
      <c r="AX18" s="485"/>
      <c r="AY18" s="407" t="s">
        <v>158</v>
      </c>
      <c r="AZ18" s="408"/>
      <c r="BA18" s="408"/>
      <c r="BB18" s="408"/>
      <c r="BC18" s="408"/>
      <c r="BD18" s="408"/>
      <c r="BE18" s="408"/>
      <c r="BF18" s="408"/>
      <c r="BG18" s="408"/>
      <c r="BH18" s="408"/>
      <c r="BI18" s="408"/>
      <c r="BJ18" s="408"/>
      <c r="BK18" s="408"/>
      <c r="BL18" s="408"/>
      <c r="BM18" s="409"/>
      <c r="BN18" s="427">
        <v>18681831</v>
      </c>
      <c r="BO18" s="428"/>
      <c r="BP18" s="428"/>
      <c r="BQ18" s="428"/>
      <c r="BR18" s="428"/>
      <c r="BS18" s="428"/>
      <c r="BT18" s="428"/>
      <c r="BU18" s="429"/>
      <c r="BV18" s="427">
        <v>18955617</v>
      </c>
      <c r="BW18" s="428"/>
      <c r="BX18" s="428"/>
      <c r="BY18" s="428"/>
      <c r="BZ18" s="428"/>
      <c r="CA18" s="428"/>
      <c r="CB18" s="428"/>
      <c r="CC18" s="429"/>
      <c r="CD18" s="200"/>
      <c r="CE18" s="425"/>
      <c r="CF18" s="425"/>
      <c r="CG18" s="425"/>
      <c r="CH18" s="425"/>
      <c r="CI18" s="425"/>
      <c r="CJ18" s="425"/>
      <c r="CK18" s="425"/>
      <c r="CL18" s="425"/>
      <c r="CM18" s="425"/>
      <c r="CN18" s="425"/>
      <c r="CO18" s="425"/>
      <c r="CP18" s="425"/>
      <c r="CQ18" s="425"/>
      <c r="CR18" s="425"/>
      <c r="CS18" s="426"/>
      <c r="CT18" s="397"/>
      <c r="CU18" s="398"/>
      <c r="CV18" s="398"/>
      <c r="CW18" s="398"/>
      <c r="CX18" s="398"/>
      <c r="CY18" s="398"/>
      <c r="CZ18" s="398"/>
      <c r="DA18" s="399"/>
      <c r="DB18" s="397"/>
      <c r="DC18" s="398"/>
      <c r="DD18" s="398"/>
      <c r="DE18" s="398"/>
      <c r="DF18" s="398"/>
      <c r="DG18" s="398"/>
      <c r="DH18" s="398"/>
      <c r="DI18" s="399"/>
      <c r="DJ18" s="185"/>
      <c r="DK18" s="185"/>
      <c r="DL18" s="185"/>
      <c r="DM18" s="185"/>
      <c r="DN18" s="185"/>
      <c r="DO18" s="185"/>
    </row>
    <row r="19" spans="1:119" ht="18.75" customHeight="1" thickBot="1" x14ac:dyDescent="0.2">
      <c r="A19" s="186"/>
      <c r="B19" s="489" t="s">
        <v>159</v>
      </c>
      <c r="C19" s="490"/>
      <c r="D19" s="490"/>
      <c r="E19" s="491"/>
      <c r="F19" s="491"/>
      <c r="G19" s="491"/>
      <c r="H19" s="491"/>
      <c r="I19" s="491"/>
      <c r="J19" s="491"/>
      <c r="K19" s="491"/>
      <c r="L19" s="497">
        <v>100</v>
      </c>
      <c r="M19" s="497"/>
      <c r="N19" s="497"/>
      <c r="O19" s="497"/>
      <c r="P19" s="497"/>
      <c r="Q19" s="497"/>
      <c r="R19" s="498"/>
      <c r="S19" s="498"/>
      <c r="T19" s="498"/>
      <c r="U19" s="498"/>
      <c r="V19" s="499"/>
      <c r="W19" s="506"/>
      <c r="X19" s="507"/>
      <c r="Y19" s="507"/>
      <c r="Z19" s="507"/>
      <c r="AA19" s="507"/>
      <c r="AB19" s="507"/>
      <c r="AC19" s="510"/>
      <c r="AD19" s="510"/>
      <c r="AE19" s="510"/>
      <c r="AF19" s="510"/>
      <c r="AG19" s="510"/>
      <c r="AH19" s="510"/>
      <c r="AI19" s="510"/>
      <c r="AJ19" s="510"/>
      <c r="AK19" s="510"/>
      <c r="AL19" s="511"/>
      <c r="AM19" s="496"/>
      <c r="AN19" s="401"/>
      <c r="AO19" s="401"/>
      <c r="AP19" s="401"/>
      <c r="AQ19" s="401"/>
      <c r="AR19" s="401"/>
      <c r="AS19" s="401"/>
      <c r="AT19" s="402"/>
      <c r="AU19" s="484"/>
      <c r="AV19" s="485"/>
      <c r="AW19" s="485"/>
      <c r="AX19" s="485"/>
      <c r="AY19" s="407" t="s">
        <v>160</v>
      </c>
      <c r="AZ19" s="408"/>
      <c r="BA19" s="408"/>
      <c r="BB19" s="408"/>
      <c r="BC19" s="408"/>
      <c r="BD19" s="408"/>
      <c r="BE19" s="408"/>
      <c r="BF19" s="408"/>
      <c r="BG19" s="408"/>
      <c r="BH19" s="408"/>
      <c r="BI19" s="408"/>
      <c r="BJ19" s="408"/>
      <c r="BK19" s="408"/>
      <c r="BL19" s="408"/>
      <c r="BM19" s="409"/>
      <c r="BN19" s="427">
        <v>23708102</v>
      </c>
      <c r="BO19" s="428"/>
      <c r="BP19" s="428"/>
      <c r="BQ19" s="428"/>
      <c r="BR19" s="428"/>
      <c r="BS19" s="428"/>
      <c r="BT19" s="428"/>
      <c r="BU19" s="429"/>
      <c r="BV19" s="427">
        <v>23374790</v>
      </c>
      <c r="BW19" s="428"/>
      <c r="BX19" s="428"/>
      <c r="BY19" s="428"/>
      <c r="BZ19" s="428"/>
      <c r="CA19" s="428"/>
      <c r="CB19" s="428"/>
      <c r="CC19" s="429"/>
      <c r="CD19" s="200"/>
      <c r="CE19" s="425"/>
      <c r="CF19" s="425"/>
      <c r="CG19" s="425"/>
      <c r="CH19" s="425"/>
      <c r="CI19" s="425"/>
      <c r="CJ19" s="425"/>
      <c r="CK19" s="425"/>
      <c r="CL19" s="425"/>
      <c r="CM19" s="425"/>
      <c r="CN19" s="425"/>
      <c r="CO19" s="425"/>
      <c r="CP19" s="425"/>
      <c r="CQ19" s="425"/>
      <c r="CR19" s="425"/>
      <c r="CS19" s="426"/>
      <c r="CT19" s="397"/>
      <c r="CU19" s="398"/>
      <c r="CV19" s="398"/>
      <c r="CW19" s="398"/>
      <c r="CX19" s="398"/>
      <c r="CY19" s="398"/>
      <c r="CZ19" s="398"/>
      <c r="DA19" s="399"/>
      <c r="DB19" s="397"/>
      <c r="DC19" s="398"/>
      <c r="DD19" s="398"/>
      <c r="DE19" s="398"/>
      <c r="DF19" s="398"/>
      <c r="DG19" s="398"/>
      <c r="DH19" s="398"/>
      <c r="DI19" s="399"/>
      <c r="DJ19" s="185"/>
      <c r="DK19" s="185"/>
      <c r="DL19" s="185"/>
      <c r="DM19" s="185"/>
      <c r="DN19" s="185"/>
      <c r="DO19" s="185"/>
    </row>
    <row r="20" spans="1:119" ht="18.75" customHeight="1" thickBot="1" x14ac:dyDescent="0.2">
      <c r="A20" s="186"/>
      <c r="B20" s="489" t="s">
        <v>161</v>
      </c>
      <c r="C20" s="490"/>
      <c r="D20" s="490"/>
      <c r="E20" s="491"/>
      <c r="F20" s="491"/>
      <c r="G20" s="491"/>
      <c r="H20" s="491"/>
      <c r="I20" s="491"/>
      <c r="J20" s="491"/>
      <c r="K20" s="491"/>
      <c r="L20" s="497">
        <v>19426</v>
      </c>
      <c r="M20" s="497"/>
      <c r="N20" s="497"/>
      <c r="O20" s="497"/>
      <c r="P20" s="497"/>
      <c r="Q20" s="497"/>
      <c r="R20" s="498"/>
      <c r="S20" s="498"/>
      <c r="T20" s="498"/>
      <c r="U20" s="498"/>
      <c r="V20" s="499"/>
      <c r="W20" s="508"/>
      <c r="X20" s="509"/>
      <c r="Y20" s="509"/>
      <c r="Z20" s="509"/>
      <c r="AA20" s="509"/>
      <c r="AB20" s="509"/>
      <c r="AC20" s="500"/>
      <c r="AD20" s="500"/>
      <c r="AE20" s="500"/>
      <c r="AF20" s="500"/>
      <c r="AG20" s="500"/>
      <c r="AH20" s="500"/>
      <c r="AI20" s="500"/>
      <c r="AJ20" s="500"/>
      <c r="AK20" s="500"/>
      <c r="AL20" s="501"/>
      <c r="AM20" s="502"/>
      <c r="AN20" s="474"/>
      <c r="AO20" s="474"/>
      <c r="AP20" s="474"/>
      <c r="AQ20" s="474"/>
      <c r="AR20" s="474"/>
      <c r="AS20" s="474"/>
      <c r="AT20" s="475"/>
      <c r="AU20" s="503"/>
      <c r="AV20" s="504"/>
      <c r="AW20" s="504"/>
      <c r="AX20" s="505"/>
      <c r="AY20" s="407"/>
      <c r="AZ20" s="408"/>
      <c r="BA20" s="408"/>
      <c r="BB20" s="408"/>
      <c r="BC20" s="408"/>
      <c r="BD20" s="408"/>
      <c r="BE20" s="408"/>
      <c r="BF20" s="408"/>
      <c r="BG20" s="408"/>
      <c r="BH20" s="408"/>
      <c r="BI20" s="408"/>
      <c r="BJ20" s="408"/>
      <c r="BK20" s="408"/>
      <c r="BL20" s="408"/>
      <c r="BM20" s="409"/>
      <c r="BN20" s="427"/>
      <c r="BO20" s="428"/>
      <c r="BP20" s="428"/>
      <c r="BQ20" s="428"/>
      <c r="BR20" s="428"/>
      <c r="BS20" s="428"/>
      <c r="BT20" s="428"/>
      <c r="BU20" s="429"/>
      <c r="BV20" s="427"/>
      <c r="BW20" s="428"/>
      <c r="BX20" s="428"/>
      <c r="BY20" s="428"/>
      <c r="BZ20" s="428"/>
      <c r="CA20" s="428"/>
      <c r="CB20" s="428"/>
      <c r="CC20" s="429"/>
      <c r="CD20" s="200"/>
      <c r="CE20" s="425"/>
      <c r="CF20" s="425"/>
      <c r="CG20" s="425"/>
      <c r="CH20" s="425"/>
      <c r="CI20" s="425"/>
      <c r="CJ20" s="425"/>
      <c r="CK20" s="425"/>
      <c r="CL20" s="425"/>
      <c r="CM20" s="425"/>
      <c r="CN20" s="425"/>
      <c r="CO20" s="425"/>
      <c r="CP20" s="425"/>
      <c r="CQ20" s="425"/>
      <c r="CR20" s="425"/>
      <c r="CS20" s="426"/>
      <c r="CT20" s="397"/>
      <c r="CU20" s="398"/>
      <c r="CV20" s="398"/>
      <c r="CW20" s="398"/>
      <c r="CX20" s="398"/>
      <c r="CY20" s="398"/>
      <c r="CZ20" s="398"/>
      <c r="DA20" s="399"/>
      <c r="DB20" s="397"/>
      <c r="DC20" s="398"/>
      <c r="DD20" s="398"/>
      <c r="DE20" s="398"/>
      <c r="DF20" s="398"/>
      <c r="DG20" s="398"/>
      <c r="DH20" s="398"/>
      <c r="DI20" s="399"/>
      <c r="DJ20" s="185"/>
      <c r="DK20" s="185"/>
      <c r="DL20" s="185"/>
      <c r="DM20" s="185"/>
      <c r="DN20" s="185"/>
      <c r="DO20" s="185"/>
    </row>
    <row r="21" spans="1:119" ht="18.75" customHeight="1" x14ac:dyDescent="0.15">
      <c r="A21" s="186"/>
      <c r="B21" s="486" t="s">
        <v>162</v>
      </c>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8"/>
      <c r="AY21" s="407"/>
      <c r="AZ21" s="408"/>
      <c r="BA21" s="408"/>
      <c r="BB21" s="408"/>
      <c r="BC21" s="408"/>
      <c r="BD21" s="408"/>
      <c r="BE21" s="408"/>
      <c r="BF21" s="408"/>
      <c r="BG21" s="408"/>
      <c r="BH21" s="408"/>
      <c r="BI21" s="408"/>
      <c r="BJ21" s="408"/>
      <c r="BK21" s="408"/>
      <c r="BL21" s="408"/>
      <c r="BM21" s="409"/>
      <c r="BN21" s="427"/>
      <c r="BO21" s="428"/>
      <c r="BP21" s="428"/>
      <c r="BQ21" s="428"/>
      <c r="BR21" s="428"/>
      <c r="BS21" s="428"/>
      <c r="BT21" s="428"/>
      <c r="BU21" s="429"/>
      <c r="BV21" s="427"/>
      <c r="BW21" s="428"/>
      <c r="BX21" s="428"/>
      <c r="BY21" s="428"/>
      <c r="BZ21" s="428"/>
      <c r="CA21" s="428"/>
      <c r="CB21" s="428"/>
      <c r="CC21" s="429"/>
      <c r="CD21" s="200"/>
      <c r="CE21" s="425"/>
      <c r="CF21" s="425"/>
      <c r="CG21" s="425"/>
      <c r="CH21" s="425"/>
      <c r="CI21" s="425"/>
      <c r="CJ21" s="425"/>
      <c r="CK21" s="425"/>
      <c r="CL21" s="425"/>
      <c r="CM21" s="425"/>
      <c r="CN21" s="425"/>
      <c r="CO21" s="425"/>
      <c r="CP21" s="425"/>
      <c r="CQ21" s="425"/>
      <c r="CR21" s="425"/>
      <c r="CS21" s="426"/>
      <c r="CT21" s="397"/>
      <c r="CU21" s="398"/>
      <c r="CV21" s="398"/>
      <c r="CW21" s="398"/>
      <c r="CX21" s="398"/>
      <c r="CY21" s="398"/>
      <c r="CZ21" s="398"/>
      <c r="DA21" s="399"/>
      <c r="DB21" s="397"/>
      <c r="DC21" s="398"/>
      <c r="DD21" s="398"/>
      <c r="DE21" s="398"/>
      <c r="DF21" s="398"/>
      <c r="DG21" s="398"/>
      <c r="DH21" s="398"/>
      <c r="DI21" s="399"/>
      <c r="DJ21" s="185"/>
      <c r="DK21" s="185"/>
      <c r="DL21" s="185"/>
      <c r="DM21" s="185"/>
      <c r="DN21" s="185"/>
      <c r="DO21" s="185"/>
    </row>
    <row r="22" spans="1:119" ht="18.75" customHeight="1" thickBot="1" x14ac:dyDescent="0.2">
      <c r="A22" s="186"/>
      <c r="B22" s="456" t="s">
        <v>163</v>
      </c>
      <c r="C22" s="457"/>
      <c r="D22" s="458"/>
      <c r="E22" s="465" t="s">
        <v>1</v>
      </c>
      <c r="F22" s="440"/>
      <c r="G22" s="440"/>
      <c r="H22" s="440"/>
      <c r="I22" s="440"/>
      <c r="J22" s="440"/>
      <c r="K22" s="441"/>
      <c r="L22" s="465" t="s">
        <v>164</v>
      </c>
      <c r="M22" s="440"/>
      <c r="N22" s="440"/>
      <c r="O22" s="440"/>
      <c r="P22" s="441"/>
      <c r="Q22" s="450" t="s">
        <v>165</v>
      </c>
      <c r="R22" s="451"/>
      <c r="S22" s="451"/>
      <c r="T22" s="451"/>
      <c r="U22" s="451"/>
      <c r="V22" s="466"/>
      <c r="W22" s="468" t="s">
        <v>166</v>
      </c>
      <c r="X22" s="457"/>
      <c r="Y22" s="458"/>
      <c r="Z22" s="465" t="s">
        <v>1</v>
      </c>
      <c r="AA22" s="440"/>
      <c r="AB22" s="440"/>
      <c r="AC22" s="440"/>
      <c r="AD22" s="440"/>
      <c r="AE22" s="440"/>
      <c r="AF22" s="440"/>
      <c r="AG22" s="441"/>
      <c r="AH22" s="439" t="s">
        <v>167</v>
      </c>
      <c r="AI22" s="440"/>
      <c r="AJ22" s="440"/>
      <c r="AK22" s="440"/>
      <c r="AL22" s="441"/>
      <c r="AM22" s="439" t="s">
        <v>168</v>
      </c>
      <c r="AN22" s="445"/>
      <c r="AO22" s="445"/>
      <c r="AP22" s="445"/>
      <c r="AQ22" s="445"/>
      <c r="AR22" s="446"/>
      <c r="AS22" s="450" t="s">
        <v>165</v>
      </c>
      <c r="AT22" s="451"/>
      <c r="AU22" s="451"/>
      <c r="AV22" s="451"/>
      <c r="AW22" s="451"/>
      <c r="AX22" s="452"/>
      <c r="AY22" s="394"/>
      <c r="AZ22" s="395"/>
      <c r="BA22" s="395"/>
      <c r="BB22" s="395"/>
      <c r="BC22" s="395"/>
      <c r="BD22" s="395"/>
      <c r="BE22" s="395"/>
      <c r="BF22" s="395"/>
      <c r="BG22" s="395"/>
      <c r="BH22" s="395"/>
      <c r="BI22" s="395"/>
      <c r="BJ22" s="395"/>
      <c r="BK22" s="395"/>
      <c r="BL22" s="395"/>
      <c r="BM22" s="396"/>
      <c r="BN22" s="430"/>
      <c r="BO22" s="431"/>
      <c r="BP22" s="431"/>
      <c r="BQ22" s="431"/>
      <c r="BR22" s="431"/>
      <c r="BS22" s="431"/>
      <c r="BT22" s="431"/>
      <c r="BU22" s="432"/>
      <c r="BV22" s="430"/>
      <c r="BW22" s="431"/>
      <c r="BX22" s="431"/>
      <c r="BY22" s="431"/>
      <c r="BZ22" s="431"/>
      <c r="CA22" s="431"/>
      <c r="CB22" s="431"/>
      <c r="CC22" s="432"/>
      <c r="CD22" s="200"/>
      <c r="CE22" s="425"/>
      <c r="CF22" s="425"/>
      <c r="CG22" s="425"/>
      <c r="CH22" s="425"/>
      <c r="CI22" s="425"/>
      <c r="CJ22" s="425"/>
      <c r="CK22" s="425"/>
      <c r="CL22" s="425"/>
      <c r="CM22" s="425"/>
      <c r="CN22" s="425"/>
      <c r="CO22" s="425"/>
      <c r="CP22" s="425"/>
      <c r="CQ22" s="425"/>
      <c r="CR22" s="425"/>
      <c r="CS22" s="426"/>
      <c r="CT22" s="397"/>
      <c r="CU22" s="398"/>
      <c r="CV22" s="398"/>
      <c r="CW22" s="398"/>
      <c r="CX22" s="398"/>
      <c r="CY22" s="398"/>
      <c r="CZ22" s="398"/>
      <c r="DA22" s="399"/>
      <c r="DB22" s="397"/>
      <c r="DC22" s="398"/>
      <c r="DD22" s="398"/>
      <c r="DE22" s="398"/>
      <c r="DF22" s="398"/>
      <c r="DG22" s="398"/>
      <c r="DH22" s="398"/>
      <c r="DI22" s="399"/>
      <c r="DJ22" s="185"/>
      <c r="DK22" s="185"/>
      <c r="DL22" s="185"/>
      <c r="DM22" s="185"/>
      <c r="DN22" s="185"/>
      <c r="DO22" s="185"/>
    </row>
    <row r="23" spans="1:119" ht="18.75" customHeight="1" x14ac:dyDescent="0.15">
      <c r="A23" s="186"/>
      <c r="B23" s="459"/>
      <c r="C23" s="460"/>
      <c r="D23" s="461"/>
      <c r="E23" s="442"/>
      <c r="F23" s="443"/>
      <c r="G23" s="443"/>
      <c r="H23" s="443"/>
      <c r="I23" s="443"/>
      <c r="J23" s="443"/>
      <c r="K23" s="444"/>
      <c r="L23" s="442"/>
      <c r="M23" s="443"/>
      <c r="N23" s="443"/>
      <c r="O23" s="443"/>
      <c r="P23" s="444"/>
      <c r="Q23" s="453"/>
      <c r="R23" s="454"/>
      <c r="S23" s="454"/>
      <c r="T23" s="454"/>
      <c r="U23" s="454"/>
      <c r="V23" s="467"/>
      <c r="W23" s="469"/>
      <c r="X23" s="460"/>
      <c r="Y23" s="461"/>
      <c r="Z23" s="442"/>
      <c r="AA23" s="443"/>
      <c r="AB23" s="443"/>
      <c r="AC23" s="443"/>
      <c r="AD23" s="443"/>
      <c r="AE23" s="443"/>
      <c r="AF23" s="443"/>
      <c r="AG23" s="444"/>
      <c r="AH23" s="442"/>
      <c r="AI23" s="443"/>
      <c r="AJ23" s="443"/>
      <c r="AK23" s="443"/>
      <c r="AL23" s="444"/>
      <c r="AM23" s="447"/>
      <c r="AN23" s="448"/>
      <c r="AO23" s="448"/>
      <c r="AP23" s="448"/>
      <c r="AQ23" s="448"/>
      <c r="AR23" s="449"/>
      <c r="AS23" s="453"/>
      <c r="AT23" s="454"/>
      <c r="AU23" s="454"/>
      <c r="AV23" s="454"/>
      <c r="AW23" s="454"/>
      <c r="AX23" s="455"/>
      <c r="AY23" s="419" t="s">
        <v>169</v>
      </c>
      <c r="AZ23" s="420"/>
      <c r="BA23" s="420"/>
      <c r="BB23" s="420"/>
      <c r="BC23" s="420"/>
      <c r="BD23" s="420"/>
      <c r="BE23" s="420"/>
      <c r="BF23" s="420"/>
      <c r="BG23" s="420"/>
      <c r="BH23" s="420"/>
      <c r="BI23" s="420"/>
      <c r="BJ23" s="420"/>
      <c r="BK23" s="420"/>
      <c r="BL23" s="420"/>
      <c r="BM23" s="421"/>
      <c r="BN23" s="427">
        <v>39680785</v>
      </c>
      <c r="BO23" s="428"/>
      <c r="BP23" s="428"/>
      <c r="BQ23" s="428"/>
      <c r="BR23" s="428"/>
      <c r="BS23" s="428"/>
      <c r="BT23" s="428"/>
      <c r="BU23" s="429"/>
      <c r="BV23" s="427">
        <v>41026592</v>
      </c>
      <c r="BW23" s="428"/>
      <c r="BX23" s="428"/>
      <c r="BY23" s="428"/>
      <c r="BZ23" s="428"/>
      <c r="CA23" s="428"/>
      <c r="CB23" s="428"/>
      <c r="CC23" s="429"/>
      <c r="CD23" s="200"/>
      <c r="CE23" s="425"/>
      <c r="CF23" s="425"/>
      <c r="CG23" s="425"/>
      <c r="CH23" s="425"/>
      <c r="CI23" s="425"/>
      <c r="CJ23" s="425"/>
      <c r="CK23" s="425"/>
      <c r="CL23" s="425"/>
      <c r="CM23" s="425"/>
      <c r="CN23" s="425"/>
      <c r="CO23" s="425"/>
      <c r="CP23" s="425"/>
      <c r="CQ23" s="425"/>
      <c r="CR23" s="425"/>
      <c r="CS23" s="426"/>
      <c r="CT23" s="397"/>
      <c r="CU23" s="398"/>
      <c r="CV23" s="398"/>
      <c r="CW23" s="398"/>
      <c r="CX23" s="398"/>
      <c r="CY23" s="398"/>
      <c r="CZ23" s="398"/>
      <c r="DA23" s="399"/>
      <c r="DB23" s="397"/>
      <c r="DC23" s="398"/>
      <c r="DD23" s="398"/>
      <c r="DE23" s="398"/>
      <c r="DF23" s="398"/>
      <c r="DG23" s="398"/>
      <c r="DH23" s="398"/>
      <c r="DI23" s="399"/>
      <c r="DJ23" s="185"/>
      <c r="DK23" s="185"/>
      <c r="DL23" s="185"/>
      <c r="DM23" s="185"/>
      <c r="DN23" s="185"/>
      <c r="DO23" s="185"/>
    </row>
    <row r="24" spans="1:119" ht="18.75" customHeight="1" thickBot="1" x14ac:dyDescent="0.2">
      <c r="A24" s="186"/>
      <c r="B24" s="459"/>
      <c r="C24" s="460"/>
      <c r="D24" s="461"/>
      <c r="E24" s="400" t="s">
        <v>170</v>
      </c>
      <c r="F24" s="401"/>
      <c r="G24" s="401"/>
      <c r="H24" s="401"/>
      <c r="I24" s="401"/>
      <c r="J24" s="401"/>
      <c r="K24" s="402"/>
      <c r="L24" s="403">
        <v>1</v>
      </c>
      <c r="M24" s="404"/>
      <c r="N24" s="404"/>
      <c r="O24" s="404"/>
      <c r="P24" s="405"/>
      <c r="Q24" s="403">
        <v>8233</v>
      </c>
      <c r="R24" s="404"/>
      <c r="S24" s="404"/>
      <c r="T24" s="404"/>
      <c r="U24" s="404"/>
      <c r="V24" s="405"/>
      <c r="W24" s="469"/>
      <c r="X24" s="460"/>
      <c r="Y24" s="461"/>
      <c r="Z24" s="400" t="s">
        <v>171</v>
      </c>
      <c r="AA24" s="401"/>
      <c r="AB24" s="401"/>
      <c r="AC24" s="401"/>
      <c r="AD24" s="401"/>
      <c r="AE24" s="401"/>
      <c r="AF24" s="401"/>
      <c r="AG24" s="402"/>
      <c r="AH24" s="403">
        <v>605</v>
      </c>
      <c r="AI24" s="404"/>
      <c r="AJ24" s="404"/>
      <c r="AK24" s="404"/>
      <c r="AL24" s="405"/>
      <c r="AM24" s="403">
        <v>1763575</v>
      </c>
      <c r="AN24" s="404"/>
      <c r="AO24" s="404"/>
      <c r="AP24" s="404"/>
      <c r="AQ24" s="404"/>
      <c r="AR24" s="405"/>
      <c r="AS24" s="403">
        <v>2915</v>
      </c>
      <c r="AT24" s="404"/>
      <c r="AU24" s="404"/>
      <c r="AV24" s="404"/>
      <c r="AW24" s="404"/>
      <c r="AX24" s="406"/>
      <c r="AY24" s="394" t="s">
        <v>172</v>
      </c>
      <c r="AZ24" s="395"/>
      <c r="BA24" s="395"/>
      <c r="BB24" s="395"/>
      <c r="BC24" s="395"/>
      <c r="BD24" s="395"/>
      <c r="BE24" s="395"/>
      <c r="BF24" s="395"/>
      <c r="BG24" s="395"/>
      <c r="BH24" s="395"/>
      <c r="BI24" s="395"/>
      <c r="BJ24" s="395"/>
      <c r="BK24" s="395"/>
      <c r="BL24" s="395"/>
      <c r="BM24" s="396"/>
      <c r="BN24" s="427">
        <v>31766611</v>
      </c>
      <c r="BO24" s="428"/>
      <c r="BP24" s="428"/>
      <c r="BQ24" s="428"/>
      <c r="BR24" s="428"/>
      <c r="BS24" s="428"/>
      <c r="BT24" s="428"/>
      <c r="BU24" s="429"/>
      <c r="BV24" s="427">
        <v>32542653</v>
      </c>
      <c r="BW24" s="428"/>
      <c r="BX24" s="428"/>
      <c r="BY24" s="428"/>
      <c r="BZ24" s="428"/>
      <c r="CA24" s="428"/>
      <c r="CB24" s="428"/>
      <c r="CC24" s="429"/>
      <c r="CD24" s="200"/>
      <c r="CE24" s="425"/>
      <c r="CF24" s="425"/>
      <c r="CG24" s="425"/>
      <c r="CH24" s="425"/>
      <c r="CI24" s="425"/>
      <c r="CJ24" s="425"/>
      <c r="CK24" s="425"/>
      <c r="CL24" s="425"/>
      <c r="CM24" s="425"/>
      <c r="CN24" s="425"/>
      <c r="CO24" s="425"/>
      <c r="CP24" s="425"/>
      <c r="CQ24" s="425"/>
      <c r="CR24" s="425"/>
      <c r="CS24" s="426"/>
      <c r="CT24" s="397"/>
      <c r="CU24" s="398"/>
      <c r="CV24" s="398"/>
      <c r="CW24" s="398"/>
      <c r="CX24" s="398"/>
      <c r="CY24" s="398"/>
      <c r="CZ24" s="398"/>
      <c r="DA24" s="399"/>
      <c r="DB24" s="397"/>
      <c r="DC24" s="398"/>
      <c r="DD24" s="398"/>
      <c r="DE24" s="398"/>
      <c r="DF24" s="398"/>
      <c r="DG24" s="398"/>
      <c r="DH24" s="398"/>
      <c r="DI24" s="399"/>
      <c r="DJ24" s="185"/>
      <c r="DK24" s="185"/>
      <c r="DL24" s="185"/>
      <c r="DM24" s="185"/>
      <c r="DN24" s="185"/>
      <c r="DO24" s="185"/>
    </row>
    <row r="25" spans="1:119" s="185" customFormat="1" ht="18.75" customHeight="1" x14ac:dyDescent="0.15">
      <c r="A25" s="186"/>
      <c r="B25" s="459"/>
      <c r="C25" s="460"/>
      <c r="D25" s="461"/>
      <c r="E25" s="400" t="s">
        <v>173</v>
      </c>
      <c r="F25" s="401"/>
      <c r="G25" s="401"/>
      <c r="H25" s="401"/>
      <c r="I25" s="401"/>
      <c r="J25" s="401"/>
      <c r="K25" s="402"/>
      <c r="L25" s="403">
        <v>1</v>
      </c>
      <c r="M25" s="404"/>
      <c r="N25" s="404"/>
      <c r="O25" s="404"/>
      <c r="P25" s="405"/>
      <c r="Q25" s="403">
        <v>6278</v>
      </c>
      <c r="R25" s="404"/>
      <c r="S25" s="404"/>
      <c r="T25" s="404"/>
      <c r="U25" s="404"/>
      <c r="V25" s="405"/>
      <c r="W25" s="469"/>
      <c r="X25" s="460"/>
      <c r="Y25" s="461"/>
      <c r="Z25" s="400" t="s">
        <v>174</v>
      </c>
      <c r="AA25" s="401"/>
      <c r="AB25" s="401"/>
      <c r="AC25" s="401"/>
      <c r="AD25" s="401"/>
      <c r="AE25" s="401"/>
      <c r="AF25" s="401"/>
      <c r="AG25" s="402"/>
      <c r="AH25" s="403">
        <v>105</v>
      </c>
      <c r="AI25" s="404"/>
      <c r="AJ25" s="404"/>
      <c r="AK25" s="404"/>
      <c r="AL25" s="405"/>
      <c r="AM25" s="403">
        <v>306285</v>
      </c>
      <c r="AN25" s="404"/>
      <c r="AO25" s="404"/>
      <c r="AP25" s="404"/>
      <c r="AQ25" s="404"/>
      <c r="AR25" s="405"/>
      <c r="AS25" s="403">
        <v>2917</v>
      </c>
      <c r="AT25" s="404"/>
      <c r="AU25" s="404"/>
      <c r="AV25" s="404"/>
      <c r="AW25" s="404"/>
      <c r="AX25" s="406"/>
      <c r="AY25" s="419" t="s">
        <v>175</v>
      </c>
      <c r="AZ25" s="420"/>
      <c r="BA25" s="420"/>
      <c r="BB25" s="420"/>
      <c r="BC25" s="420"/>
      <c r="BD25" s="420"/>
      <c r="BE25" s="420"/>
      <c r="BF25" s="420"/>
      <c r="BG25" s="420"/>
      <c r="BH25" s="420"/>
      <c r="BI25" s="420"/>
      <c r="BJ25" s="420"/>
      <c r="BK25" s="420"/>
      <c r="BL25" s="420"/>
      <c r="BM25" s="421"/>
      <c r="BN25" s="422">
        <v>270178</v>
      </c>
      <c r="BO25" s="423"/>
      <c r="BP25" s="423"/>
      <c r="BQ25" s="423"/>
      <c r="BR25" s="423"/>
      <c r="BS25" s="423"/>
      <c r="BT25" s="423"/>
      <c r="BU25" s="424"/>
      <c r="BV25" s="422">
        <v>350816</v>
      </c>
      <c r="BW25" s="423"/>
      <c r="BX25" s="423"/>
      <c r="BY25" s="423"/>
      <c r="BZ25" s="423"/>
      <c r="CA25" s="423"/>
      <c r="CB25" s="423"/>
      <c r="CC25" s="424"/>
      <c r="CD25" s="200"/>
      <c r="CE25" s="425"/>
      <c r="CF25" s="425"/>
      <c r="CG25" s="425"/>
      <c r="CH25" s="425"/>
      <c r="CI25" s="425"/>
      <c r="CJ25" s="425"/>
      <c r="CK25" s="425"/>
      <c r="CL25" s="425"/>
      <c r="CM25" s="425"/>
      <c r="CN25" s="425"/>
      <c r="CO25" s="425"/>
      <c r="CP25" s="425"/>
      <c r="CQ25" s="425"/>
      <c r="CR25" s="425"/>
      <c r="CS25" s="426"/>
      <c r="CT25" s="397"/>
      <c r="CU25" s="398"/>
      <c r="CV25" s="398"/>
      <c r="CW25" s="398"/>
      <c r="CX25" s="398"/>
      <c r="CY25" s="398"/>
      <c r="CZ25" s="398"/>
      <c r="DA25" s="399"/>
      <c r="DB25" s="397"/>
      <c r="DC25" s="398"/>
      <c r="DD25" s="398"/>
      <c r="DE25" s="398"/>
      <c r="DF25" s="398"/>
      <c r="DG25" s="398"/>
      <c r="DH25" s="398"/>
      <c r="DI25" s="399"/>
    </row>
    <row r="26" spans="1:119" s="185" customFormat="1" ht="18.75" customHeight="1" x14ac:dyDescent="0.15">
      <c r="A26" s="186"/>
      <c r="B26" s="459"/>
      <c r="C26" s="460"/>
      <c r="D26" s="461"/>
      <c r="E26" s="400" t="s">
        <v>176</v>
      </c>
      <c r="F26" s="401"/>
      <c r="G26" s="401"/>
      <c r="H26" s="401"/>
      <c r="I26" s="401"/>
      <c r="J26" s="401"/>
      <c r="K26" s="402"/>
      <c r="L26" s="403">
        <v>1</v>
      </c>
      <c r="M26" s="404"/>
      <c r="N26" s="404"/>
      <c r="O26" s="404"/>
      <c r="P26" s="405"/>
      <c r="Q26" s="403">
        <v>5648</v>
      </c>
      <c r="R26" s="404"/>
      <c r="S26" s="404"/>
      <c r="T26" s="404"/>
      <c r="U26" s="404"/>
      <c r="V26" s="405"/>
      <c r="W26" s="469"/>
      <c r="X26" s="460"/>
      <c r="Y26" s="461"/>
      <c r="Z26" s="400" t="s">
        <v>177</v>
      </c>
      <c r="AA26" s="482"/>
      <c r="AB26" s="482"/>
      <c r="AC26" s="482"/>
      <c r="AD26" s="482"/>
      <c r="AE26" s="482"/>
      <c r="AF26" s="482"/>
      <c r="AG26" s="483"/>
      <c r="AH26" s="403">
        <v>56</v>
      </c>
      <c r="AI26" s="404"/>
      <c r="AJ26" s="404"/>
      <c r="AK26" s="404"/>
      <c r="AL26" s="405"/>
      <c r="AM26" s="403">
        <v>173936</v>
      </c>
      <c r="AN26" s="404"/>
      <c r="AO26" s="404"/>
      <c r="AP26" s="404"/>
      <c r="AQ26" s="404"/>
      <c r="AR26" s="405"/>
      <c r="AS26" s="403">
        <v>3106</v>
      </c>
      <c r="AT26" s="404"/>
      <c r="AU26" s="404"/>
      <c r="AV26" s="404"/>
      <c r="AW26" s="404"/>
      <c r="AX26" s="406"/>
      <c r="AY26" s="436" t="s">
        <v>178</v>
      </c>
      <c r="AZ26" s="437"/>
      <c r="BA26" s="437"/>
      <c r="BB26" s="437"/>
      <c r="BC26" s="437"/>
      <c r="BD26" s="437"/>
      <c r="BE26" s="437"/>
      <c r="BF26" s="437"/>
      <c r="BG26" s="437"/>
      <c r="BH26" s="437"/>
      <c r="BI26" s="437"/>
      <c r="BJ26" s="437"/>
      <c r="BK26" s="437"/>
      <c r="BL26" s="437"/>
      <c r="BM26" s="438"/>
      <c r="BN26" s="427" t="s">
        <v>130</v>
      </c>
      <c r="BO26" s="428"/>
      <c r="BP26" s="428"/>
      <c r="BQ26" s="428"/>
      <c r="BR26" s="428"/>
      <c r="BS26" s="428"/>
      <c r="BT26" s="428"/>
      <c r="BU26" s="429"/>
      <c r="BV26" s="427" t="s">
        <v>130</v>
      </c>
      <c r="BW26" s="428"/>
      <c r="BX26" s="428"/>
      <c r="BY26" s="428"/>
      <c r="BZ26" s="428"/>
      <c r="CA26" s="428"/>
      <c r="CB26" s="428"/>
      <c r="CC26" s="429"/>
      <c r="CD26" s="200"/>
      <c r="CE26" s="425"/>
      <c r="CF26" s="425"/>
      <c r="CG26" s="425"/>
      <c r="CH26" s="425"/>
      <c r="CI26" s="425"/>
      <c r="CJ26" s="425"/>
      <c r="CK26" s="425"/>
      <c r="CL26" s="425"/>
      <c r="CM26" s="425"/>
      <c r="CN26" s="425"/>
      <c r="CO26" s="425"/>
      <c r="CP26" s="425"/>
      <c r="CQ26" s="425"/>
      <c r="CR26" s="425"/>
      <c r="CS26" s="426"/>
      <c r="CT26" s="397"/>
      <c r="CU26" s="398"/>
      <c r="CV26" s="398"/>
      <c r="CW26" s="398"/>
      <c r="CX26" s="398"/>
      <c r="CY26" s="398"/>
      <c r="CZ26" s="398"/>
      <c r="DA26" s="399"/>
      <c r="DB26" s="397"/>
      <c r="DC26" s="398"/>
      <c r="DD26" s="398"/>
      <c r="DE26" s="398"/>
      <c r="DF26" s="398"/>
      <c r="DG26" s="398"/>
      <c r="DH26" s="398"/>
      <c r="DI26" s="399"/>
    </row>
    <row r="27" spans="1:119" ht="18.75" customHeight="1" thickBot="1" x14ac:dyDescent="0.2">
      <c r="A27" s="186"/>
      <c r="B27" s="459"/>
      <c r="C27" s="460"/>
      <c r="D27" s="461"/>
      <c r="E27" s="400" t="s">
        <v>179</v>
      </c>
      <c r="F27" s="401"/>
      <c r="G27" s="401"/>
      <c r="H27" s="401"/>
      <c r="I27" s="401"/>
      <c r="J27" s="401"/>
      <c r="K27" s="402"/>
      <c r="L27" s="403">
        <v>1</v>
      </c>
      <c r="M27" s="404"/>
      <c r="N27" s="404"/>
      <c r="O27" s="404"/>
      <c r="P27" s="405"/>
      <c r="Q27" s="403">
        <v>3920</v>
      </c>
      <c r="R27" s="404"/>
      <c r="S27" s="404"/>
      <c r="T27" s="404"/>
      <c r="U27" s="404"/>
      <c r="V27" s="405"/>
      <c r="W27" s="469"/>
      <c r="X27" s="460"/>
      <c r="Y27" s="461"/>
      <c r="Z27" s="400" t="s">
        <v>180</v>
      </c>
      <c r="AA27" s="401"/>
      <c r="AB27" s="401"/>
      <c r="AC27" s="401"/>
      <c r="AD27" s="401"/>
      <c r="AE27" s="401"/>
      <c r="AF27" s="401"/>
      <c r="AG27" s="402"/>
      <c r="AH27" s="403">
        <v>3</v>
      </c>
      <c r="AI27" s="404"/>
      <c r="AJ27" s="404"/>
      <c r="AK27" s="404"/>
      <c r="AL27" s="405"/>
      <c r="AM27" s="403">
        <v>12306</v>
      </c>
      <c r="AN27" s="404"/>
      <c r="AO27" s="404"/>
      <c r="AP27" s="404"/>
      <c r="AQ27" s="404"/>
      <c r="AR27" s="405"/>
      <c r="AS27" s="403">
        <v>4102</v>
      </c>
      <c r="AT27" s="404"/>
      <c r="AU27" s="404"/>
      <c r="AV27" s="404"/>
      <c r="AW27" s="404"/>
      <c r="AX27" s="406"/>
      <c r="AY27" s="433" t="s">
        <v>181</v>
      </c>
      <c r="AZ27" s="434"/>
      <c r="BA27" s="434"/>
      <c r="BB27" s="434"/>
      <c r="BC27" s="434"/>
      <c r="BD27" s="434"/>
      <c r="BE27" s="434"/>
      <c r="BF27" s="434"/>
      <c r="BG27" s="434"/>
      <c r="BH27" s="434"/>
      <c r="BI27" s="434"/>
      <c r="BJ27" s="434"/>
      <c r="BK27" s="434"/>
      <c r="BL27" s="434"/>
      <c r="BM27" s="435"/>
      <c r="BN27" s="430" t="s">
        <v>130</v>
      </c>
      <c r="BO27" s="431"/>
      <c r="BP27" s="431"/>
      <c r="BQ27" s="431"/>
      <c r="BR27" s="431"/>
      <c r="BS27" s="431"/>
      <c r="BT27" s="431"/>
      <c r="BU27" s="432"/>
      <c r="BV27" s="430" t="s">
        <v>182</v>
      </c>
      <c r="BW27" s="431"/>
      <c r="BX27" s="431"/>
      <c r="BY27" s="431"/>
      <c r="BZ27" s="431"/>
      <c r="CA27" s="431"/>
      <c r="CB27" s="431"/>
      <c r="CC27" s="432"/>
      <c r="CD27" s="202"/>
      <c r="CE27" s="425"/>
      <c r="CF27" s="425"/>
      <c r="CG27" s="425"/>
      <c r="CH27" s="425"/>
      <c r="CI27" s="425"/>
      <c r="CJ27" s="425"/>
      <c r="CK27" s="425"/>
      <c r="CL27" s="425"/>
      <c r="CM27" s="425"/>
      <c r="CN27" s="425"/>
      <c r="CO27" s="425"/>
      <c r="CP27" s="425"/>
      <c r="CQ27" s="425"/>
      <c r="CR27" s="425"/>
      <c r="CS27" s="426"/>
      <c r="CT27" s="397"/>
      <c r="CU27" s="398"/>
      <c r="CV27" s="398"/>
      <c r="CW27" s="398"/>
      <c r="CX27" s="398"/>
      <c r="CY27" s="398"/>
      <c r="CZ27" s="398"/>
      <c r="DA27" s="399"/>
      <c r="DB27" s="397"/>
      <c r="DC27" s="398"/>
      <c r="DD27" s="398"/>
      <c r="DE27" s="398"/>
      <c r="DF27" s="398"/>
      <c r="DG27" s="398"/>
      <c r="DH27" s="398"/>
      <c r="DI27" s="399"/>
      <c r="DJ27" s="185"/>
      <c r="DK27" s="185"/>
      <c r="DL27" s="185"/>
      <c r="DM27" s="185"/>
      <c r="DN27" s="185"/>
      <c r="DO27" s="185"/>
    </row>
    <row r="28" spans="1:119" ht="18.75" customHeight="1" x14ac:dyDescent="0.15">
      <c r="A28" s="186"/>
      <c r="B28" s="459"/>
      <c r="C28" s="460"/>
      <c r="D28" s="461"/>
      <c r="E28" s="400" t="s">
        <v>183</v>
      </c>
      <c r="F28" s="401"/>
      <c r="G28" s="401"/>
      <c r="H28" s="401"/>
      <c r="I28" s="401"/>
      <c r="J28" s="401"/>
      <c r="K28" s="402"/>
      <c r="L28" s="403">
        <v>1</v>
      </c>
      <c r="M28" s="404"/>
      <c r="N28" s="404"/>
      <c r="O28" s="404"/>
      <c r="P28" s="405"/>
      <c r="Q28" s="403">
        <v>3220</v>
      </c>
      <c r="R28" s="404"/>
      <c r="S28" s="404"/>
      <c r="T28" s="404"/>
      <c r="U28" s="404"/>
      <c r="V28" s="405"/>
      <c r="W28" s="469"/>
      <c r="X28" s="460"/>
      <c r="Y28" s="461"/>
      <c r="Z28" s="400" t="s">
        <v>184</v>
      </c>
      <c r="AA28" s="401"/>
      <c r="AB28" s="401"/>
      <c r="AC28" s="401"/>
      <c r="AD28" s="401"/>
      <c r="AE28" s="401"/>
      <c r="AF28" s="401"/>
      <c r="AG28" s="402"/>
      <c r="AH28" s="403" t="s">
        <v>130</v>
      </c>
      <c r="AI28" s="404"/>
      <c r="AJ28" s="404"/>
      <c r="AK28" s="404"/>
      <c r="AL28" s="405"/>
      <c r="AM28" s="403" t="s">
        <v>130</v>
      </c>
      <c r="AN28" s="404"/>
      <c r="AO28" s="404"/>
      <c r="AP28" s="404"/>
      <c r="AQ28" s="404"/>
      <c r="AR28" s="405"/>
      <c r="AS28" s="403" t="s">
        <v>130</v>
      </c>
      <c r="AT28" s="404"/>
      <c r="AU28" s="404"/>
      <c r="AV28" s="404"/>
      <c r="AW28" s="404"/>
      <c r="AX28" s="406"/>
      <c r="AY28" s="410" t="s">
        <v>185</v>
      </c>
      <c r="AZ28" s="411"/>
      <c r="BA28" s="411"/>
      <c r="BB28" s="412"/>
      <c r="BC28" s="419" t="s">
        <v>48</v>
      </c>
      <c r="BD28" s="420"/>
      <c r="BE28" s="420"/>
      <c r="BF28" s="420"/>
      <c r="BG28" s="420"/>
      <c r="BH28" s="420"/>
      <c r="BI28" s="420"/>
      <c r="BJ28" s="420"/>
      <c r="BK28" s="420"/>
      <c r="BL28" s="420"/>
      <c r="BM28" s="421"/>
      <c r="BN28" s="422">
        <v>2051289</v>
      </c>
      <c r="BO28" s="423"/>
      <c r="BP28" s="423"/>
      <c r="BQ28" s="423"/>
      <c r="BR28" s="423"/>
      <c r="BS28" s="423"/>
      <c r="BT28" s="423"/>
      <c r="BU28" s="424"/>
      <c r="BV28" s="422">
        <v>2293019</v>
      </c>
      <c r="BW28" s="423"/>
      <c r="BX28" s="423"/>
      <c r="BY28" s="423"/>
      <c r="BZ28" s="423"/>
      <c r="CA28" s="423"/>
      <c r="CB28" s="423"/>
      <c r="CC28" s="424"/>
      <c r="CD28" s="200"/>
      <c r="CE28" s="425"/>
      <c r="CF28" s="425"/>
      <c r="CG28" s="425"/>
      <c r="CH28" s="425"/>
      <c r="CI28" s="425"/>
      <c r="CJ28" s="425"/>
      <c r="CK28" s="425"/>
      <c r="CL28" s="425"/>
      <c r="CM28" s="425"/>
      <c r="CN28" s="425"/>
      <c r="CO28" s="425"/>
      <c r="CP28" s="425"/>
      <c r="CQ28" s="425"/>
      <c r="CR28" s="425"/>
      <c r="CS28" s="426"/>
      <c r="CT28" s="397"/>
      <c r="CU28" s="398"/>
      <c r="CV28" s="398"/>
      <c r="CW28" s="398"/>
      <c r="CX28" s="398"/>
      <c r="CY28" s="398"/>
      <c r="CZ28" s="398"/>
      <c r="DA28" s="399"/>
      <c r="DB28" s="397"/>
      <c r="DC28" s="398"/>
      <c r="DD28" s="398"/>
      <c r="DE28" s="398"/>
      <c r="DF28" s="398"/>
      <c r="DG28" s="398"/>
      <c r="DH28" s="398"/>
      <c r="DI28" s="399"/>
      <c r="DJ28" s="185"/>
      <c r="DK28" s="185"/>
      <c r="DL28" s="185"/>
      <c r="DM28" s="185"/>
      <c r="DN28" s="185"/>
      <c r="DO28" s="185"/>
    </row>
    <row r="29" spans="1:119" ht="18.75" customHeight="1" x14ac:dyDescent="0.15">
      <c r="A29" s="186"/>
      <c r="B29" s="459"/>
      <c r="C29" s="460"/>
      <c r="D29" s="461"/>
      <c r="E29" s="400" t="s">
        <v>186</v>
      </c>
      <c r="F29" s="401"/>
      <c r="G29" s="401"/>
      <c r="H29" s="401"/>
      <c r="I29" s="401"/>
      <c r="J29" s="401"/>
      <c r="K29" s="402"/>
      <c r="L29" s="403">
        <v>20</v>
      </c>
      <c r="M29" s="404"/>
      <c r="N29" s="404"/>
      <c r="O29" s="404"/>
      <c r="P29" s="405"/>
      <c r="Q29" s="403">
        <v>3050</v>
      </c>
      <c r="R29" s="404"/>
      <c r="S29" s="404"/>
      <c r="T29" s="404"/>
      <c r="U29" s="404"/>
      <c r="V29" s="405"/>
      <c r="W29" s="470"/>
      <c r="X29" s="471"/>
      <c r="Y29" s="472"/>
      <c r="Z29" s="400" t="s">
        <v>187</v>
      </c>
      <c r="AA29" s="401"/>
      <c r="AB29" s="401"/>
      <c r="AC29" s="401"/>
      <c r="AD29" s="401"/>
      <c r="AE29" s="401"/>
      <c r="AF29" s="401"/>
      <c r="AG29" s="402"/>
      <c r="AH29" s="403">
        <v>608</v>
      </c>
      <c r="AI29" s="404"/>
      <c r="AJ29" s="404"/>
      <c r="AK29" s="404"/>
      <c r="AL29" s="405"/>
      <c r="AM29" s="403">
        <v>1775881</v>
      </c>
      <c r="AN29" s="404"/>
      <c r="AO29" s="404"/>
      <c r="AP29" s="404"/>
      <c r="AQ29" s="404"/>
      <c r="AR29" s="405"/>
      <c r="AS29" s="403">
        <v>2921</v>
      </c>
      <c r="AT29" s="404"/>
      <c r="AU29" s="404"/>
      <c r="AV29" s="404"/>
      <c r="AW29" s="404"/>
      <c r="AX29" s="406"/>
      <c r="AY29" s="413"/>
      <c r="AZ29" s="414"/>
      <c r="BA29" s="414"/>
      <c r="BB29" s="415"/>
      <c r="BC29" s="407" t="s">
        <v>188</v>
      </c>
      <c r="BD29" s="408"/>
      <c r="BE29" s="408"/>
      <c r="BF29" s="408"/>
      <c r="BG29" s="408"/>
      <c r="BH29" s="408"/>
      <c r="BI29" s="408"/>
      <c r="BJ29" s="408"/>
      <c r="BK29" s="408"/>
      <c r="BL29" s="408"/>
      <c r="BM29" s="409"/>
      <c r="BN29" s="427">
        <v>103878</v>
      </c>
      <c r="BO29" s="428"/>
      <c r="BP29" s="428"/>
      <c r="BQ29" s="428"/>
      <c r="BR29" s="428"/>
      <c r="BS29" s="428"/>
      <c r="BT29" s="428"/>
      <c r="BU29" s="429"/>
      <c r="BV29" s="427">
        <v>103871</v>
      </c>
      <c r="BW29" s="428"/>
      <c r="BX29" s="428"/>
      <c r="BY29" s="428"/>
      <c r="BZ29" s="428"/>
      <c r="CA29" s="428"/>
      <c r="CB29" s="428"/>
      <c r="CC29" s="429"/>
      <c r="CD29" s="202"/>
      <c r="CE29" s="425"/>
      <c r="CF29" s="425"/>
      <c r="CG29" s="425"/>
      <c r="CH29" s="425"/>
      <c r="CI29" s="425"/>
      <c r="CJ29" s="425"/>
      <c r="CK29" s="425"/>
      <c r="CL29" s="425"/>
      <c r="CM29" s="425"/>
      <c r="CN29" s="425"/>
      <c r="CO29" s="425"/>
      <c r="CP29" s="425"/>
      <c r="CQ29" s="425"/>
      <c r="CR29" s="425"/>
      <c r="CS29" s="426"/>
      <c r="CT29" s="397"/>
      <c r="CU29" s="398"/>
      <c r="CV29" s="398"/>
      <c r="CW29" s="398"/>
      <c r="CX29" s="398"/>
      <c r="CY29" s="398"/>
      <c r="CZ29" s="398"/>
      <c r="DA29" s="399"/>
      <c r="DB29" s="397"/>
      <c r="DC29" s="398"/>
      <c r="DD29" s="398"/>
      <c r="DE29" s="398"/>
      <c r="DF29" s="398"/>
      <c r="DG29" s="398"/>
      <c r="DH29" s="398"/>
      <c r="DI29" s="399"/>
      <c r="DJ29" s="185"/>
      <c r="DK29" s="185"/>
      <c r="DL29" s="185"/>
      <c r="DM29" s="185"/>
      <c r="DN29" s="185"/>
      <c r="DO29" s="185"/>
    </row>
    <row r="30" spans="1:119" ht="18.75" customHeight="1" thickBot="1" x14ac:dyDescent="0.2">
      <c r="A30" s="186"/>
      <c r="B30" s="462"/>
      <c r="C30" s="463"/>
      <c r="D30" s="464"/>
      <c r="E30" s="473"/>
      <c r="F30" s="474"/>
      <c r="G30" s="474"/>
      <c r="H30" s="474"/>
      <c r="I30" s="474"/>
      <c r="J30" s="474"/>
      <c r="K30" s="475"/>
      <c r="L30" s="476"/>
      <c r="M30" s="477"/>
      <c r="N30" s="477"/>
      <c r="O30" s="477"/>
      <c r="P30" s="478"/>
      <c r="Q30" s="476"/>
      <c r="R30" s="477"/>
      <c r="S30" s="477"/>
      <c r="T30" s="477"/>
      <c r="U30" s="477"/>
      <c r="V30" s="478"/>
      <c r="W30" s="479" t="s">
        <v>189</v>
      </c>
      <c r="X30" s="480"/>
      <c r="Y30" s="480"/>
      <c r="Z30" s="480"/>
      <c r="AA30" s="480"/>
      <c r="AB30" s="480"/>
      <c r="AC30" s="480"/>
      <c r="AD30" s="480"/>
      <c r="AE30" s="480"/>
      <c r="AF30" s="480"/>
      <c r="AG30" s="481"/>
      <c r="AH30" s="391">
        <v>92.6</v>
      </c>
      <c r="AI30" s="392"/>
      <c r="AJ30" s="392"/>
      <c r="AK30" s="392"/>
      <c r="AL30" s="392"/>
      <c r="AM30" s="392"/>
      <c r="AN30" s="392"/>
      <c r="AO30" s="392"/>
      <c r="AP30" s="392"/>
      <c r="AQ30" s="392"/>
      <c r="AR30" s="392"/>
      <c r="AS30" s="392"/>
      <c r="AT30" s="392"/>
      <c r="AU30" s="392"/>
      <c r="AV30" s="392"/>
      <c r="AW30" s="392"/>
      <c r="AX30" s="393"/>
      <c r="AY30" s="416"/>
      <c r="AZ30" s="417"/>
      <c r="BA30" s="417"/>
      <c r="BB30" s="418"/>
      <c r="BC30" s="394" t="s">
        <v>50</v>
      </c>
      <c r="BD30" s="395"/>
      <c r="BE30" s="395"/>
      <c r="BF30" s="395"/>
      <c r="BG30" s="395"/>
      <c r="BH30" s="395"/>
      <c r="BI30" s="395"/>
      <c r="BJ30" s="395"/>
      <c r="BK30" s="395"/>
      <c r="BL30" s="395"/>
      <c r="BM30" s="396"/>
      <c r="BN30" s="430">
        <v>4403977</v>
      </c>
      <c r="BO30" s="431"/>
      <c r="BP30" s="431"/>
      <c r="BQ30" s="431"/>
      <c r="BR30" s="431"/>
      <c r="BS30" s="431"/>
      <c r="BT30" s="431"/>
      <c r="BU30" s="432"/>
      <c r="BV30" s="430">
        <v>3940994</v>
      </c>
      <c r="BW30" s="431"/>
      <c r="BX30" s="431"/>
      <c r="BY30" s="431"/>
      <c r="BZ30" s="431"/>
      <c r="CA30" s="431"/>
      <c r="CB30" s="431"/>
      <c r="CC30" s="43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390" t="s">
        <v>196</v>
      </c>
      <c r="D33" s="390"/>
      <c r="E33" s="389" t="s">
        <v>197</v>
      </c>
      <c r="F33" s="389"/>
      <c r="G33" s="389"/>
      <c r="H33" s="389"/>
      <c r="I33" s="389"/>
      <c r="J33" s="389"/>
      <c r="K33" s="389"/>
      <c r="L33" s="389"/>
      <c r="M33" s="389"/>
      <c r="N33" s="389"/>
      <c r="O33" s="389"/>
      <c r="P33" s="389"/>
      <c r="Q33" s="389"/>
      <c r="R33" s="389"/>
      <c r="S33" s="389"/>
      <c r="T33" s="215"/>
      <c r="U33" s="390" t="s">
        <v>198</v>
      </c>
      <c r="V33" s="390"/>
      <c r="W33" s="389" t="s">
        <v>199</v>
      </c>
      <c r="X33" s="389"/>
      <c r="Y33" s="389"/>
      <c r="Z33" s="389"/>
      <c r="AA33" s="389"/>
      <c r="AB33" s="389"/>
      <c r="AC33" s="389"/>
      <c r="AD33" s="389"/>
      <c r="AE33" s="389"/>
      <c r="AF33" s="389"/>
      <c r="AG33" s="389"/>
      <c r="AH33" s="389"/>
      <c r="AI33" s="389"/>
      <c r="AJ33" s="389"/>
      <c r="AK33" s="389"/>
      <c r="AL33" s="215"/>
      <c r="AM33" s="390" t="s">
        <v>198</v>
      </c>
      <c r="AN33" s="390"/>
      <c r="AO33" s="389" t="s">
        <v>199</v>
      </c>
      <c r="AP33" s="389"/>
      <c r="AQ33" s="389"/>
      <c r="AR33" s="389"/>
      <c r="AS33" s="389"/>
      <c r="AT33" s="389"/>
      <c r="AU33" s="389"/>
      <c r="AV33" s="389"/>
      <c r="AW33" s="389"/>
      <c r="AX33" s="389"/>
      <c r="AY33" s="389"/>
      <c r="AZ33" s="389"/>
      <c r="BA33" s="389"/>
      <c r="BB33" s="389"/>
      <c r="BC33" s="389"/>
      <c r="BD33" s="216"/>
      <c r="BE33" s="389" t="s">
        <v>200</v>
      </c>
      <c r="BF33" s="389"/>
      <c r="BG33" s="389" t="s">
        <v>201</v>
      </c>
      <c r="BH33" s="389"/>
      <c r="BI33" s="389"/>
      <c r="BJ33" s="389"/>
      <c r="BK33" s="389"/>
      <c r="BL33" s="389"/>
      <c r="BM33" s="389"/>
      <c r="BN33" s="389"/>
      <c r="BO33" s="389"/>
      <c r="BP33" s="389"/>
      <c r="BQ33" s="389"/>
      <c r="BR33" s="389"/>
      <c r="BS33" s="389"/>
      <c r="BT33" s="389"/>
      <c r="BU33" s="389"/>
      <c r="BV33" s="216"/>
      <c r="BW33" s="390" t="s">
        <v>200</v>
      </c>
      <c r="BX33" s="390"/>
      <c r="BY33" s="389" t="s">
        <v>202</v>
      </c>
      <c r="BZ33" s="389"/>
      <c r="CA33" s="389"/>
      <c r="CB33" s="389"/>
      <c r="CC33" s="389"/>
      <c r="CD33" s="389"/>
      <c r="CE33" s="389"/>
      <c r="CF33" s="389"/>
      <c r="CG33" s="389"/>
      <c r="CH33" s="389"/>
      <c r="CI33" s="389"/>
      <c r="CJ33" s="389"/>
      <c r="CK33" s="389"/>
      <c r="CL33" s="389"/>
      <c r="CM33" s="389"/>
      <c r="CN33" s="215"/>
      <c r="CO33" s="390" t="s">
        <v>198</v>
      </c>
      <c r="CP33" s="390"/>
      <c r="CQ33" s="389" t="s">
        <v>203</v>
      </c>
      <c r="CR33" s="389"/>
      <c r="CS33" s="389"/>
      <c r="CT33" s="389"/>
      <c r="CU33" s="389"/>
      <c r="CV33" s="389"/>
      <c r="CW33" s="389"/>
      <c r="CX33" s="389"/>
      <c r="CY33" s="389"/>
      <c r="CZ33" s="389"/>
      <c r="DA33" s="389"/>
      <c r="DB33" s="389"/>
      <c r="DC33" s="389"/>
      <c r="DD33" s="389"/>
      <c r="DE33" s="389"/>
      <c r="DF33" s="215"/>
      <c r="DG33" s="388" t="s">
        <v>204</v>
      </c>
      <c r="DH33" s="388"/>
      <c r="DI33" s="217"/>
      <c r="DJ33" s="185"/>
      <c r="DK33" s="185"/>
      <c r="DL33" s="185"/>
      <c r="DM33" s="185"/>
      <c r="DN33" s="185"/>
      <c r="DO33" s="185"/>
    </row>
    <row r="34" spans="1:119" ht="32.25" customHeight="1" x14ac:dyDescent="0.15">
      <c r="A34" s="186"/>
      <c r="B34" s="212"/>
      <c r="C34" s="386">
        <f>IF(E34="","",1)</f>
        <v>1</v>
      </c>
      <c r="D34" s="386"/>
      <c r="E34" s="385" t="str">
        <f>IF('各会計、関係団体の財政状況及び健全化判断比率'!B7="","",'各会計、関係団体の財政状況及び健全化判断比率'!B7)</f>
        <v>一般会計</v>
      </c>
      <c r="F34" s="385"/>
      <c r="G34" s="385"/>
      <c r="H34" s="385"/>
      <c r="I34" s="385"/>
      <c r="J34" s="385"/>
      <c r="K34" s="385"/>
      <c r="L34" s="385"/>
      <c r="M34" s="385"/>
      <c r="N34" s="385"/>
      <c r="O34" s="385"/>
      <c r="P34" s="385"/>
      <c r="Q34" s="385"/>
      <c r="R34" s="385"/>
      <c r="S34" s="385"/>
      <c r="T34" s="213"/>
      <c r="U34" s="386">
        <f>IF(W34="","",MAX(C34:D43)+1)</f>
        <v>3</v>
      </c>
      <c r="V34" s="386"/>
      <c r="W34" s="385" t="str">
        <f>IF('各会計、関係団体の財政状況及び健全化判断比率'!B28="","",'各会計、関係団体の財政状況及び健全化判断比率'!B28)</f>
        <v>国民健康保険特別会計</v>
      </c>
      <c r="X34" s="385"/>
      <c r="Y34" s="385"/>
      <c r="Z34" s="385"/>
      <c r="AA34" s="385"/>
      <c r="AB34" s="385"/>
      <c r="AC34" s="385"/>
      <c r="AD34" s="385"/>
      <c r="AE34" s="385"/>
      <c r="AF34" s="385"/>
      <c r="AG34" s="385"/>
      <c r="AH34" s="385"/>
      <c r="AI34" s="385"/>
      <c r="AJ34" s="385"/>
      <c r="AK34" s="385"/>
      <c r="AL34" s="213"/>
      <c r="AM34" s="386">
        <f>IF(AO34="","",MAX(C34:D43,U34:V43)+1)</f>
        <v>6</v>
      </c>
      <c r="AN34" s="386"/>
      <c r="AO34" s="385" t="str">
        <f>IF('各会計、関係団体の財政状況及び健全化判断比率'!B31="","",'各会計、関係団体の財政状況及び健全化判断比率'!B31)</f>
        <v>水道事業会計</v>
      </c>
      <c r="AP34" s="385"/>
      <c r="AQ34" s="385"/>
      <c r="AR34" s="385"/>
      <c r="AS34" s="385"/>
      <c r="AT34" s="385"/>
      <c r="AU34" s="385"/>
      <c r="AV34" s="385"/>
      <c r="AW34" s="385"/>
      <c r="AX34" s="385"/>
      <c r="AY34" s="385"/>
      <c r="AZ34" s="385"/>
      <c r="BA34" s="385"/>
      <c r="BB34" s="385"/>
      <c r="BC34" s="385"/>
      <c r="BD34" s="213"/>
      <c r="BE34" s="386">
        <f>IF(BG34="","",MAX(C34:D43,U34:V43,AM34:AN43)+1)</f>
        <v>8</v>
      </c>
      <c r="BF34" s="386"/>
      <c r="BG34" s="385" t="str">
        <f>IF('各会計、関係団体の財政状況及び健全化判断比率'!B33="","",'各会計、関係団体の財政状況及び健全化判断比率'!B33)</f>
        <v>下水道特別会計</v>
      </c>
      <c r="BH34" s="385"/>
      <c r="BI34" s="385"/>
      <c r="BJ34" s="385"/>
      <c r="BK34" s="385"/>
      <c r="BL34" s="385"/>
      <c r="BM34" s="385"/>
      <c r="BN34" s="385"/>
      <c r="BO34" s="385"/>
      <c r="BP34" s="385"/>
      <c r="BQ34" s="385"/>
      <c r="BR34" s="385"/>
      <c r="BS34" s="385"/>
      <c r="BT34" s="385"/>
      <c r="BU34" s="385"/>
      <c r="BV34" s="213"/>
      <c r="BW34" s="386">
        <f>IF(BY34="","",MAX(C34:D43,U34:V43,AM34:AN43,BE34:BF43)+1)</f>
        <v>9</v>
      </c>
      <c r="BX34" s="386"/>
      <c r="BY34" s="385" t="str">
        <f>IF('各会計、関係団体の財政状況及び健全化判断比率'!B68="","",'各会計、関係団体の財政状況及び健全化判断比率'!B68)</f>
        <v>新潟県市町村総合事務組合【一般会計】</v>
      </c>
      <c r="BZ34" s="385"/>
      <c r="CA34" s="385"/>
      <c r="CB34" s="385"/>
      <c r="CC34" s="385"/>
      <c r="CD34" s="385"/>
      <c r="CE34" s="385"/>
      <c r="CF34" s="385"/>
      <c r="CG34" s="385"/>
      <c r="CH34" s="385"/>
      <c r="CI34" s="385"/>
      <c r="CJ34" s="385"/>
      <c r="CK34" s="385"/>
      <c r="CL34" s="385"/>
      <c r="CM34" s="385"/>
      <c r="CN34" s="213"/>
      <c r="CO34" s="386">
        <f>IF(CQ34="","",MAX(C34:D43,U34:V43,AM34:AN43,BE34:BF43,BW34:BX43)+1)</f>
        <v>19</v>
      </c>
      <c r="CP34" s="386"/>
      <c r="CQ34" s="385" t="str">
        <f>IF('各会計、関係団体の財政状況及び健全化判断比率'!BS7="","",'各会計、関係団体の財政状況及び健全化判断比率'!BS7)</f>
        <v>しゃくなげ湖畔開発公社</v>
      </c>
      <c r="CR34" s="385"/>
      <c r="CS34" s="385"/>
      <c r="CT34" s="385"/>
      <c r="CU34" s="385"/>
      <c r="CV34" s="385"/>
      <c r="CW34" s="385"/>
      <c r="CX34" s="385"/>
      <c r="CY34" s="385"/>
      <c r="CZ34" s="385"/>
      <c r="DA34" s="385"/>
      <c r="DB34" s="385"/>
      <c r="DC34" s="385"/>
      <c r="DD34" s="385"/>
      <c r="DE34" s="385"/>
      <c r="DF34" s="210"/>
      <c r="DG34" s="387" t="str">
        <f>IF('各会計、関係団体の財政状況及び健全化判断比率'!BR7="","",'各会計、関係団体の財政状況及び健全化判断比率'!BR7)</f>
        <v/>
      </c>
      <c r="DH34" s="387"/>
      <c r="DI34" s="217"/>
      <c r="DJ34" s="185"/>
      <c r="DK34" s="185"/>
      <c r="DL34" s="185"/>
      <c r="DM34" s="185"/>
      <c r="DN34" s="185"/>
      <c r="DO34" s="185"/>
    </row>
    <row r="35" spans="1:119" ht="32.25" customHeight="1" x14ac:dyDescent="0.15">
      <c r="A35" s="186"/>
      <c r="B35" s="212"/>
      <c r="C35" s="386">
        <f>IF(E35="","",C34+1)</f>
        <v>2</v>
      </c>
      <c r="D35" s="386"/>
      <c r="E35" s="385" t="str">
        <f>IF('各会計、関係団体の財政状況及び健全化判断比率'!B8="","",'各会計、関係団体の財政状況及び健全化判断比率'!B8)</f>
        <v>城内診療所特別会計</v>
      </c>
      <c r="F35" s="385"/>
      <c r="G35" s="385"/>
      <c r="H35" s="385"/>
      <c r="I35" s="385"/>
      <c r="J35" s="385"/>
      <c r="K35" s="385"/>
      <c r="L35" s="385"/>
      <c r="M35" s="385"/>
      <c r="N35" s="385"/>
      <c r="O35" s="385"/>
      <c r="P35" s="385"/>
      <c r="Q35" s="385"/>
      <c r="R35" s="385"/>
      <c r="S35" s="385"/>
      <c r="T35" s="213"/>
      <c r="U35" s="386">
        <f>IF(W35="","",U34+1)</f>
        <v>4</v>
      </c>
      <c r="V35" s="386"/>
      <c r="W35" s="385" t="str">
        <f>IF('各会計、関係団体の財政状況及び健全化判断比率'!B29="","",'各会計、関係団体の財政状況及び健全化判断比率'!B29)</f>
        <v>介護保険特別会計</v>
      </c>
      <c r="X35" s="385"/>
      <c r="Y35" s="385"/>
      <c r="Z35" s="385"/>
      <c r="AA35" s="385"/>
      <c r="AB35" s="385"/>
      <c r="AC35" s="385"/>
      <c r="AD35" s="385"/>
      <c r="AE35" s="385"/>
      <c r="AF35" s="385"/>
      <c r="AG35" s="385"/>
      <c r="AH35" s="385"/>
      <c r="AI35" s="385"/>
      <c r="AJ35" s="385"/>
      <c r="AK35" s="385"/>
      <c r="AL35" s="213"/>
      <c r="AM35" s="386">
        <f t="shared" ref="AM35:AM43" si="0">IF(AO35="","",AM34+1)</f>
        <v>7</v>
      </c>
      <c r="AN35" s="386"/>
      <c r="AO35" s="385" t="str">
        <f>IF('各会計、関係団体の財政状況及び健全化判断比率'!B32="","",'各会計、関係団体の財政状況及び健全化判断比率'!B32)</f>
        <v>病院事業会計</v>
      </c>
      <c r="AP35" s="385"/>
      <c r="AQ35" s="385"/>
      <c r="AR35" s="385"/>
      <c r="AS35" s="385"/>
      <c r="AT35" s="385"/>
      <c r="AU35" s="385"/>
      <c r="AV35" s="385"/>
      <c r="AW35" s="385"/>
      <c r="AX35" s="385"/>
      <c r="AY35" s="385"/>
      <c r="AZ35" s="385"/>
      <c r="BA35" s="385"/>
      <c r="BB35" s="385"/>
      <c r="BC35" s="385"/>
      <c r="BD35" s="213"/>
      <c r="BE35" s="386" t="str">
        <f t="shared" ref="BE35:BE43" si="1">IF(BG35="","",BE34+1)</f>
        <v/>
      </c>
      <c r="BF35" s="386"/>
      <c r="BG35" s="385"/>
      <c r="BH35" s="385"/>
      <c r="BI35" s="385"/>
      <c r="BJ35" s="385"/>
      <c r="BK35" s="385"/>
      <c r="BL35" s="385"/>
      <c r="BM35" s="385"/>
      <c r="BN35" s="385"/>
      <c r="BO35" s="385"/>
      <c r="BP35" s="385"/>
      <c r="BQ35" s="385"/>
      <c r="BR35" s="385"/>
      <c r="BS35" s="385"/>
      <c r="BT35" s="385"/>
      <c r="BU35" s="385"/>
      <c r="BV35" s="213"/>
      <c r="BW35" s="386">
        <f t="shared" ref="BW35:BW43" si="2">IF(BY35="","",BW34+1)</f>
        <v>10</v>
      </c>
      <c r="BX35" s="386"/>
      <c r="BY35" s="385" t="str">
        <f>IF('各会計、関係団体の財政状況及び健全化判断比率'!B69="","",'各会計、関係団体の財政状況及び健全化判断比率'!B69)</f>
        <v>新潟県市町村総合事務組合【職員退職手当支給事業特別会計】</v>
      </c>
      <c r="BZ35" s="385"/>
      <c r="CA35" s="385"/>
      <c r="CB35" s="385"/>
      <c r="CC35" s="385"/>
      <c r="CD35" s="385"/>
      <c r="CE35" s="385"/>
      <c r="CF35" s="385"/>
      <c r="CG35" s="385"/>
      <c r="CH35" s="385"/>
      <c r="CI35" s="385"/>
      <c r="CJ35" s="385"/>
      <c r="CK35" s="385"/>
      <c r="CL35" s="385"/>
      <c r="CM35" s="385"/>
      <c r="CN35" s="213"/>
      <c r="CO35" s="386">
        <f t="shared" ref="CO35:CO43" si="3">IF(CQ35="","",CO34+1)</f>
        <v>20</v>
      </c>
      <c r="CP35" s="386"/>
      <c r="CQ35" s="385" t="str">
        <f>IF('各会計、関係団体の財政状況及び健全化判断比率'!BS8="","",'各会計、関係団体の財政状況及び健全化判断比率'!BS8)</f>
        <v>南魚沼市文化スポーツ振興公社</v>
      </c>
      <c r="CR35" s="385"/>
      <c r="CS35" s="385"/>
      <c r="CT35" s="385"/>
      <c r="CU35" s="385"/>
      <c r="CV35" s="385"/>
      <c r="CW35" s="385"/>
      <c r="CX35" s="385"/>
      <c r="CY35" s="385"/>
      <c r="CZ35" s="385"/>
      <c r="DA35" s="385"/>
      <c r="DB35" s="385"/>
      <c r="DC35" s="385"/>
      <c r="DD35" s="385"/>
      <c r="DE35" s="385"/>
      <c r="DF35" s="210"/>
      <c r="DG35" s="387" t="str">
        <f>IF('各会計、関係団体の財政状況及び健全化判断比率'!BR8="","",'各会計、関係団体の財政状況及び健全化判断比率'!BR8)</f>
        <v/>
      </c>
      <c r="DH35" s="387"/>
      <c r="DI35" s="217"/>
      <c r="DJ35" s="185"/>
      <c r="DK35" s="185"/>
      <c r="DL35" s="185"/>
      <c r="DM35" s="185"/>
      <c r="DN35" s="185"/>
      <c r="DO35" s="185"/>
    </row>
    <row r="36" spans="1:119" ht="32.25" customHeight="1" x14ac:dyDescent="0.15">
      <c r="A36" s="186"/>
      <c r="B36" s="212"/>
      <c r="C36" s="386" t="str">
        <f>IF(E36="","",C35+1)</f>
        <v/>
      </c>
      <c r="D36" s="386"/>
      <c r="E36" s="385" t="str">
        <f>IF('各会計、関係団体の財政状況及び健全化判断比率'!B9="","",'各会計、関係団体の財政状況及び健全化判断比率'!B9)</f>
        <v/>
      </c>
      <c r="F36" s="385"/>
      <c r="G36" s="385"/>
      <c r="H36" s="385"/>
      <c r="I36" s="385"/>
      <c r="J36" s="385"/>
      <c r="K36" s="385"/>
      <c r="L36" s="385"/>
      <c r="M36" s="385"/>
      <c r="N36" s="385"/>
      <c r="O36" s="385"/>
      <c r="P36" s="385"/>
      <c r="Q36" s="385"/>
      <c r="R36" s="385"/>
      <c r="S36" s="385"/>
      <c r="T36" s="213"/>
      <c r="U36" s="386">
        <f t="shared" ref="U36:U43" si="4">IF(W36="","",U35+1)</f>
        <v>5</v>
      </c>
      <c r="V36" s="386"/>
      <c r="W36" s="385" t="str">
        <f>IF('各会計、関係団体の財政状況及び健全化判断比率'!B30="","",'各会計、関係団体の財政状況及び健全化判断比率'!B30)</f>
        <v>後期高齢者医療特別会計</v>
      </c>
      <c r="X36" s="385"/>
      <c r="Y36" s="385"/>
      <c r="Z36" s="385"/>
      <c r="AA36" s="385"/>
      <c r="AB36" s="385"/>
      <c r="AC36" s="385"/>
      <c r="AD36" s="385"/>
      <c r="AE36" s="385"/>
      <c r="AF36" s="385"/>
      <c r="AG36" s="385"/>
      <c r="AH36" s="385"/>
      <c r="AI36" s="385"/>
      <c r="AJ36" s="385"/>
      <c r="AK36" s="385"/>
      <c r="AL36" s="213"/>
      <c r="AM36" s="386" t="str">
        <f t="shared" si="0"/>
        <v/>
      </c>
      <c r="AN36" s="386"/>
      <c r="AO36" s="385"/>
      <c r="AP36" s="385"/>
      <c r="AQ36" s="385"/>
      <c r="AR36" s="385"/>
      <c r="AS36" s="385"/>
      <c r="AT36" s="385"/>
      <c r="AU36" s="385"/>
      <c r="AV36" s="385"/>
      <c r="AW36" s="385"/>
      <c r="AX36" s="385"/>
      <c r="AY36" s="385"/>
      <c r="AZ36" s="385"/>
      <c r="BA36" s="385"/>
      <c r="BB36" s="385"/>
      <c r="BC36" s="385"/>
      <c r="BD36" s="213"/>
      <c r="BE36" s="386" t="str">
        <f t="shared" si="1"/>
        <v/>
      </c>
      <c r="BF36" s="386"/>
      <c r="BG36" s="385"/>
      <c r="BH36" s="385"/>
      <c r="BI36" s="385"/>
      <c r="BJ36" s="385"/>
      <c r="BK36" s="385"/>
      <c r="BL36" s="385"/>
      <c r="BM36" s="385"/>
      <c r="BN36" s="385"/>
      <c r="BO36" s="385"/>
      <c r="BP36" s="385"/>
      <c r="BQ36" s="385"/>
      <c r="BR36" s="385"/>
      <c r="BS36" s="385"/>
      <c r="BT36" s="385"/>
      <c r="BU36" s="385"/>
      <c r="BV36" s="213"/>
      <c r="BW36" s="386">
        <f t="shared" si="2"/>
        <v>11</v>
      </c>
      <c r="BX36" s="386"/>
      <c r="BY36" s="385" t="str">
        <f>IF('各会計、関係団体の財政状況及び健全化判断比率'!B70="","",'各会計、関係団体の財政状況及び健全化判断比率'!B70)</f>
        <v>新潟県市町村総合事務組合【消防団員等公務災害補償事業特別会計】</v>
      </c>
      <c r="BZ36" s="385"/>
      <c r="CA36" s="385"/>
      <c r="CB36" s="385"/>
      <c r="CC36" s="385"/>
      <c r="CD36" s="385"/>
      <c r="CE36" s="385"/>
      <c r="CF36" s="385"/>
      <c r="CG36" s="385"/>
      <c r="CH36" s="385"/>
      <c r="CI36" s="385"/>
      <c r="CJ36" s="385"/>
      <c r="CK36" s="385"/>
      <c r="CL36" s="385"/>
      <c r="CM36" s="385"/>
      <c r="CN36" s="213"/>
      <c r="CO36" s="386">
        <f t="shared" si="3"/>
        <v>21</v>
      </c>
      <c r="CP36" s="386"/>
      <c r="CQ36" s="385" t="str">
        <f>IF('各会計、関係団体の財政状況及び健全化判断比率'!BS9="","",'各会計、関係団体の財政状況及び健全化判断比率'!BS9)</f>
        <v>六日町街づくり</v>
      </c>
      <c r="CR36" s="385"/>
      <c r="CS36" s="385"/>
      <c r="CT36" s="385"/>
      <c r="CU36" s="385"/>
      <c r="CV36" s="385"/>
      <c r="CW36" s="385"/>
      <c r="CX36" s="385"/>
      <c r="CY36" s="385"/>
      <c r="CZ36" s="385"/>
      <c r="DA36" s="385"/>
      <c r="DB36" s="385"/>
      <c r="DC36" s="385"/>
      <c r="DD36" s="385"/>
      <c r="DE36" s="385"/>
      <c r="DF36" s="210"/>
      <c r="DG36" s="387" t="str">
        <f>IF('各会計、関係団体の財政状況及び健全化判断比率'!BR9="","",'各会計、関係団体の財政状況及び健全化判断比率'!BR9)</f>
        <v/>
      </c>
      <c r="DH36" s="387"/>
      <c r="DI36" s="217"/>
      <c r="DJ36" s="185"/>
      <c r="DK36" s="185"/>
      <c r="DL36" s="185"/>
      <c r="DM36" s="185"/>
      <c r="DN36" s="185"/>
      <c r="DO36" s="185"/>
    </row>
    <row r="37" spans="1:119" ht="32.25" customHeight="1" x14ac:dyDescent="0.15">
      <c r="A37" s="186"/>
      <c r="B37" s="212"/>
      <c r="C37" s="386" t="str">
        <f>IF(E37="","",C36+1)</f>
        <v/>
      </c>
      <c r="D37" s="386"/>
      <c r="E37" s="385" t="str">
        <f>IF('各会計、関係団体の財政状況及び健全化判断比率'!B10="","",'各会計、関係団体の財政状況及び健全化判断比率'!B10)</f>
        <v/>
      </c>
      <c r="F37" s="385"/>
      <c r="G37" s="385"/>
      <c r="H37" s="385"/>
      <c r="I37" s="385"/>
      <c r="J37" s="385"/>
      <c r="K37" s="385"/>
      <c r="L37" s="385"/>
      <c r="M37" s="385"/>
      <c r="N37" s="385"/>
      <c r="O37" s="385"/>
      <c r="P37" s="385"/>
      <c r="Q37" s="385"/>
      <c r="R37" s="385"/>
      <c r="S37" s="385"/>
      <c r="T37" s="213"/>
      <c r="U37" s="386" t="str">
        <f t="shared" si="4"/>
        <v/>
      </c>
      <c r="V37" s="386"/>
      <c r="W37" s="385"/>
      <c r="X37" s="385"/>
      <c r="Y37" s="385"/>
      <c r="Z37" s="385"/>
      <c r="AA37" s="385"/>
      <c r="AB37" s="385"/>
      <c r="AC37" s="385"/>
      <c r="AD37" s="385"/>
      <c r="AE37" s="385"/>
      <c r="AF37" s="385"/>
      <c r="AG37" s="385"/>
      <c r="AH37" s="385"/>
      <c r="AI37" s="385"/>
      <c r="AJ37" s="385"/>
      <c r="AK37" s="385"/>
      <c r="AL37" s="213"/>
      <c r="AM37" s="386" t="str">
        <f t="shared" si="0"/>
        <v/>
      </c>
      <c r="AN37" s="386"/>
      <c r="AO37" s="385"/>
      <c r="AP37" s="385"/>
      <c r="AQ37" s="385"/>
      <c r="AR37" s="385"/>
      <c r="AS37" s="385"/>
      <c r="AT37" s="385"/>
      <c r="AU37" s="385"/>
      <c r="AV37" s="385"/>
      <c r="AW37" s="385"/>
      <c r="AX37" s="385"/>
      <c r="AY37" s="385"/>
      <c r="AZ37" s="385"/>
      <c r="BA37" s="385"/>
      <c r="BB37" s="385"/>
      <c r="BC37" s="385"/>
      <c r="BD37" s="213"/>
      <c r="BE37" s="386" t="str">
        <f t="shared" si="1"/>
        <v/>
      </c>
      <c r="BF37" s="386"/>
      <c r="BG37" s="385"/>
      <c r="BH37" s="385"/>
      <c r="BI37" s="385"/>
      <c r="BJ37" s="385"/>
      <c r="BK37" s="385"/>
      <c r="BL37" s="385"/>
      <c r="BM37" s="385"/>
      <c r="BN37" s="385"/>
      <c r="BO37" s="385"/>
      <c r="BP37" s="385"/>
      <c r="BQ37" s="385"/>
      <c r="BR37" s="385"/>
      <c r="BS37" s="385"/>
      <c r="BT37" s="385"/>
      <c r="BU37" s="385"/>
      <c r="BV37" s="213"/>
      <c r="BW37" s="386">
        <f t="shared" si="2"/>
        <v>12</v>
      </c>
      <c r="BX37" s="386"/>
      <c r="BY37" s="385" t="str">
        <f>IF('各会計、関係団体の財政状況及び健全化判断比率'!B71="","",'各会計、関係団体の財政状況及び健全化判断比率'!B71)</f>
        <v>新潟県市町村総合事務組合【消防賞じゅつ金支給事業特別会計】</v>
      </c>
      <c r="BZ37" s="385"/>
      <c r="CA37" s="385"/>
      <c r="CB37" s="385"/>
      <c r="CC37" s="385"/>
      <c r="CD37" s="385"/>
      <c r="CE37" s="385"/>
      <c r="CF37" s="385"/>
      <c r="CG37" s="385"/>
      <c r="CH37" s="385"/>
      <c r="CI37" s="385"/>
      <c r="CJ37" s="385"/>
      <c r="CK37" s="385"/>
      <c r="CL37" s="385"/>
      <c r="CM37" s="385"/>
      <c r="CN37" s="213"/>
      <c r="CO37" s="386">
        <f t="shared" si="3"/>
        <v>22</v>
      </c>
      <c r="CP37" s="386"/>
      <c r="CQ37" s="385" t="str">
        <f>IF('各会計、関係団体の財政状況及び健全化判断比率'!BS10="","",'各会計、関係団体の財政状況及び健全化判断比率'!BS10)</f>
        <v>アグリコア</v>
      </c>
      <c r="CR37" s="385"/>
      <c r="CS37" s="385"/>
      <c r="CT37" s="385"/>
      <c r="CU37" s="385"/>
      <c r="CV37" s="385"/>
      <c r="CW37" s="385"/>
      <c r="CX37" s="385"/>
      <c r="CY37" s="385"/>
      <c r="CZ37" s="385"/>
      <c r="DA37" s="385"/>
      <c r="DB37" s="385"/>
      <c r="DC37" s="385"/>
      <c r="DD37" s="385"/>
      <c r="DE37" s="385"/>
      <c r="DF37" s="210"/>
      <c r="DG37" s="387" t="str">
        <f>IF('各会計、関係団体の財政状況及び健全化判断比率'!BR10="","",'各会計、関係団体の財政状況及び健全化判断比率'!BR10)</f>
        <v/>
      </c>
      <c r="DH37" s="387"/>
      <c r="DI37" s="217"/>
      <c r="DJ37" s="185"/>
      <c r="DK37" s="185"/>
      <c r="DL37" s="185"/>
      <c r="DM37" s="185"/>
      <c r="DN37" s="185"/>
      <c r="DO37" s="185"/>
    </row>
    <row r="38" spans="1:119" ht="32.25" customHeight="1" x14ac:dyDescent="0.15">
      <c r="A38" s="186"/>
      <c r="B38" s="212"/>
      <c r="C38" s="386" t="str">
        <f t="shared" ref="C38:C43" si="5">IF(E38="","",C37+1)</f>
        <v/>
      </c>
      <c r="D38" s="386"/>
      <c r="E38" s="385" t="str">
        <f>IF('各会計、関係団体の財政状況及び健全化判断比率'!B11="","",'各会計、関係団体の財政状況及び健全化判断比率'!B11)</f>
        <v/>
      </c>
      <c r="F38" s="385"/>
      <c r="G38" s="385"/>
      <c r="H38" s="385"/>
      <c r="I38" s="385"/>
      <c r="J38" s="385"/>
      <c r="K38" s="385"/>
      <c r="L38" s="385"/>
      <c r="M38" s="385"/>
      <c r="N38" s="385"/>
      <c r="O38" s="385"/>
      <c r="P38" s="385"/>
      <c r="Q38" s="385"/>
      <c r="R38" s="385"/>
      <c r="S38" s="385"/>
      <c r="T38" s="213"/>
      <c r="U38" s="386" t="str">
        <f t="shared" si="4"/>
        <v/>
      </c>
      <c r="V38" s="386"/>
      <c r="W38" s="385"/>
      <c r="X38" s="385"/>
      <c r="Y38" s="385"/>
      <c r="Z38" s="385"/>
      <c r="AA38" s="385"/>
      <c r="AB38" s="385"/>
      <c r="AC38" s="385"/>
      <c r="AD38" s="385"/>
      <c r="AE38" s="385"/>
      <c r="AF38" s="385"/>
      <c r="AG38" s="385"/>
      <c r="AH38" s="385"/>
      <c r="AI38" s="385"/>
      <c r="AJ38" s="385"/>
      <c r="AK38" s="385"/>
      <c r="AL38" s="213"/>
      <c r="AM38" s="386" t="str">
        <f t="shared" si="0"/>
        <v/>
      </c>
      <c r="AN38" s="386"/>
      <c r="AO38" s="385"/>
      <c r="AP38" s="385"/>
      <c r="AQ38" s="385"/>
      <c r="AR38" s="385"/>
      <c r="AS38" s="385"/>
      <c r="AT38" s="385"/>
      <c r="AU38" s="385"/>
      <c r="AV38" s="385"/>
      <c r="AW38" s="385"/>
      <c r="AX38" s="385"/>
      <c r="AY38" s="385"/>
      <c r="AZ38" s="385"/>
      <c r="BA38" s="385"/>
      <c r="BB38" s="385"/>
      <c r="BC38" s="385"/>
      <c r="BD38" s="213"/>
      <c r="BE38" s="386" t="str">
        <f t="shared" si="1"/>
        <v/>
      </c>
      <c r="BF38" s="386"/>
      <c r="BG38" s="385"/>
      <c r="BH38" s="385"/>
      <c r="BI38" s="385"/>
      <c r="BJ38" s="385"/>
      <c r="BK38" s="385"/>
      <c r="BL38" s="385"/>
      <c r="BM38" s="385"/>
      <c r="BN38" s="385"/>
      <c r="BO38" s="385"/>
      <c r="BP38" s="385"/>
      <c r="BQ38" s="385"/>
      <c r="BR38" s="385"/>
      <c r="BS38" s="385"/>
      <c r="BT38" s="385"/>
      <c r="BU38" s="385"/>
      <c r="BV38" s="213"/>
      <c r="BW38" s="386">
        <f t="shared" si="2"/>
        <v>13</v>
      </c>
      <c r="BX38" s="386"/>
      <c r="BY38" s="385" t="str">
        <f>IF('各会計、関係団体の財政状況及び健全化判断比率'!B72="","",'各会計、関係団体の財政状況及び健全化判断比率'!B72)</f>
        <v>新潟県市町村総合事務組合【非常勤職員公務災害補償等特別会計】</v>
      </c>
      <c r="BZ38" s="385"/>
      <c r="CA38" s="385"/>
      <c r="CB38" s="385"/>
      <c r="CC38" s="385"/>
      <c r="CD38" s="385"/>
      <c r="CE38" s="385"/>
      <c r="CF38" s="385"/>
      <c r="CG38" s="385"/>
      <c r="CH38" s="385"/>
      <c r="CI38" s="385"/>
      <c r="CJ38" s="385"/>
      <c r="CK38" s="385"/>
      <c r="CL38" s="385"/>
      <c r="CM38" s="385"/>
      <c r="CN38" s="213"/>
      <c r="CO38" s="386">
        <f t="shared" si="3"/>
        <v>23</v>
      </c>
      <c r="CP38" s="386"/>
      <c r="CQ38" s="385" t="str">
        <f>IF('各会計、関係団体の財政状況及び健全化判断比率'!BS11="","",'各会計、関係団体の財政状況及び健全化判断比率'!BS11)</f>
        <v>南魚沼市まちづくり推進機構</v>
      </c>
      <c r="CR38" s="385"/>
      <c r="CS38" s="385"/>
      <c r="CT38" s="385"/>
      <c r="CU38" s="385"/>
      <c r="CV38" s="385"/>
      <c r="CW38" s="385"/>
      <c r="CX38" s="385"/>
      <c r="CY38" s="385"/>
      <c r="CZ38" s="385"/>
      <c r="DA38" s="385"/>
      <c r="DB38" s="385"/>
      <c r="DC38" s="385"/>
      <c r="DD38" s="385"/>
      <c r="DE38" s="385"/>
      <c r="DF38" s="210"/>
      <c r="DG38" s="387" t="str">
        <f>IF('各会計、関係団体の財政状況及び健全化判断比率'!BR11="","",'各会計、関係団体の財政状況及び健全化判断比率'!BR11)</f>
        <v/>
      </c>
      <c r="DH38" s="387"/>
      <c r="DI38" s="217"/>
      <c r="DJ38" s="185"/>
      <c r="DK38" s="185"/>
      <c r="DL38" s="185"/>
      <c r="DM38" s="185"/>
      <c r="DN38" s="185"/>
      <c r="DO38" s="185"/>
    </row>
    <row r="39" spans="1:119" ht="32.25" customHeight="1" x14ac:dyDescent="0.15">
      <c r="A39" s="186"/>
      <c r="B39" s="212"/>
      <c r="C39" s="386" t="str">
        <f t="shared" si="5"/>
        <v/>
      </c>
      <c r="D39" s="386"/>
      <c r="E39" s="385" t="str">
        <f>IF('各会計、関係団体の財政状況及び健全化判断比率'!B12="","",'各会計、関係団体の財政状況及び健全化判断比率'!B12)</f>
        <v/>
      </c>
      <c r="F39" s="385"/>
      <c r="G39" s="385"/>
      <c r="H39" s="385"/>
      <c r="I39" s="385"/>
      <c r="J39" s="385"/>
      <c r="K39" s="385"/>
      <c r="L39" s="385"/>
      <c r="M39" s="385"/>
      <c r="N39" s="385"/>
      <c r="O39" s="385"/>
      <c r="P39" s="385"/>
      <c r="Q39" s="385"/>
      <c r="R39" s="385"/>
      <c r="S39" s="385"/>
      <c r="T39" s="213"/>
      <c r="U39" s="386" t="str">
        <f t="shared" si="4"/>
        <v/>
      </c>
      <c r="V39" s="386"/>
      <c r="W39" s="385"/>
      <c r="X39" s="385"/>
      <c r="Y39" s="385"/>
      <c r="Z39" s="385"/>
      <c r="AA39" s="385"/>
      <c r="AB39" s="385"/>
      <c r="AC39" s="385"/>
      <c r="AD39" s="385"/>
      <c r="AE39" s="385"/>
      <c r="AF39" s="385"/>
      <c r="AG39" s="385"/>
      <c r="AH39" s="385"/>
      <c r="AI39" s="385"/>
      <c r="AJ39" s="385"/>
      <c r="AK39" s="385"/>
      <c r="AL39" s="213"/>
      <c r="AM39" s="386" t="str">
        <f t="shared" si="0"/>
        <v/>
      </c>
      <c r="AN39" s="386"/>
      <c r="AO39" s="385"/>
      <c r="AP39" s="385"/>
      <c r="AQ39" s="385"/>
      <c r="AR39" s="385"/>
      <c r="AS39" s="385"/>
      <c r="AT39" s="385"/>
      <c r="AU39" s="385"/>
      <c r="AV39" s="385"/>
      <c r="AW39" s="385"/>
      <c r="AX39" s="385"/>
      <c r="AY39" s="385"/>
      <c r="AZ39" s="385"/>
      <c r="BA39" s="385"/>
      <c r="BB39" s="385"/>
      <c r="BC39" s="385"/>
      <c r="BD39" s="213"/>
      <c r="BE39" s="386" t="str">
        <f t="shared" si="1"/>
        <v/>
      </c>
      <c r="BF39" s="386"/>
      <c r="BG39" s="385"/>
      <c r="BH39" s="385"/>
      <c r="BI39" s="385"/>
      <c r="BJ39" s="385"/>
      <c r="BK39" s="385"/>
      <c r="BL39" s="385"/>
      <c r="BM39" s="385"/>
      <c r="BN39" s="385"/>
      <c r="BO39" s="385"/>
      <c r="BP39" s="385"/>
      <c r="BQ39" s="385"/>
      <c r="BR39" s="385"/>
      <c r="BS39" s="385"/>
      <c r="BT39" s="385"/>
      <c r="BU39" s="385"/>
      <c r="BV39" s="213"/>
      <c r="BW39" s="386">
        <f t="shared" si="2"/>
        <v>14</v>
      </c>
      <c r="BX39" s="386"/>
      <c r="BY39" s="385" t="str">
        <f>IF('各会計、関係団体の財政状況及び健全化判断比率'!B73="","",'各会計、関係団体の財政状況及び健全化判断比率'!B73)</f>
        <v>新潟県市町村総合事務組合【交通災害共済事業特別会計】</v>
      </c>
      <c r="BZ39" s="385"/>
      <c r="CA39" s="385"/>
      <c r="CB39" s="385"/>
      <c r="CC39" s="385"/>
      <c r="CD39" s="385"/>
      <c r="CE39" s="385"/>
      <c r="CF39" s="385"/>
      <c r="CG39" s="385"/>
      <c r="CH39" s="385"/>
      <c r="CI39" s="385"/>
      <c r="CJ39" s="385"/>
      <c r="CK39" s="385"/>
      <c r="CL39" s="385"/>
      <c r="CM39" s="385"/>
      <c r="CN39" s="213"/>
      <c r="CO39" s="386" t="str">
        <f t="shared" si="3"/>
        <v/>
      </c>
      <c r="CP39" s="386"/>
      <c r="CQ39" s="385" t="str">
        <f>IF('各会計、関係団体の財政状況及び健全化判断比率'!BS12="","",'各会計、関係団体の財政状況及び健全化判断比率'!BS12)</f>
        <v/>
      </c>
      <c r="CR39" s="385"/>
      <c r="CS39" s="385"/>
      <c r="CT39" s="385"/>
      <c r="CU39" s="385"/>
      <c r="CV39" s="385"/>
      <c r="CW39" s="385"/>
      <c r="CX39" s="385"/>
      <c r="CY39" s="385"/>
      <c r="CZ39" s="385"/>
      <c r="DA39" s="385"/>
      <c r="DB39" s="385"/>
      <c r="DC39" s="385"/>
      <c r="DD39" s="385"/>
      <c r="DE39" s="385"/>
      <c r="DF39" s="210"/>
      <c r="DG39" s="387" t="str">
        <f>IF('各会計、関係団体の財政状況及び健全化判断比率'!BR12="","",'各会計、関係団体の財政状況及び健全化判断比率'!BR12)</f>
        <v/>
      </c>
      <c r="DH39" s="387"/>
      <c r="DI39" s="217"/>
      <c r="DJ39" s="185"/>
      <c r="DK39" s="185"/>
      <c r="DL39" s="185"/>
      <c r="DM39" s="185"/>
      <c r="DN39" s="185"/>
      <c r="DO39" s="185"/>
    </row>
    <row r="40" spans="1:119" ht="32.25" customHeight="1" x14ac:dyDescent="0.15">
      <c r="A40" s="186"/>
      <c r="B40" s="212"/>
      <c r="C40" s="386" t="str">
        <f t="shared" si="5"/>
        <v/>
      </c>
      <c r="D40" s="386"/>
      <c r="E40" s="385" t="str">
        <f>IF('各会計、関係団体の財政状況及び健全化判断比率'!B13="","",'各会計、関係団体の財政状況及び健全化判断比率'!B13)</f>
        <v/>
      </c>
      <c r="F40" s="385"/>
      <c r="G40" s="385"/>
      <c r="H40" s="385"/>
      <c r="I40" s="385"/>
      <c r="J40" s="385"/>
      <c r="K40" s="385"/>
      <c r="L40" s="385"/>
      <c r="M40" s="385"/>
      <c r="N40" s="385"/>
      <c r="O40" s="385"/>
      <c r="P40" s="385"/>
      <c r="Q40" s="385"/>
      <c r="R40" s="385"/>
      <c r="S40" s="385"/>
      <c r="T40" s="213"/>
      <c r="U40" s="386" t="str">
        <f t="shared" si="4"/>
        <v/>
      </c>
      <c r="V40" s="386"/>
      <c r="W40" s="385"/>
      <c r="X40" s="385"/>
      <c r="Y40" s="385"/>
      <c r="Z40" s="385"/>
      <c r="AA40" s="385"/>
      <c r="AB40" s="385"/>
      <c r="AC40" s="385"/>
      <c r="AD40" s="385"/>
      <c r="AE40" s="385"/>
      <c r="AF40" s="385"/>
      <c r="AG40" s="385"/>
      <c r="AH40" s="385"/>
      <c r="AI40" s="385"/>
      <c r="AJ40" s="385"/>
      <c r="AK40" s="385"/>
      <c r="AL40" s="213"/>
      <c r="AM40" s="386" t="str">
        <f t="shared" si="0"/>
        <v/>
      </c>
      <c r="AN40" s="386"/>
      <c r="AO40" s="385"/>
      <c r="AP40" s="385"/>
      <c r="AQ40" s="385"/>
      <c r="AR40" s="385"/>
      <c r="AS40" s="385"/>
      <c r="AT40" s="385"/>
      <c r="AU40" s="385"/>
      <c r="AV40" s="385"/>
      <c r="AW40" s="385"/>
      <c r="AX40" s="385"/>
      <c r="AY40" s="385"/>
      <c r="AZ40" s="385"/>
      <c r="BA40" s="385"/>
      <c r="BB40" s="385"/>
      <c r="BC40" s="385"/>
      <c r="BD40" s="213"/>
      <c r="BE40" s="386" t="str">
        <f t="shared" si="1"/>
        <v/>
      </c>
      <c r="BF40" s="386"/>
      <c r="BG40" s="385"/>
      <c r="BH40" s="385"/>
      <c r="BI40" s="385"/>
      <c r="BJ40" s="385"/>
      <c r="BK40" s="385"/>
      <c r="BL40" s="385"/>
      <c r="BM40" s="385"/>
      <c r="BN40" s="385"/>
      <c r="BO40" s="385"/>
      <c r="BP40" s="385"/>
      <c r="BQ40" s="385"/>
      <c r="BR40" s="385"/>
      <c r="BS40" s="385"/>
      <c r="BT40" s="385"/>
      <c r="BU40" s="385"/>
      <c r="BV40" s="213"/>
      <c r="BW40" s="386">
        <f t="shared" si="2"/>
        <v>15</v>
      </c>
      <c r="BX40" s="386"/>
      <c r="BY40" s="385" t="str">
        <f>IF('各会計、関係団体の財政状況及び健全化判断比率'!B74="","",'各会計、関係団体の財政状況及び健全化判断比率'!B74)</f>
        <v>新潟県後期高齢者医療広域連合【一般会計】</v>
      </c>
      <c r="BZ40" s="385"/>
      <c r="CA40" s="385"/>
      <c r="CB40" s="385"/>
      <c r="CC40" s="385"/>
      <c r="CD40" s="385"/>
      <c r="CE40" s="385"/>
      <c r="CF40" s="385"/>
      <c r="CG40" s="385"/>
      <c r="CH40" s="385"/>
      <c r="CI40" s="385"/>
      <c r="CJ40" s="385"/>
      <c r="CK40" s="385"/>
      <c r="CL40" s="385"/>
      <c r="CM40" s="385"/>
      <c r="CN40" s="213"/>
      <c r="CO40" s="386" t="str">
        <f t="shared" si="3"/>
        <v/>
      </c>
      <c r="CP40" s="386"/>
      <c r="CQ40" s="385" t="str">
        <f>IF('各会計、関係団体の財政状況及び健全化判断比率'!BS13="","",'各会計、関係団体の財政状況及び健全化判断比率'!BS13)</f>
        <v/>
      </c>
      <c r="CR40" s="385"/>
      <c r="CS40" s="385"/>
      <c r="CT40" s="385"/>
      <c r="CU40" s="385"/>
      <c r="CV40" s="385"/>
      <c r="CW40" s="385"/>
      <c r="CX40" s="385"/>
      <c r="CY40" s="385"/>
      <c r="CZ40" s="385"/>
      <c r="DA40" s="385"/>
      <c r="DB40" s="385"/>
      <c r="DC40" s="385"/>
      <c r="DD40" s="385"/>
      <c r="DE40" s="385"/>
      <c r="DF40" s="210"/>
      <c r="DG40" s="387" t="str">
        <f>IF('各会計、関係団体の財政状況及び健全化判断比率'!BR13="","",'各会計、関係団体の財政状況及び健全化判断比率'!BR13)</f>
        <v/>
      </c>
      <c r="DH40" s="387"/>
      <c r="DI40" s="217"/>
      <c r="DJ40" s="185"/>
      <c r="DK40" s="185"/>
      <c r="DL40" s="185"/>
      <c r="DM40" s="185"/>
      <c r="DN40" s="185"/>
      <c r="DO40" s="185"/>
    </row>
    <row r="41" spans="1:119" ht="32.25" customHeight="1" x14ac:dyDescent="0.15">
      <c r="A41" s="186"/>
      <c r="B41" s="212"/>
      <c r="C41" s="386" t="str">
        <f t="shared" si="5"/>
        <v/>
      </c>
      <c r="D41" s="386"/>
      <c r="E41" s="385" t="str">
        <f>IF('各会計、関係団体の財政状況及び健全化判断比率'!B14="","",'各会計、関係団体の財政状況及び健全化判断比率'!B14)</f>
        <v/>
      </c>
      <c r="F41" s="385"/>
      <c r="G41" s="385"/>
      <c r="H41" s="385"/>
      <c r="I41" s="385"/>
      <c r="J41" s="385"/>
      <c r="K41" s="385"/>
      <c r="L41" s="385"/>
      <c r="M41" s="385"/>
      <c r="N41" s="385"/>
      <c r="O41" s="385"/>
      <c r="P41" s="385"/>
      <c r="Q41" s="385"/>
      <c r="R41" s="385"/>
      <c r="S41" s="385"/>
      <c r="T41" s="213"/>
      <c r="U41" s="386" t="str">
        <f t="shared" si="4"/>
        <v/>
      </c>
      <c r="V41" s="386"/>
      <c r="W41" s="385"/>
      <c r="X41" s="385"/>
      <c r="Y41" s="385"/>
      <c r="Z41" s="385"/>
      <c r="AA41" s="385"/>
      <c r="AB41" s="385"/>
      <c r="AC41" s="385"/>
      <c r="AD41" s="385"/>
      <c r="AE41" s="385"/>
      <c r="AF41" s="385"/>
      <c r="AG41" s="385"/>
      <c r="AH41" s="385"/>
      <c r="AI41" s="385"/>
      <c r="AJ41" s="385"/>
      <c r="AK41" s="385"/>
      <c r="AL41" s="213"/>
      <c r="AM41" s="386" t="str">
        <f t="shared" si="0"/>
        <v/>
      </c>
      <c r="AN41" s="386"/>
      <c r="AO41" s="385"/>
      <c r="AP41" s="385"/>
      <c r="AQ41" s="385"/>
      <c r="AR41" s="385"/>
      <c r="AS41" s="385"/>
      <c r="AT41" s="385"/>
      <c r="AU41" s="385"/>
      <c r="AV41" s="385"/>
      <c r="AW41" s="385"/>
      <c r="AX41" s="385"/>
      <c r="AY41" s="385"/>
      <c r="AZ41" s="385"/>
      <c r="BA41" s="385"/>
      <c r="BB41" s="385"/>
      <c r="BC41" s="385"/>
      <c r="BD41" s="213"/>
      <c r="BE41" s="386" t="str">
        <f t="shared" si="1"/>
        <v/>
      </c>
      <c r="BF41" s="386"/>
      <c r="BG41" s="385"/>
      <c r="BH41" s="385"/>
      <c r="BI41" s="385"/>
      <c r="BJ41" s="385"/>
      <c r="BK41" s="385"/>
      <c r="BL41" s="385"/>
      <c r="BM41" s="385"/>
      <c r="BN41" s="385"/>
      <c r="BO41" s="385"/>
      <c r="BP41" s="385"/>
      <c r="BQ41" s="385"/>
      <c r="BR41" s="385"/>
      <c r="BS41" s="385"/>
      <c r="BT41" s="385"/>
      <c r="BU41" s="385"/>
      <c r="BV41" s="213"/>
      <c r="BW41" s="386">
        <f t="shared" si="2"/>
        <v>16</v>
      </c>
      <c r="BX41" s="386"/>
      <c r="BY41" s="385" t="str">
        <f>IF('各会計、関係団体の財政状況及び健全化判断比率'!B75="","",'各会計、関係団体の財政状況及び健全化判断比率'!B75)</f>
        <v>新潟県後期高齢者医療広域連合【後期高齢者医療特別会計】</v>
      </c>
      <c r="BZ41" s="385"/>
      <c r="CA41" s="385"/>
      <c r="CB41" s="385"/>
      <c r="CC41" s="385"/>
      <c r="CD41" s="385"/>
      <c r="CE41" s="385"/>
      <c r="CF41" s="385"/>
      <c r="CG41" s="385"/>
      <c r="CH41" s="385"/>
      <c r="CI41" s="385"/>
      <c r="CJ41" s="385"/>
      <c r="CK41" s="385"/>
      <c r="CL41" s="385"/>
      <c r="CM41" s="385"/>
      <c r="CN41" s="213"/>
      <c r="CO41" s="386" t="str">
        <f t="shared" si="3"/>
        <v/>
      </c>
      <c r="CP41" s="386"/>
      <c r="CQ41" s="385" t="str">
        <f>IF('各会計、関係団体の財政状況及び健全化判断比率'!BS14="","",'各会計、関係団体の財政状況及び健全化判断比率'!BS14)</f>
        <v/>
      </c>
      <c r="CR41" s="385"/>
      <c r="CS41" s="385"/>
      <c r="CT41" s="385"/>
      <c r="CU41" s="385"/>
      <c r="CV41" s="385"/>
      <c r="CW41" s="385"/>
      <c r="CX41" s="385"/>
      <c r="CY41" s="385"/>
      <c r="CZ41" s="385"/>
      <c r="DA41" s="385"/>
      <c r="DB41" s="385"/>
      <c r="DC41" s="385"/>
      <c r="DD41" s="385"/>
      <c r="DE41" s="385"/>
      <c r="DF41" s="210"/>
      <c r="DG41" s="387" t="str">
        <f>IF('各会計、関係団体の財政状況及び健全化判断比率'!BR14="","",'各会計、関係団体の財政状況及び健全化判断比率'!BR14)</f>
        <v/>
      </c>
      <c r="DH41" s="387"/>
      <c r="DI41" s="217"/>
      <c r="DJ41" s="185"/>
      <c r="DK41" s="185"/>
      <c r="DL41" s="185"/>
      <c r="DM41" s="185"/>
      <c r="DN41" s="185"/>
      <c r="DO41" s="185"/>
    </row>
    <row r="42" spans="1:119" ht="32.25" customHeight="1" x14ac:dyDescent="0.15">
      <c r="A42" s="185"/>
      <c r="B42" s="212"/>
      <c r="C42" s="386" t="str">
        <f t="shared" si="5"/>
        <v/>
      </c>
      <c r="D42" s="386"/>
      <c r="E42" s="385" t="str">
        <f>IF('各会計、関係団体の財政状況及び健全化判断比率'!B15="","",'各会計、関係団体の財政状況及び健全化判断比率'!B15)</f>
        <v/>
      </c>
      <c r="F42" s="385"/>
      <c r="G42" s="385"/>
      <c r="H42" s="385"/>
      <c r="I42" s="385"/>
      <c r="J42" s="385"/>
      <c r="K42" s="385"/>
      <c r="L42" s="385"/>
      <c r="M42" s="385"/>
      <c r="N42" s="385"/>
      <c r="O42" s="385"/>
      <c r="P42" s="385"/>
      <c r="Q42" s="385"/>
      <c r="R42" s="385"/>
      <c r="S42" s="385"/>
      <c r="T42" s="213"/>
      <c r="U42" s="386" t="str">
        <f t="shared" si="4"/>
        <v/>
      </c>
      <c r="V42" s="386"/>
      <c r="W42" s="385"/>
      <c r="X42" s="385"/>
      <c r="Y42" s="385"/>
      <c r="Z42" s="385"/>
      <c r="AA42" s="385"/>
      <c r="AB42" s="385"/>
      <c r="AC42" s="385"/>
      <c r="AD42" s="385"/>
      <c r="AE42" s="385"/>
      <c r="AF42" s="385"/>
      <c r="AG42" s="385"/>
      <c r="AH42" s="385"/>
      <c r="AI42" s="385"/>
      <c r="AJ42" s="385"/>
      <c r="AK42" s="385"/>
      <c r="AL42" s="213"/>
      <c r="AM42" s="386" t="str">
        <f t="shared" si="0"/>
        <v/>
      </c>
      <c r="AN42" s="386"/>
      <c r="AO42" s="385"/>
      <c r="AP42" s="385"/>
      <c r="AQ42" s="385"/>
      <c r="AR42" s="385"/>
      <c r="AS42" s="385"/>
      <c r="AT42" s="385"/>
      <c r="AU42" s="385"/>
      <c r="AV42" s="385"/>
      <c r="AW42" s="385"/>
      <c r="AX42" s="385"/>
      <c r="AY42" s="385"/>
      <c r="AZ42" s="385"/>
      <c r="BA42" s="385"/>
      <c r="BB42" s="385"/>
      <c r="BC42" s="385"/>
      <c r="BD42" s="213"/>
      <c r="BE42" s="386" t="str">
        <f t="shared" si="1"/>
        <v/>
      </c>
      <c r="BF42" s="386"/>
      <c r="BG42" s="385"/>
      <c r="BH42" s="385"/>
      <c r="BI42" s="385"/>
      <c r="BJ42" s="385"/>
      <c r="BK42" s="385"/>
      <c r="BL42" s="385"/>
      <c r="BM42" s="385"/>
      <c r="BN42" s="385"/>
      <c r="BO42" s="385"/>
      <c r="BP42" s="385"/>
      <c r="BQ42" s="385"/>
      <c r="BR42" s="385"/>
      <c r="BS42" s="385"/>
      <c r="BT42" s="385"/>
      <c r="BU42" s="385"/>
      <c r="BV42" s="213"/>
      <c r="BW42" s="386">
        <f t="shared" si="2"/>
        <v>17</v>
      </c>
      <c r="BX42" s="386"/>
      <c r="BY42" s="385" t="str">
        <f>IF('各会計、関係団体の財政状況及び健全化判断比率'!B76="","",'各会計、関係団体の財政状況及び健全化判断比率'!B76)</f>
        <v>魚沼地区障害福祉組合</v>
      </c>
      <c r="BZ42" s="385"/>
      <c r="CA42" s="385"/>
      <c r="CB42" s="385"/>
      <c r="CC42" s="385"/>
      <c r="CD42" s="385"/>
      <c r="CE42" s="385"/>
      <c r="CF42" s="385"/>
      <c r="CG42" s="385"/>
      <c r="CH42" s="385"/>
      <c r="CI42" s="385"/>
      <c r="CJ42" s="385"/>
      <c r="CK42" s="385"/>
      <c r="CL42" s="385"/>
      <c r="CM42" s="385"/>
      <c r="CN42" s="213"/>
      <c r="CO42" s="386" t="str">
        <f t="shared" si="3"/>
        <v/>
      </c>
      <c r="CP42" s="386"/>
      <c r="CQ42" s="385" t="str">
        <f>IF('各会計、関係団体の財政状況及び健全化判断比率'!BS15="","",'各会計、関係団体の財政状況及び健全化判断比率'!BS15)</f>
        <v/>
      </c>
      <c r="CR42" s="385"/>
      <c r="CS42" s="385"/>
      <c r="CT42" s="385"/>
      <c r="CU42" s="385"/>
      <c r="CV42" s="385"/>
      <c r="CW42" s="385"/>
      <c r="CX42" s="385"/>
      <c r="CY42" s="385"/>
      <c r="CZ42" s="385"/>
      <c r="DA42" s="385"/>
      <c r="DB42" s="385"/>
      <c r="DC42" s="385"/>
      <c r="DD42" s="385"/>
      <c r="DE42" s="385"/>
      <c r="DF42" s="210"/>
      <c r="DG42" s="387" t="str">
        <f>IF('各会計、関係団体の財政状況及び健全化判断比率'!BR15="","",'各会計、関係団体の財政状況及び健全化判断比率'!BR15)</f>
        <v/>
      </c>
      <c r="DH42" s="387"/>
      <c r="DI42" s="217"/>
      <c r="DJ42" s="185"/>
      <c r="DK42" s="185"/>
      <c r="DL42" s="185"/>
      <c r="DM42" s="185"/>
      <c r="DN42" s="185"/>
      <c r="DO42" s="185"/>
    </row>
    <row r="43" spans="1:119" ht="32.25" customHeight="1" x14ac:dyDescent="0.15">
      <c r="A43" s="185"/>
      <c r="B43" s="212"/>
      <c r="C43" s="386" t="str">
        <f t="shared" si="5"/>
        <v/>
      </c>
      <c r="D43" s="386"/>
      <c r="E43" s="385" t="str">
        <f>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213"/>
      <c r="U43" s="386" t="str">
        <f t="shared" si="4"/>
        <v/>
      </c>
      <c r="V43" s="386"/>
      <c r="W43" s="385"/>
      <c r="X43" s="385"/>
      <c r="Y43" s="385"/>
      <c r="Z43" s="385"/>
      <c r="AA43" s="385"/>
      <c r="AB43" s="385"/>
      <c r="AC43" s="385"/>
      <c r="AD43" s="385"/>
      <c r="AE43" s="385"/>
      <c r="AF43" s="385"/>
      <c r="AG43" s="385"/>
      <c r="AH43" s="385"/>
      <c r="AI43" s="385"/>
      <c r="AJ43" s="385"/>
      <c r="AK43" s="385"/>
      <c r="AL43" s="213"/>
      <c r="AM43" s="386" t="str">
        <f t="shared" si="0"/>
        <v/>
      </c>
      <c r="AN43" s="386"/>
      <c r="AO43" s="385"/>
      <c r="AP43" s="385"/>
      <c r="AQ43" s="385"/>
      <c r="AR43" s="385"/>
      <c r="AS43" s="385"/>
      <c r="AT43" s="385"/>
      <c r="AU43" s="385"/>
      <c r="AV43" s="385"/>
      <c r="AW43" s="385"/>
      <c r="AX43" s="385"/>
      <c r="AY43" s="385"/>
      <c r="AZ43" s="385"/>
      <c r="BA43" s="385"/>
      <c r="BB43" s="385"/>
      <c r="BC43" s="385"/>
      <c r="BD43" s="213"/>
      <c r="BE43" s="386" t="str">
        <f t="shared" si="1"/>
        <v/>
      </c>
      <c r="BF43" s="386"/>
      <c r="BG43" s="385"/>
      <c r="BH43" s="385"/>
      <c r="BI43" s="385"/>
      <c r="BJ43" s="385"/>
      <c r="BK43" s="385"/>
      <c r="BL43" s="385"/>
      <c r="BM43" s="385"/>
      <c r="BN43" s="385"/>
      <c r="BO43" s="385"/>
      <c r="BP43" s="385"/>
      <c r="BQ43" s="385"/>
      <c r="BR43" s="385"/>
      <c r="BS43" s="385"/>
      <c r="BT43" s="385"/>
      <c r="BU43" s="385"/>
      <c r="BV43" s="213"/>
      <c r="BW43" s="386">
        <f t="shared" si="2"/>
        <v>18</v>
      </c>
      <c r="BX43" s="386"/>
      <c r="BY43" s="385" t="str">
        <f>IF('各会計、関係団体の財政状況及び健全化判断比率'!B77="","",'各会計、関係団体の財政状況及び健全化判断比率'!B77)</f>
        <v>魚沼地域特別養護老人ホーム組合</v>
      </c>
      <c r="BZ43" s="385"/>
      <c r="CA43" s="385"/>
      <c r="CB43" s="385"/>
      <c r="CC43" s="385"/>
      <c r="CD43" s="385"/>
      <c r="CE43" s="385"/>
      <c r="CF43" s="385"/>
      <c r="CG43" s="385"/>
      <c r="CH43" s="385"/>
      <c r="CI43" s="385"/>
      <c r="CJ43" s="385"/>
      <c r="CK43" s="385"/>
      <c r="CL43" s="385"/>
      <c r="CM43" s="385"/>
      <c r="CN43" s="213"/>
      <c r="CO43" s="386" t="str">
        <f t="shared" si="3"/>
        <v/>
      </c>
      <c r="CP43" s="386"/>
      <c r="CQ43" s="385" t="str">
        <f>IF('各会計、関係団体の財政状況及び健全化判断比率'!BS16="","",'各会計、関係団体の財政状況及び健全化判断比率'!BS16)</f>
        <v/>
      </c>
      <c r="CR43" s="385"/>
      <c r="CS43" s="385"/>
      <c r="CT43" s="385"/>
      <c r="CU43" s="385"/>
      <c r="CV43" s="385"/>
      <c r="CW43" s="385"/>
      <c r="CX43" s="385"/>
      <c r="CY43" s="385"/>
      <c r="CZ43" s="385"/>
      <c r="DA43" s="385"/>
      <c r="DB43" s="385"/>
      <c r="DC43" s="385"/>
      <c r="DD43" s="385"/>
      <c r="DE43" s="385"/>
      <c r="DF43" s="210"/>
      <c r="DG43" s="387" t="str">
        <f>IF('各会計、関係団体の財政状況及び健全化判断比率'!BR16="","",'各会計、関係団体の財政状況及び健全化判断比率'!BR16)</f>
        <v/>
      </c>
      <c r="DH43" s="387"/>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205</v>
      </c>
      <c r="C46" s="185"/>
      <c r="D46" s="185"/>
      <c r="E46" s="185" t="s">
        <v>206</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207</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208</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209</v>
      </c>
    </row>
    <row r="50" spans="5:5" x14ac:dyDescent="0.15">
      <c r="E50" s="187" t="s">
        <v>210</v>
      </c>
    </row>
    <row r="51" spans="5:5" x14ac:dyDescent="0.15">
      <c r="E51" s="187" t="s">
        <v>211</v>
      </c>
    </row>
    <row r="52" spans="5:5" x14ac:dyDescent="0.15">
      <c r="E52" s="187" t="s">
        <v>212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mbs4t1q9SobV3SjozeMAGpDgTWT8g+A3jBZbYZYVWWh7MLbTurInjRfyoDkd3XXsQrGqgZaJVBbFUiLkj2pUSw==" saltValue="Udouwi6qtXCyR4oXQR770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206" t="s">
        <v>565</v>
      </c>
      <c r="D34" s="1206"/>
      <c r="E34" s="1207"/>
      <c r="F34" s="32">
        <v>9.59</v>
      </c>
      <c r="G34" s="33">
        <v>10.49</v>
      </c>
      <c r="H34" s="33">
        <v>11.94</v>
      </c>
      <c r="I34" s="33">
        <v>13.39</v>
      </c>
      <c r="J34" s="34">
        <v>13.89</v>
      </c>
      <c r="K34" s="22"/>
      <c r="L34" s="22"/>
      <c r="M34" s="22"/>
      <c r="N34" s="22"/>
      <c r="O34" s="22"/>
      <c r="P34" s="22"/>
    </row>
    <row r="35" spans="1:16" ht="39" customHeight="1" x14ac:dyDescent="0.15">
      <c r="A35" s="22"/>
      <c r="B35" s="35"/>
      <c r="C35" s="1200" t="s">
        <v>566</v>
      </c>
      <c r="D35" s="1201"/>
      <c r="E35" s="1202"/>
      <c r="F35" s="36">
        <v>3.75</v>
      </c>
      <c r="G35" s="37">
        <v>6.39</v>
      </c>
      <c r="H35" s="37">
        <v>4.59</v>
      </c>
      <c r="I35" s="37">
        <v>4.04</v>
      </c>
      <c r="J35" s="38">
        <v>4</v>
      </c>
      <c r="K35" s="22"/>
      <c r="L35" s="22"/>
      <c r="M35" s="22"/>
      <c r="N35" s="22"/>
      <c r="O35" s="22"/>
      <c r="P35" s="22"/>
    </row>
    <row r="36" spans="1:16" ht="39" customHeight="1" x14ac:dyDescent="0.15">
      <c r="A36" s="22"/>
      <c r="B36" s="35"/>
      <c r="C36" s="1200" t="s">
        <v>567</v>
      </c>
      <c r="D36" s="1201"/>
      <c r="E36" s="1202"/>
      <c r="F36" s="36">
        <v>0.37</v>
      </c>
      <c r="G36" s="37">
        <v>0</v>
      </c>
      <c r="H36" s="37">
        <v>0.01</v>
      </c>
      <c r="I36" s="37">
        <v>0.11</v>
      </c>
      <c r="J36" s="38">
        <v>1.3</v>
      </c>
      <c r="K36" s="22"/>
      <c r="L36" s="22"/>
      <c r="M36" s="22"/>
      <c r="N36" s="22"/>
      <c r="O36" s="22"/>
      <c r="P36" s="22"/>
    </row>
    <row r="37" spans="1:16" ht="39" customHeight="1" x14ac:dyDescent="0.15">
      <c r="A37" s="22"/>
      <c r="B37" s="35"/>
      <c r="C37" s="1200" t="s">
        <v>568</v>
      </c>
      <c r="D37" s="1201"/>
      <c r="E37" s="1202"/>
      <c r="F37" s="36">
        <v>0.46</v>
      </c>
      <c r="G37" s="37">
        <v>0.7</v>
      </c>
      <c r="H37" s="37">
        <v>0.52</v>
      </c>
      <c r="I37" s="37">
        <v>0.79</v>
      </c>
      <c r="J37" s="38">
        <v>1.2</v>
      </c>
      <c r="K37" s="22"/>
      <c r="L37" s="22"/>
      <c r="M37" s="22"/>
      <c r="N37" s="22"/>
      <c r="O37" s="22"/>
      <c r="P37" s="22"/>
    </row>
    <row r="38" spans="1:16" ht="39" customHeight="1" x14ac:dyDescent="0.15">
      <c r="A38" s="22"/>
      <c r="B38" s="35"/>
      <c r="C38" s="1200" t="s">
        <v>569</v>
      </c>
      <c r="D38" s="1201"/>
      <c r="E38" s="1202"/>
      <c r="F38" s="36">
        <v>0.09</v>
      </c>
      <c r="G38" s="37">
        <v>0.54</v>
      </c>
      <c r="H38" s="37">
        <v>0.19</v>
      </c>
      <c r="I38" s="37">
        <v>0.52</v>
      </c>
      <c r="J38" s="38">
        <v>1.02</v>
      </c>
      <c r="K38" s="22"/>
      <c r="L38" s="22"/>
      <c r="M38" s="22"/>
      <c r="N38" s="22"/>
      <c r="O38" s="22"/>
      <c r="P38" s="22"/>
    </row>
    <row r="39" spans="1:16" ht="39" customHeight="1" x14ac:dyDescent="0.15">
      <c r="A39" s="22"/>
      <c r="B39" s="35"/>
      <c r="C39" s="1200" t="s">
        <v>570</v>
      </c>
      <c r="D39" s="1201"/>
      <c r="E39" s="1202"/>
      <c r="F39" s="36">
        <v>0.53</v>
      </c>
      <c r="G39" s="37">
        <v>0.15</v>
      </c>
      <c r="H39" s="37">
        <v>0.33</v>
      </c>
      <c r="I39" s="37">
        <v>0.77</v>
      </c>
      <c r="J39" s="38">
        <v>0.92</v>
      </c>
      <c r="K39" s="22"/>
      <c r="L39" s="22"/>
      <c r="M39" s="22"/>
      <c r="N39" s="22"/>
      <c r="O39" s="22"/>
      <c r="P39" s="22"/>
    </row>
    <row r="40" spans="1:16" ht="39" customHeight="1" x14ac:dyDescent="0.15">
      <c r="A40" s="22"/>
      <c r="B40" s="35"/>
      <c r="C40" s="1200" t="s">
        <v>571</v>
      </c>
      <c r="D40" s="1201"/>
      <c r="E40" s="1202"/>
      <c r="F40" s="36">
        <v>7.0000000000000007E-2</v>
      </c>
      <c r="G40" s="37">
        <v>0.04</v>
      </c>
      <c r="H40" s="37">
        <v>0.03</v>
      </c>
      <c r="I40" s="37">
        <v>0.02</v>
      </c>
      <c r="J40" s="38">
        <v>0.02</v>
      </c>
      <c r="K40" s="22"/>
      <c r="L40" s="22"/>
      <c r="M40" s="22"/>
      <c r="N40" s="22"/>
      <c r="O40" s="22"/>
      <c r="P40" s="22"/>
    </row>
    <row r="41" spans="1:16" ht="39" customHeight="1" x14ac:dyDescent="0.15">
      <c r="A41" s="22"/>
      <c r="B41" s="35"/>
      <c r="C41" s="1200" t="s">
        <v>572</v>
      </c>
      <c r="D41" s="1201"/>
      <c r="E41" s="1202"/>
      <c r="F41" s="36">
        <v>0.04</v>
      </c>
      <c r="G41" s="37">
        <v>0.03</v>
      </c>
      <c r="H41" s="37">
        <v>0.05</v>
      </c>
      <c r="I41" s="37">
        <v>0.04</v>
      </c>
      <c r="J41" s="38">
        <v>0</v>
      </c>
      <c r="K41" s="22"/>
      <c r="L41" s="22"/>
      <c r="M41" s="22"/>
      <c r="N41" s="22"/>
      <c r="O41" s="22"/>
      <c r="P41" s="22"/>
    </row>
    <row r="42" spans="1:16" ht="39" customHeight="1" x14ac:dyDescent="0.15">
      <c r="A42" s="22"/>
      <c r="B42" s="39"/>
      <c r="C42" s="1200" t="s">
        <v>573</v>
      </c>
      <c r="D42" s="1201"/>
      <c r="E42" s="1202"/>
      <c r="F42" s="36" t="s">
        <v>516</v>
      </c>
      <c r="G42" s="37" t="s">
        <v>516</v>
      </c>
      <c r="H42" s="37" t="s">
        <v>516</v>
      </c>
      <c r="I42" s="37" t="s">
        <v>516</v>
      </c>
      <c r="J42" s="38" t="s">
        <v>516</v>
      </c>
      <c r="K42" s="22"/>
      <c r="L42" s="22"/>
      <c r="M42" s="22"/>
      <c r="N42" s="22"/>
      <c r="O42" s="22"/>
      <c r="P42" s="22"/>
    </row>
    <row r="43" spans="1:16" ht="39" customHeight="1" thickBot="1" x14ac:dyDescent="0.2">
      <c r="A43" s="22"/>
      <c r="B43" s="40"/>
      <c r="C43" s="1203" t="s">
        <v>574</v>
      </c>
      <c r="D43" s="1204"/>
      <c r="E43" s="1205"/>
      <c r="F43" s="41" t="s">
        <v>516</v>
      </c>
      <c r="G43" s="42" t="s">
        <v>516</v>
      </c>
      <c r="H43" s="42" t="s">
        <v>516</v>
      </c>
      <c r="I43" s="42" t="s">
        <v>516</v>
      </c>
      <c r="J43" s="43" t="s">
        <v>516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Zwv7szS/bECDBGgAYihqlg9UCEAraHw3wqyRk8lfcKJTjEU70FQCLmKxCfpwFtuLRutZyXv+Ee6P3/gzgYxVyw==" saltValue="euxMNZlGLI88HRj8RGjrT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226" t="s">
        <v>11</v>
      </c>
      <c r="C45" s="1227"/>
      <c r="D45" s="58"/>
      <c r="E45" s="1232" t="s">
        <v>12</v>
      </c>
      <c r="F45" s="1232"/>
      <c r="G45" s="1232"/>
      <c r="H45" s="1232"/>
      <c r="I45" s="1232"/>
      <c r="J45" s="1233"/>
      <c r="K45" s="59">
        <v>4207</v>
      </c>
      <c r="L45" s="60">
        <v>4303</v>
      </c>
      <c r="M45" s="60">
        <v>4411</v>
      </c>
      <c r="N45" s="60">
        <v>4347</v>
      </c>
      <c r="O45" s="61">
        <v>4125</v>
      </c>
      <c r="P45" s="48"/>
      <c r="Q45" s="48"/>
      <c r="R45" s="48"/>
      <c r="S45" s="48"/>
      <c r="T45" s="48"/>
      <c r="U45" s="48"/>
    </row>
    <row r="46" spans="1:21" ht="30.75" customHeight="1" x14ac:dyDescent="0.15">
      <c r="A46" s="48"/>
      <c r="B46" s="1228"/>
      <c r="C46" s="1229"/>
      <c r="D46" s="62"/>
      <c r="E46" s="1210" t="s">
        <v>13</v>
      </c>
      <c r="F46" s="1210"/>
      <c r="G46" s="1210"/>
      <c r="H46" s="1210"/>
      <c r="I46" s="1210"/>
      <c r="J46" s="1211"/>
      <c r="K46" s="63" t="s">
        <v>516</v>
      </c>
      <c r="L46" s="64" t="s">
        <v>516</v>
      </c>
      <c r="M46" s="64" t="s">
        <v>516</v>
      </c>
      <c r="N46" s="64" t="s">
        <v>516</v>
      </c>
      <c r="O46" s="65" t="s">
        <v>516</v>
      </c>
      <c r="P46" s="48"/>
      <c r="Q46" s="48"/>
      <c r="R46" s="48"/>
      <c r="S46" s="48"/>
      <c r="T46" s="48"/>
      <c r="U46" s="48"/>
    </row>
    <row r="47" spans="1:21" ht="30.75" customHeight="1" x14ac:dyDescent="0.15">
      <c r="A47" s="48"/>
      <c r="B47" s="1228"/>
      <c r="C47" s="1229"/>
      <c r="D47" s="62"/>
      <c r="E47" s="1210" t="s">
        <v>14</v>
      </c>
      <c r="F47" s="1210"/>
      <c r="G47" s="1210"/>
      <c r="H47" s="1210"/>
      <c r="I47" s="1210"/>
      <c r="J47" s="1211"/>
      <c r="K47" s="63" t="s">
        <v>516</v>
      </c>
      <c r="L47" s="64" t="s">
        <v>516</v>
      </c>
      <c r="M47" s="64" t="s">
        <v>516</v>
      </c>
      <c r="N47" s="64" t="s">
        <v>516</v>
      </c>
      <c r="O47" s="65" t="s">
        <v>516</v>
      </c>
      <c r="P47" s="48"/>
      <c r="Q47" s="48"/>
      <c r="R47" s="48"/>
      <c r="S47" s="48"/>
      <c r="T47" s="48"/>
      <c r="U47" s="48"/>
    </row>
    <row r="48" spans="1:21" ht="30.75" customHeight="1" x14ac:dyDescent="0.15">
      <c r="A48" s="48"/>
      <c r="B48" s="1228"/>
      <c r="C48" s="1229"/>
      <c r="D48" s="62"/>
      <c r="E48" s="1210" t="s">
        <v>15</v>
      </c>
      <c r="F48" s="1210"/>
      <c r="G48" s="1210"/>
      <c r="H48" s="1210"/>
      <c r="I48" s="1210"/>
      <c r="J48" s="1211"/>
      <c r="K48" s="63">
        <v>2304</v>
      </c>
      <c r="L48" s="64">
        <v>2075</v>
      </c>
      <c r="M48" s="64">
        <v>2464</v>
      </c>
      <c r="N48" s="64">
        <v>2355</v>
      </c>
      <c r="O48" s="65">
        <v>2326</v>
      </c>
      <c r="P48" s="48"/>
      <c r="Q48" s="48"/>
      <c r="R48" s="48"/>
      <c r="S48" s="48"/>
      <c r="T48" s="48"/>
      <c r="U48" s="48"/>
    </row>
    <row r="49" spans="1:21" ht="30.75" customHeight="1" x14ac:dyDescent="0.15">
      <c r="A49" s="48"/>
      <c r="B49" s="1228"/>
      <c r="C49" s="1229"/>
      <c r="D49" s="62"/>
      <c r="E49" s="1210" t="s">
        <v>16</v>
      </c>
      <c r="F49" s="1210"/>
      <c r="G49" s="1210"/>
      <c r="H49" s="1210"/>
      <c r="I49" s="1210"/>
      <c r="J49" s="1211"/>
      <c r="K49" s="63">
        <v>57</v>
      </c>
      <c r="L49" s="64">
        <v>57</v>
      </c>
      <c r="M49" s="64">
        <v>57</v>
      </c>
      <c r="N49" s="64">
        <v>57</v>
      </c>
      <c r="O49" s="65">
        <v>62</v>
      </c>
      <c r="P49" s="48"/>
      <c r="Q49" s="48"/>
      <c r="R49" s="48"/>
      <c r="S49" s="48"/>
      <c r="T49" s="48"/>
      <c r="U49" s="48"/>
    </row>
    <row r="50" spans="1:21" ht="30.75" customHeight="1" x14ac:dyDescent="0.15">
      <c r="A50" s="48"/>
      <c r="B50" s="1228"/>
      <c r="C50" s="1229"/>
      <c r="D50" s="62"/>
      <c r="E50" s="1210" t="s">
        <v>17</v>
      </c>
      <c r="F50" s="1210"/>
      <c r="G50" s="1210"/>
      <c r="H50" s="1210"/>
      <c r="I50" s="1210"/>
      <c r="J50" s="1211"/>
      <c r="K50" s="63">
        <v>41</v>
      </c>
      <c r="L50" s="64">
        <v>40</v>
      </c>
      <c r="M50" s="64">
        <v>39</v>
      </c>
      <c r="N50" s="64">
        <v>37</v>
      </c>
      <c r="O50" s="65">
        <v>8</v>
      </c>
      <c r="P50" s="48"/>
      <c r="Q50" s="48"/>
      <c r="R50" s="48"/>
      <c r="S50" s="48"/>
      <c r="T50" s="48"/>
      <c r="U50" s="48"/>
    </row>
    <row r="51" spans="1:21" ht="30.75" customHeight="1" x14ac:dyDescent="0.15">
      <c r="A51" s="48"/>
      <c r="B51" s="1230"/>
      <c r="C51" s="1231"/>
      <c r="D51" s="66"/>
      <c r="E51" s="1210" t="s">
        <v>18</v>
      </c>
      <c r="F51" s="1210"/>
      <c r="G51" s="1210"/>
      <c r="H51" s="1210"/>
      <c r="I51" s="1210"/>
      <c r="J51" s="1211"/>
      <c r="K51" s="63">
        <v>0</v>
      </c>
      <c r="L51" s="64">
        <v>0</v>
      </c>
      <c r="M51" s="64" t="s">
        <v>516</v>
      </c>
      <c r="N51" s="64" t="s">
        <v>516</v>
      </c>
      <c r="O51" s="65" t="s">
        <v>516</v>
      </c>
      <c r="P51" s="48"/>
      <c r="Q51" s="48"/>
      <c r="R51" s="48"/>
      <c r="S51" s="48"/>
      <c r="T51" s="48"/>
      <c r="U51" s="48"/>
    </row>
    <row r="52" spans="1:21" ht="30.75" customHeight="1" x14ac:dyDescent="0.15">
      <c r="A52" s="48"/>
      <c r="B52" s="1208" t="s">
        <v>19</v>
      </c>
      <c r="C52" s="1209"/>
      <c r="D52" s="66"/>
      <c r="E52" s="1210" t="s">
        <v>20</v>
      </c>
      <c r="F52" s="1210"/>
      <c r="G52" s="1210"/>
      <c r="H52" s="1210"/>
      <c r="I52" s="1210"/>
      <c r="J52" s="1211"/>
      <c r="K52" s="63">
        <v>4126</v>
      </c>
      <c r="L52" s="64">
        <v>4269</v>
      </c>
      <c r="M52" s="64">
        <v>4457</v>
      </c>
      <c r="N52" s="64">
        <v>4336</v>
      </c>
      <c r="O52" s="65">
        <v>4235</v>
      </c>
      <c r="P52" s="48"/>
      <c r="Q52" s="48"/>
      <c r="R52" s="48"/>
      <c r="S52" s="48"/>
      <c r="T52" s="48"/>
      <c r="U52" s="48"/>
    </row>
    <row r="53" spans="1:21" ht="30.75" customHeight="1" thickBot="1" x14ac:dyDescent="0.2">
      <c r="A53" s="48"/>
      <c r="B53" s="1212" t="s">
        <v>21</v>
      </c>
      <c r="C53" s="1213"/>
      <c r="D53" s="67"/>
      <c r="E53" s="1214" t="s">
        <v>22</v>
      </c>
      <c r="F53" s="1214"/>
      <c r="G53" s="1214"/>
      <c r="H53" s="1214"/>
      <c r="I53" s="1214"/>
      <c r="J53" s="1215"/>
      <c r="K53" s="68">
        <v>2483</v>
      </c>
      <c r="L53" s="69">
        <v>2206</v>
      </c>
      <c r="M53" s="69">
        <v>2514</v>
      </c>
      <c r="N53" s="69">
        <v>2460</v>
      </c>
      <c r="O53" s="70">
        <v>2286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575</v>
      </c>
      <c r="L56" s="80" t="s">
        <v>576</v>
      </c>
      <c r="M56" s="80" t="s">
        <v>577</v>
      </c>
      <c r="N56" s="80" t="s">
        <v>578</v>
      </c>
      <c r="O56" s="81" t="s">
        <v>579</v>
      </c>
      <c r="P56" s="48"/>
      <c r="Q56" s="48"/>
      <c r="R56" s="48"/>
      <c r="S56" s="48"/>
      <c r="T56" s="48"/>
      <c r="U56" s="48"/>
    </row>
    <row r="57" spans="1:21" ht="31.5" customHeight="1" x14ac:dyDescent="0.15">
      <c r="B57" s="1216" t="s">
        <v>25</v>
      </c>
      <c r="C57" s="1217"/>
      <c r="D57" s="1220" t="s">
        <v>26</v>
      </c>
      <c r="E57" s="1221"/>
      <c r="F57" s="1221"/>
      <c r="G57" s="1221"/>
      <c r="H57" s="1221"/>
      <c r="I57" s="1221"/>
      <c r="J57" s="1222"/>
      <c r="K57" s="82" t="s">
        <v>600</v>
      </c>
      <c r="L57" s="83" t="s">
        <v>600</v>
      </c>
      <c r="M57" s="83" t="s">
        <v>600</v>
      </c>
      <c r="N57" s="83" t="s">
        <v>600</v>
      </c>
      <c r="O57" s="84" t="s">
        <v>600</v>
      </c>
    </row>
    <row r="58" spans="1:21" ht="31.5" customHeight="1" thickBot="1" x14ac:dyDescent="0.2">
      <c r="B58" s="1218"/>
      <c r="C58" s="1219"/>
      <c r="D58" s="1223" t="s">
        <v>27</v>
      </c>
      <c r="E58" s="1224"/>
      <c r="F58" s="1224"/>
      <c r="G58" s="1224"/>
      <c r="H58" s="1224"/>
      <c r="I58" s="1224"/>
      <c r="J58" s="1225"/>
      <c r="K58" s="85" t="s">
        <v>600</v>
      </c>
      <c r="L58" s="86" t="s">
        <v>600</v>
      </c>
      <c r="M58" s="86" t="s">
        <v>600</v>
      </c>
      <c r="N58" s="86" t="s">
        <v>600</v>
      </c>
      <c r="O58" s="87" t="s">
        <v>600</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FczyPVx+r2VXko2NqS86goXWgQIQbpD5nD97oipCx7m0qH0Ta735rdhN1ldjILaek1LAHnpClginpKnNz1SduA==" saltValue="Wf+a4+SfJCYQZbvQhWOh/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557</v>
      </c>
      <c r="J40" s="99" t="s">
        <v>558</v>
      </c>
      <c r="K40" s="99" t="s">
        <v>559</v>
      </c>
      <c r="L40" s="99" t="s">
        <v>560</v>
      </c>
      <c r="M40" s="100" t="s">
        <v>561</v>
      </c>
    </row>
    <row r="41" spans="2:13" ht="27.75" customHeight="1" x14ac:dyDescent="0.15">
      <c r="B41" s="1246" t="s">
        <v>30</v>
      </c>
      <c r="C41" s="1247"/>
      <c r="D41" s="101"/>
      <c r="E41" s="1248" t="s">
        <v>31</v>
      </c>
      <c r="F41" s="1248"/>
      <c r="G41" s="1248"/>
      <c r="H41" s="1249"/>
      <c r="I41" s="102">
        <v>41615</v>
      </c>
      <c r="J41" s="103">
        <v>42418</v>
      </c>
      <c r="K41" s="103">
        <v>41911</v>
      </c>
      <c r="L41" s="103">
        <v>41027</v>
      </c>
      <c r="M41" s="104">
        <v>39681</v>
      </c>
    </row>
    <row r="42" spans="2:13" ht="27.75" customHeight="1" x14ac:dyDescent="0.15">
      <c r="B42" s="1236"/>
      <c r="C42" s="1237"/>
      <c r="D42" s="105"/>
      <c r="E42" s="1240" t="s">
        <v>32</v>
      </c>
      <c r="F42" s="1240"/>
      <c r="G42" s="1240"/>
      <c r="H42" s="1241"/>
      <c r="I42" s="106">
        <v>127</v>
      </c>
      <c r="J42" s="107">
        <v>89</v>
      </c>
      <c r="K42" s="107">
        <v>52</v>
      </c>
      <c r="L42" s="107">
        <v>16</v>
      </c>
      <c r="M42" s="108">
        <v>8</v>
      </c>
    </row>
    <row r="43" spans="2:13" ht="27.75" customHeight="1" x14ac:dyDescent="0.15">
      <c r="B43" s="1236"/>
      <c r="C43" s="1237"/>
      <c r="D43" s="105"/>
      <c r="E43" s="1240" t="s">
        <v>33</v>
      </c>
      <c r="F43" s="1240"/>
      <c r="G43" s="1240"/>
      <c r="H43" s="1241"/>
      <c r="I43" s="106">
        <v>34356</v>
      </c>
      <c r="J43" s="107">
        <v>34950</v>
      </c>
      <c r="K43" s="107">
        <v>31569</v>
      </c>
      <c r="L43" s="107">
        <v>30139</v>
      </c>
      <c r="M43" s="108">
        <v>29770</v>
      </c>
    </row>
    <row r="44" spans="2:13" ht="27.75" customHeight="1" x14ac:dyDescent="0.15">
      <c r="B44" s="1236"/>
      <c r="C44" s="1237"/>
      <c r="D44" s="105"/>
      <c r="E44" s="1240" t="s">
        <v>34</v>
      </c>
      <c r="F44" s="1240"/>
      <c r="G44" s="1240"/>
      <c r="H44" s="1241"/>
      <c r="I44" s="106">
        <v>456</v>
      </c>
      <c r="J44" s="107">
        <v>532</v>
      </c>
      <c r="K44" s="107">
        <v>429</v>
      </c>
      <c r="L44" s="107">
        <v>376</v>
      </c>
      <c r="M44" s="108">
        <v>318</v>
      </c>
    </row>
    <row r="45" spans="2:13" ht="27.75" customHeight="1" x14ac:dyDescent="0.15">
      <c r="B45" s="1236"/>
      <c r="C45" s="1237"/>
      <c r="D45" s="105"/>
      <c r="E45" s="1240" t="s">
        <v>35</v>
      </c>
      <c r="F45" s="1240"/>
      <c r="G45" s="1240"/>
      <c r="H45" s="1241"/>
      <c r="I45" s="106">
        <v>1106</v>
      </c>
      <c r="J45" s="107">
        <v>1379</v>
      </c>
      <c r="K45" s="107">
        <v>1417</v>
      </c>
      <c r="L45" s="107">
        <v>1017</v>
      </c>
      <c r="M45" s="108">
        <v>493</v>
      </c>
    </row>
    <row r="46" spans="2:13" ht="27.75" customHeight="1" x14ac:dyDescent="0.15">
      <c r="B46" s="1236"/>
      <c r="C46" s="1237"/>
      <c r="D46" s="109"/>
      <c r="E46" s="1240" t="s">
        <v>36</v>
      </c>
      <c r="F46" s="1240"/>
      <c r="G46" s="1240"/>
      <c r="H46" s="1241"/>
      <c r="I46" s="106">
        <v>408</v>
      </c>
      <c r="J46" s="107">
        <v>337</v>
      </c>
      <c r="K46" s="107" t="s">
        <v>516</v>
      </c>
      <c r="L46" s="107" t="s">
        <v>516</v>
      </c>
      <c r="M46" s="108" t="s">
        <v>516</v>
      </c>
    </row>
    <row r="47" spans="2:13" ht="27.75" customHeight="1" x14ac:dyDescent="0.15">
      <c r="B47" s="1236"/>
      <c r="C47" s="1237"/>
      <c r="D47" s="110"/>
      <c r="E47" s="1250" t="s">
        <v>37</v>
      </c>
      <c r="F47" s="1251"/>
      <c r="G47" s="1251"/>
      <c r="H47" s="1252"/>
      <c r="I47" s="106" t="s">
        <v>516</v>
      </c>
      <c r="J47" s="107" t="s">
        <v>516</v>
      </c>
      <c r="K47" s="107" t="s">
        <v>516</v>
      </c>
      <c r="L47" s="107" t="s">
        <v>516</v>
      </c>
      <c r="M47" s="108" t="s">
        <v>516</v>
      </c>
    </row>
    <row r="48" spans="2:13" ht="27.75" customHeight="1" x14ac:dyDescent="0.15">
      <c r="B48" s="1236"/>
      <c r="C48" s="1237"/>
      <c r="D48" s="105"/>
      <c r="E48" s="1240" t="s">
        <v>38</v>
      </c>
      <c r="F48" s="1240"/>
      <c r="G48" s="1240"/>
      <c r="H48" s="1241"/>
      <c r="I48" s="106" t="s">
        <v>516</v>
      </c>
      <c r="J48" s="107" t="s">
        <v>516</v>
      </c>
      <c r="K48" s="107" t="s">
        <v>516</v>
      </c>
      <c r="L48" s="107" t="s">
        <v>516</v>
      </c>
      <c r="M48" s="108" t="s">
        <v>516</v>
      </c>
    </row>
    <row r="49" spans="2:13" ht="27.75" customHeight="1" x14ac:dyDescent="0.15">
      <c r="B49" s="1238"/>
      <c r="C49" s="1239"/>
      <c r="D49" s="105"/>
      <c r="E49" s="1240" t="s">
        <v>39</v>
      </c>
      <c r="F49" s="1240"/>
      <c r="G49" s="1240"/>
      <c r="H49" s="1241"/>
      <c r="I49" s="106" t="s">
        <v>516</v>
      </c>
      <c r="J49" s="107" t="s">
        <v>516</v>
      </c>
      <c r="K49" s="107" t="s">
        <v>516</v>
      </c>
      <c r="L49" s="107" t="s">
        <v>516</v>
      </c>
      <c r="M49" s="108" t="s">
        <v>516</v>
      </c>
    </row>
    <row r="50" spans="2:13" ht="27.75" customHeight="1" x14ac:dyDescent="0.15">
      <c r="B50" s="1234" t="s">
        <v>40</v>
      </c>
      <c r="C50" s="1235"/>
      <c r="D50" s="111"/>
      <c r="E50" s="1240" t="s">
        <v>41</v>
      </c>
      <c r="F50" s="1240"/>
      <c r="G50" s="1240"/>
      <c r="H50" s="1241"/>
      <c r="I50" s="106">
        <v>3323</v>
      </c>
      <c r="J50" s="107">
        <v>3341</v>
      </c>
      <c r="K50" s="107">
        <v>2982</v>
      </c>
      <c r="L50" s="107">
        <v>3364</v>
      </c>
      <c r="M50" s="108">
        <v>3679</v>
      </c>
    </row>
    <row r="51" spans="2:13" ht="27.75" customHeight="1" x14ac:dyDescent="0.15">
      <c r="B51" s="1236"/>
      <c r="C51" s="1237"/>
      <c r="D51" s="105"/>
      <c r="E51" s="1240" t="s">
        <v>42</v>
      </c>
      <c r="F51" s="1240"/>
      <c r="G51" s="1240"/>
      <c r="H51" s="1241"/>
      <c r="I51" s="106">
        <v>1631</v>
      </c>
      <c r="J51" s="107">
        <v>1371</v>
      </c>
      <c r="K51" s="107">
        <v>1296</v>
      </c>
      <c r="L51" s="107">
        <v>1374</v>
      </c>
      <c r="M51" s="108">
        <v>1391</v>
      </c>
    </row>
    <row r="52" spans="2:13" ht="27.75" customHeight="1" x14ac:dyDescent="0.15">
      <c r="B52" s="1238"/>
      <c r="C52" s="1239"/>
      <c r="D52" s="105"/>
      <c r="E52" s="1240" t="s">
        <v>43</v>
      </c>
      <c r="F52" s="1240"/>
      <c r="G52" s="1240"/>
      <c r="H52" s="1241"/>
      <c r="I52" s="106">
        <v>48666</v>
      </c>
      <c r="J52" s="107">
        <v>49519</v>
      </c>
      <c r="K52" s="107">
        <v>48294</v>
      </c>
      <c r="L52" s="107">
        <v>47213</v>
      </c>
      <c r="M52" s="108">
        <v>45491</v>
      </c>
    </row>
    <row r="53" spans="2:13" ht="27.75" customHeight="1" thickBot="1" x14ac:dyDescent="0.2">
      <c r="B53" s="1242" t="s">
        <v>44</v>
      </c>
      <c r="C53" s="1243"/>
      <c r="D53" s="112"/>
      <c r="E53" s="1244" t="s">
        <v>45</v>
      </c>
      <c r="F53" s="1244"/>
      <c r="G53" s="1244"/>
      <c r="H53" s="1245"/>
      <c r="I53" s="113">
        <v>24448</v>
      </c>
      <c r="J53" s="114">
        <v>25474</v>
      </c>
      <c r="K53" s="114">
        <v>22807</v>
      </c>
      <c r="L53" s="114">
        <v>20624</v>
      </c>
      <c r="M53" s="115">
        <v>19709</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EwauTU53I8bFP+DTZnMpf9HqwfsfY17APiJuatoTYg5vLYuvRhOVCeMEb/4YW3qlbaXP7qCRnwt6Lp6oN3onAg==" saltValue="Zo2hfzwVuk7PkiTsWPazH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A25"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559</v>
      </c>
      <c r="G54" s="124" t="s">
        <v>560</v>
      </c>
      <c r="H54" s="125" t="s">
        <v>561</v>
      </c>
    </row>
    <row r="55" spans="2:8" ht="52.5" customHeight="1" x14ac:dyDescent="0.15">
      <c r="B55" s="126"/>
      <c r="C55" s="1261" t="s">
        <v>48</v>
      </c>
      <c r="D55" s="1261"/>
      <c r="E55" s="1262"/>
      <c r="F55" s="127">
        <v>1925</v>
      </c>
      <c r="G55" s="127">
        <v>2293</v>
      </c>
      <c r="H55" s="128">
        <v>2051</v>
      </c>
    </row>
    <row r="56" spans="2:8" ht="52.5" customHeight="1" x14ac:dyDescent="0.15">
      <c r="B56" s="129"/>
      <c r="C56" s="1263" t="s">
        <v>49</v>
      </c>
      <c r="D56" s="1263"/>
      <c r="E56" s="1264"/>
      <c r="F56" s="130">
        <v>104</v>
      </c>
      <c r="G56" s="130">
        <v>104</v>
      </c>
      <c r="H56" s="131">
        <v>104</v>
      </c>
    </row>
    <row r="57" spans="2:8" ht="53.25" customHeight="1" x14ac:dyDescent="0.15">
      <c r="B57" s="129"/>
      <c r="C57" s="1265" t="s">
        <v>50</v>
      </c>
      <c r="D57" s="1265"/>
      <c r="E57" s="1266"/>
      <c r="F57" s="132">
        <v>3949</v>
      </c>
      <c r="G57" s="132">
        <v>3941</v>
      </c>
      <c r="H57" s="133">
        <v>4404</v>
      </c>
    </row>
    <row r="58" spans="2:8" ht="45.75" customHeight="1" x14ac:dyDescent="0.15">
      <c r="B58" s="134"/>
      <c r="C58" s="1253" t="s">
        <v>601</v>
      </c>
      <c r="D58" s="1254"/>
      <c r="E58" s="1255"/>
      <c r="F58" s="135">
        <v>3373</v>
      </c>
      <c r="G58" s="135">
        <v>3373</v>
      </c>
      <c r="H58" s="136">
        <v>3373</v>
      </c>
    </row>
    <row r="59" spans="2:8" ht="45.75" customHeight="1" x14ac:dyDescent="0.15">
      <c r="B59" s="134"/>
      <c r="C59" s="1253" t="s">
        <v>602</v>
      </c>
      <c r="D59" s="1254"/>
      <c r="E59" s="1255"/>
      <c r="F59" s="135" t="s">
        <v>605</v>
      </c>
      <c r="G59" s="135" t="s">
        <v>605</v>
      </c>
      <c r="H59" s="136">
        <v>474</v>
      </c>
    </row>
    <row r="60" spans="2:8" ht="45.75" customHeight="1" x14ac:dyDescent="0.15">
      <c r="B60" s="134"/>
      <c r="C60" s="1253" t="s">
        <v>603</v>
      </c>
      <c r="D60" s="1254"/>
      <c r="E60" s="1255"/>
      <c r="F60" s="135">
        <v>400</v>
      </c>
      <c r="G60" s="135">
        <v>400</v>
      </c>
      <c r="H60" s="136">
        <v>400</v>
      </c>
    </row>
    <row r="61" spans="2:8" ht="45.75" customHeight="1" x14ac:dyDescent="0.15">
      <c r="B61" s="134"/>
      <c r="C61" s="1253" t="s">
        <v>606</v>
      </c>
      <c r="D61" s="1254"/>
      <c r="E61" s="1255"/>
      <c r="F61" s="135">
        <v>82</v>
      </c>
      <c r="G61" s="135">
        <v>80</v>
      </c>
      <c r="H61" s="136">
        <v>77</v>
      </c>
    </row>
    <row r="62" spans="2:8" ht="45.75" customHeight="1" thickBot="1" x14ac:dyDescent="0.2">
      <c r="B62" s="137"/>
      <c r="C62" s="1256" t="s">
        <v>604</v>
      </c>
      <c r="D62" s="1257"/>
      <c r="E62" s="1258"/>
      <c r="F62" s="138">
        <v>82</v>
      </c>
      <c r="G62" s="138">
        <v>77</v>
      </c>
      <c r="H62" s="139">
        <v>69</v>
      </c>
    </row>
    <row r="63" spans="2:8" ht="52.5" customHeight="1" thickBot="1" x14ac:dyDescent="0.2">
      <c r="B63" s="140"/>
      <c r="C63" s="1259" t="s">
        <v>51</v>
      </c>
      <c r="D63" s="1259"/>
      <c r="E63" s="1260"/>
      <c r="F63" s="141">
        <v>5978</v>
      </c>
      <c r="G63" s="141">
        <v>6338</v>
      </c>
      <c r="H63" s="142">
        <v>6559</v>
      </c>
    </row>
    <row r="64" spans="2:8" ht="15" customHeight="1" x14ac:dyDescent="0.15"/>
    <row r="65" ht="0" hidden="1" customHeight="1" x14ac:dyDescent="0.15"/>
    <row r="66" ht="0" hidden="1" customHeight="1" x14ac:dyDescent="0.15"/>
  </sheetData>
  <sheetProtection algorithmName="SHA-512" hashValue="TdTkDTAMekw/tUEigS++Fr4Sz9zAzztN1uo/zBKjmLfXTE3NZEdiJ+aNw2uCvmdXPitkMvGX9crkmB6kFMD4Pg==" saltValue="5sRtFsWV2uIKJeq7xVVG0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554</v>
      </c>
      <c r="G2" s="156"/>
      <c r="H2" s="157"/>
    </row>
    <row r="3" spans="1:8" x14ac:dyDescent="0.15">
      <c r="A3" s="153" t="s">
        <v>547</v>
      </c>
      <c r="B3" s="158"/>
      <c r="C3" s="159"/>
      <c r="D3" s="160">
        <v>109710</v>
      </c>
      <c r="E3" s="161"/>
      <c r="F3" s="162">
        <v>66255</v>
      </c>
      <c r="G3" s="163"/>
      <c r="H3" s="164"/>
    </row>
    <row r="4" spans="1:8" x14ac:dyDescent="0.15">
      <c r="A4" s="165"/>
      <c r="B4" s="166"/>
      <c r="C4" s="167"/>
      <c r="D4" s="168">
        <v>81784</v>
      </c>
      <c r="E4" s="169"/>
      <c r="F4" s="170">
        <v>31822</v>
      </c>
      <c r="G4" s="171"/>
      <c r="H4" s="172"/>
    </row>
    <row r="5" spans="1:8" x14ac:dyDescent="0.15">
      <c r="A5" s="153" t="s">
        <v>549</v>
      </c>
      <c r="B5" s="158"/>
      <c r="C5" s="159"/>
      <c r="D5" s="160">
        <v>142645</v>
      </c>
      <c r="E5" s="161"/>
      <c r="F5" s="162">
        <v>92247</v>
      </c>
      <c r="G5" s="163"/>
      <c r="H5" s="164"/>
    </row>
    <row r="6" spans="1:8" x14ac:dyDescent="0.15">
      <c r="A6" s="165"/>
      <c r="B6" s="166"/>
      <c r="C6" s="167"/>
      <c r="D6" s="168">
        <v>103200</v>
      </c>
      <c r="E6" s="169"/>
      <c r="F6" s="170">
        <v>37204</v>
      </c>
      <c r="G6" s="171"/>
      <c r="H6" s="172"/>
    </row>
    <row r="7" spans="1:8" x14ac:dyDescent="0.15">
      <c r="A7" s="153" t="s">
        <v>550</v>
      </c>
      <c r="B7" s="158"/>
      <c r="C7" s="159"/>
      <c r="D7" s="160">
        <v>104129</v>
      </c>
      <c r="E7" s="161"/>
      <c r="F7" s="162">
        <v>67319</v>
      </c>
      <c r="G7" s="163"/>
      <c r="H7" s="164"/>
    </row>
    <row r="8" spans="1:8" x14ac:dyDescent="0.15">
      <c r="A8" s="165"/>
      <c r="B8" s="166"/>
      <c r="C8" s="167"/>
      <c r="D8" s="168">
        <v>70088</v>
      </c>
      <c r="E8" s="169"/>
      <c r="F8" s="170">
        <v>38101</v>
      </c>
      <c r="G8" s="171"/>
      <c r="H8" s="172"/>
    </row>
    <row r="9" spans="1:8" x14ac:dyDescent="0.15">
      <c r="A9" s="153" t="s">
        <v>551</v>
      </c>
      <c r="B9" s="158"/>
      <c r="C9" s="159"/>
      <c r="D9" s="160">
        <v>88956</v>
      </c>
      <c r="E9" s="161"/>
      <c r="F9" s="162">
        <v>70615</v>
      </c>
      <c r="G9" s="163"/>
      <c r="H9" s="164"/>
    </row>
    <row r="10" spans="1:8" x14ac:dyDescent="0.15">
      <c r="A10" s="165"/>
      <c r="B10" s="166"/>
      <c r="C10" s="167"/>
      <c r="D10" s="168">
        <v>47963</v>
      </c>
      <c r="E10" s="169"/>
      <c r="F10" s="170">
        <v>37382</v>
      </c>
      <c r="G10" s="171"/>
      <c r="H10" s="172"/>
    </row>
    <row r="11" spans="1:8" x14ac:dyDescent="0.15">
      <c r="A11" s="153" t="s">
        <v>552</v>
      </c>
      <c r="B11" s="158"/>
      <c r="C11" s="159"/>
      <c r="D11" s="160">
        <v>74058</v>
      </c>
      <c r="E11" s="161"/>
      <c r="F11" s="162">
        <v>69185</v>
      </c>
      <c r="G11" s="163"/>
      <c r="H11" s="164"/>
    </row>
    <row r="12" spans="1:8" x14ac:dyDescent="0.15">
      <c r="A12" s="165"/>
      <c r="B12" s="166"/>
      <c r="C12" s="173"/>
      <c r="D12" s="168">
        <v>36665</v>
      </c>
      <c r="E12" s="169"/>
      <c r="F12" s="170">
        <v>38519</v>
      </c>
      <c r="G12" s="171"/>
      <c r="H12" s="172"/>
    </row>
    <row r="13" spans="1:8" x14ac:dyDescent="0.15">
      <c r="A13" s="153"/>
      <c r="B13" s="158"/>
      <c r="C13" s="174"/>
      <c r="D13" s="175">
        <v>103900</v>
      </c>
      <c r="E13" s="176"/>
      <c r="F13" s="177">
        <v>73124</v>
      </c>
      <c r="G13" s="178"/>
      <c r="H13" s="164"/>
    </row>
    <row r="14" spans="1:8" x14ac:dyDescent="0.15">
      <c r="A14" s="165"/>
      <c r="B14" s="166"/>
      <c r="C14" s="167"/>
      <c r="D14" s="168">
        <v>67940</v>
      </c>
      <c r="E14" s="169"/>
      <c r="F14" s="170">
        <v>36606</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3.84</v>
      </c>
      <c r="C19" s="179">
        <f>ROUND(VALUE(SUBSTITUTE(実質収支比率等に係る経年分析!G$48,"▲","-")),2)</f>
        <v>6.45</v>
      </c>
      <c r="D19" s="179">
        <f>ROUND(VALUE(SUBSTITUTE(実質収支比率等に係る経年分析!H$48,"▲","-")),2)</f>
        <v>4.62</v>
      </c>
      <c r="E19" s="179">
        <f>ROUND(VALUE(SUBSTITUTE(実質収支比率等に係る経年分析!I$48,"▲","-")),2)</f>
        <v>4.07</v>
      </c>
      <c r="F19" s="179">
        <f>ROUND(VALUE(SUBSTITUTE(実質収支比率等に係る経年分析!J$48,"▲","-")),2)</f>
        <v>3.57</v>
      </c>
    </row>
    <row r="20" spans="1:11" x14ac:dyDescent="0.15">
      <c r="A20" s="179" t="s">
        <v>55</v>
      </c>
      <c r="B20" s="179">
        <f>ROUND(VALUE(SUBSTITUTE(実質収支比率等に係る経年分析!F$47,"▲","-")),2)</f>
        <v>11.91</v>
      </c>
      <c r="C20" s="179">
        <f>ROUND(VALUE(SUBSTITUTE(実質収支比率等に係る経年分析!G$47,"▲","-")),2)</f>
        <v>11.69</v>
      </c>
      <c r="D20" s="179">
        <f>ROUND(VALUE(SUBSTITUTE(実質収支比率等に係る経年分析!H$47,"▲","-")),2)</f>
        <v>9.68</v>
      </c>
      <c r="E20" s="179">
        <f>ROUND(VALUE(SUBSTITUTE(実質収支比率等に係る経年分析!I$47,"▲","-")),2)</f>
        <v>11.62</v>
      </c>
      <c r="F20" s="179">
        <f>ROUND(VALUE(SUBSTITUTE(実質収支比率等に係る経年分析!J$47,"▲","-")),2)</f>
        <v>10.41</v>
      </c>
    </row>
    <row r="21" spans="1:11" x14ac:dyDescent="0.15">
      <c r="A21" s="179" t="s">
        <v>56</v>
      </c>
      <c r="B21" s="179">
        <f>IF(ISNUMBER(VALUE(SUBSTITUTE(実質収支比率等に係る経年分析!F$49,"▲","-"))),ROUND(VALUE(SUBSTITUTE(実質収支比率等に係る経年分析!F$49,"▲","-")),2),NA())</f>
        <v>-0.67</v>
      </c>
      <c r="C21" s="179">
        <f>IF(ISNUMBER(VALUE(SUBSTITUTE(実質収支比率等に係る経年分析!G$49,"▲","-"))),ROUND(VALUE(SUBSTITUTE(実質収支比率等に係る経年分析!G$49,"▲","-")),2),NA())</f>
        <v>2.7</v>
      </c>
      <c r="D21" s="179">
        <f>IF(ISNUMBER(VALUE(SUBSTITUTE(実質収支比率等に係る経年分析!H$49,"▲","-"))),ROUND(VALUE(SUBSTITUTE(実質収支比率等に係る経年分析!H$49,"▲","-")),2),NA())</f>
        <v>-4.0599999999999996</v>
      </c>
      <c r="E21" s="179">
        <f>IF(ISNUMBER(VALUE(SUBSTITUTE(実質収支比率等に係る経年分析!I$49,"▲","-"))),ROUND(VALUE(SUBSTITUTE(実質収支比率等に係る経年分析!I$49,"▲","-")),2),NA())</f>
        <v>1.27</v>
      </c>
      <c r="F21" s="179">
        <f>IF(ISNUMBER(VALUE(SUBSTITUTE(実質収支比率等に係る経年分析!J$49,"▲","-"))),ROUND(VALUE(SUBSTITUTE(実質収支比率等に係る経年分析!J$49,"▲","-")),2),NA())</f>
        <v>-1.73</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後期高齢者医療特別会計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0.04</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0.03</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0.05</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0.04</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城内診療所特別会計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7.0000000000000007E-2</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0.04</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0.03</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0.02</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0.02</v>
      </c>
    </row>
    <row r="31" spans="1:11" x14ac:dyDescent="0.15">
      <c r="A31" s="180" t="str">
        <f>IF(連結実質赤字比率に係る赤字・黒字の構成分析!C$39="",NA(),連結実質赤字比率に係る赤字・黒字の構成分析!C$39)</f>
        <v>国民健康保険特別会計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0.53</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0.15</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0.33</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0.77</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0.92</v>
      </c>
    </row>
    <row r="32" spans="1:11" x14ac:dyDescent="0.15">
      <c r="A32" s="180" t="str">
        <f>IF(連結実質赤字比率に係る赤字・黒字の構成分析!C$38="",NA(),連結実質赤字比率に係る赤字・黒字の構成分析!C$38)</f>
        <v>病院事業会計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0.09</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0.54</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0.19</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0.52</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1.02</v>
      </c>
    </row>
    <row r="33" spans="1:16" x14ac:dyDescent="0.15">
      <c r="A33" s="180" t="str">
        <f>IF(連結実質赤字比率に係る赤字・黒字の構成分析!C$37="",NA(),連結実質赤字比率に係る赤字・黒字の構成分析!C$37)</f>
        <v>介護保険特別会計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0.46</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0.7</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0.52</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0.79</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1.2</v>
      </c>
    </row>
    <row r="34" spans="1:16" x14ac:dyDescent="0.15">
      <c r="A34" s="180" t="str">
        <f>IF(連結実質赤字比率に係る赤字・黒字の構成分析!C$36="",NA(),連結実質赤字比率に係る赤字・黒字の構成分析!C$36)</f>
        <v>下水道特別会計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0.37</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0.01</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0.11</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1.3</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3.75</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6.39</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4.59</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4.04</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4</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9.59</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10.49</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11.94</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13.39</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13.89</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4126</v>
      </c>
      <c r="E42" s="181"/>
      <c r="F42" s="181"/>
      <c r="G42" s="181">
        <f>'実質公債費比率（分子）の構造'!L$52</f>
        <v>4269</v>
      </c>
      <c r="H42" s="181"/>
      <c r="I42" s="181"/>
      <c r="J42" s="181">
        <f>'実質公債費比率（分子）の構造'!M$52</f>
        <v>4457</v>
      </c>
      <c r="K42" s="181"/>
      <c r="L42" s="181"/>
      <c r="M42" s="181">
        <f>'実質公債費比率（分子）の構造'!N$52</f>
        <v>4336</v>
      </c>
      <c r="N42" s="181"/>
      <c r="O42" s="181"/>
      <c r="P42" s="181">
        <f>'実質公債費比率（分子）の構造'!O$52</f>
        <v>4235</v>
      </c>
    </row>
    <row r="43" spans="1:16" x14ac:dyDescent="0.15">
      <c r="A43" s="181" t="s">
        <v>64</v>
      </c>
      <c r="B43" s="181">
        <f>'実質公債費比率（分子）の構造'!K$51</f>
        <v>0</v>
      </c>
      <c r="C43" s="181"/>
      <c r="D43" s="181"/>
      <c r="E43" s="181">
        <f>'実質公債費比率（分子）の構造'!L$51</f>
        <v>0</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41</v>
      </c>
      <c r="C44" s="181"/>
      <c r="D44" s="181"/>
      <c r="E44" s="181">
        <f>'実質公債費比率（分子）の構造'!L$50</f>
        <v>40</v>
      </c>
      <c r="F44" s="181"/>
      <c r="G44" s="181"/>
      <c r="H44" s="181">
        <f>'実質公債費比率（分子）の構造'!M$50</f>
        <v>39</v>
      </c>
      <c r="I44" s="181"/>
      <c r="J44" s="181"/>
      <c r="K44" s="181">
        <f>'実質公債費比率（分子）の構造'!N$50</f>
        <v>37</v>
      </c>
      <c r="L44" s="181"/>
      <c r="M44" s="181"/>
      <c r="N44" s="181">
        <f>'実質公債費比率（分子）の構造'!O$50</f>
        <v>8</v>
      </c>
      <c r="O44" s="181"/>
      <c r="P44" s="181"/>
    </row>
    <row r="45" spans="1:16" x14ac:dyDescent="0.15">
      <c r="A45" s="181" t="s">
        <v>66</v>
      </c>
      <c r="B45" s="181">
        <f>'実質公債費比率（分子）の構造'!K$49</f>
        <v>57</v>
      </c>
      <c r="C45" s="181"/>
      <c r="D45" s="181"/>
      <c r="E45" s="181">
        <f>'実質公債費比率（分子）の構造'!L$49</f>
        <v>57</v>
      </c>
      <c r="F45" s="181"/>
      <c r="G45" s="181"/>
      <c r="H45" s="181">
        <f>'実質公債費比率（分子）の構造'!M$49</f>
        <v>57</v>
      </c>
      <c r="I45" s="181"/>
      <c r="J45" s="181"/>
      <c r="K45" s="181">
        <f>'実質公債費比率（分子）の構造'!N$49</f>
        <v>57</v>
      </c>
      <c r="L45" s="181"/>
      <c r="M45" s="181"/>
      <c r="N45" s="181">
        <f>'実質公債費比率（分子）の構造'!O$49</f>
        <v>62</v>
      </c>
      <c r="O45" s="181"/>
      <c r="P45" s="181"/>
    </row>
    <row r="46" spans="1:16" x14ac:dyDescent="0.15">
      <c r="A46" s="181" t="s">
        <v>67</v>
      </c>
      <c r="B46" s="181">
        <f>'実質公債費比率（分子）の構造'!K$48</f>
        <v>2304</v>
      </c>
      <c r="C46" s="181"/>
      <c r="D46" s="181"/>
      <c r="E46" s="181">
        <f>'実質公債費比率（分子）の構造'!L$48</f>
        <v>2075</v>
      </c>
      <c r="F46" s="181"/>
      <c r="G46" s="181"/>
      <c r="H46" s="181">
        <f>'実質公債費比率（分子）の構造'!M$48</f>
        <v>2464</v>
      </c>
      <c r="I46" s="181"/>
      <c r="J46" s="181"/>
      <c r="K46" s="181">
        <f>'実質公債費比率（分子）の構造'!N$48</f>
        <v>2355</v>
      </c>
      <c r="L46" s="181"/>
      <c r="M46" s="181"/>
      <c r="N46" s="181">
        <f>'実質公債費比率（分子）の構造'!O$48</f>
        <v>2326</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4207</v>
      </c>
      <c r="C49" s="181"/>
      <c r="D49" s="181"/>
      <c r="E49" s="181">
        <f>'実質公債費比率（分子）の構造'!L$45</f>
        <v>4303</v>
      </c>
      <c r="F49" s="181"/>
      <c r="G49" s="181"/>
      <c r="H49" s="181">
        <f>'実質公債費比率（分子）の構造'!M$45</f>
        <v>4411</v>
      </c>
      <c r="I49" s="181"/>
      <c r="J49" s="181"/>
      <c r="K49" s="181">
        <f>'実質公債費比率（分子）の構造'!N$45</f>
        <v>4347</v>
      </c>
      <c r="L49" s="181"/>
      <c r="M49" s="181"/>
      <c r="N49" s="181">
        <f>'実質公債費比率（分子）の構造'!O$45</f>
        <v>4125</v>
      </c>
      <c r="O49" s="181"/>
      <c r="P49" s="181"/>
    </row>
    <row r="50" spans="1:16" x14ac:dyDescent="0.15">
      <c r="A50" s="181" t="s">
        <v>71</v>
      </c>
      <c r="B50" s="181" t="e">
        <f>NA()</f>
        <v>#N/A</v>
      </c>
      <c r="C50" s="181">
        <f>IF(ISNUMBER('実質公債費比率（分子）の構造'!K$53),'実質公債費比率（分子）の構造'!K$53,NA())</f>
        <v>2483</v>
      </c>
      <c r="D50" s="181" t="e">
        <f>NA()</f>
        <v>#N/A</v>
      </c>
      <c r="E50" s="181" t="e">
        <f>NA()</f>
        <v>#N/A</v>
      </c>
      <c r="F50" s="181">
        <f>IF(ISNUMBER('実質公債費比率（分子）の構造'!L$53),'実質公債費比率（分子）の構造'!L$53,NA())</f>
        <v>2206</v>
      </c>
      <c r="G50" s="181" t="e">
        <f>NA()</f>
        <v>#N/A</v>
      </c>
      <c r="H50" s="181" t="e">
        <f>NA()</f>
        <v>#N/A</v>
      </c>
      <c r="I50" s="181">
        <f>IF(ISNUMBER('実質公債費比率（分子）の構造'!M$53),'実質公債費比率（分子）の構造'!M$53,NA())</f>
        <v>2514</v>
      </c>
      <c r="J50" s="181" t="e">
        <f>NA()</f>
        <v>#N/A</v>
      </c>
      <c r="K50" s="181" t="e">
        <f>NA()</f>
        <v>#N/A</v>
      </c>
      <c r="L50" s="181">
        <f>IF(ISNUMBER('実質公債費比率（分子）の構造'!N$53),'実質公債費比率（分子）の構造'!N$53,NA())</f>
        <v>2460</v>
      </c>
      <c r="M50" s="181" t="e">
        <f>NA()</f>
        <v>#N/A</v>
      </c>
      <c r="N50" s="181" t="e">
        <f>NA()</f>
        <v>#N/A</v>
      </c>
      <c r="O50" s="181">
        <f>IF(ISNUMBER('実質公債費比率（分子）の構造'!O$53),'実質公債費比率（分子）の構造'!O$53,NA())</f>
        <v>2286</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48666</v>
      </c>
      <c r="E56" s="180"/>
      <c r="F56" s="180"/>
      <c r="G56" s="180">
        <f>'将来負担比率（分子）の構造'!J$52</f>
        <v>49519</v>
      </c>
      <c r="H56" s="180"/>
      <c r="I56" s="180"/>
      <c r="J56" s="180">
        <f>'将来負担比率（分子）の構造'!K$52</f>
        <v>48294</v>
      </c>
      <c r="K56" s="180"/>
      <c r="L56" s="180"/>
      <c r="M56" s="180">
        <f>'将来負担比率（分子）の構造'!L$52</f>
        <v>47213</v>
      </c>
      <c r="N56" s="180"/>
      <c r="O56" s="180"/>
      <c r="P56" s="180">
        <f>'将来負担比率（分子）の構造'!M$52</f>
        <v>45491</v>
      </c>
    </row>
    <row r="57" spans="1:16" x14ac:dyDescent="0.15">
      <c r="A57" s="180" t="s">
        <v>42</v>
      </c>
      <c r="B57" s="180"/>
      <c r="C57" s="180"/>
      <c r="D57" s="180">
        <f>'将来負担比率（分子）の構造'!I$51</f>
        <v>1631</v>
      </c>
      <c r="E57" s="180"/>
      <c r="F57" s="180"/>
      <c r="G57" s="180">
        <f>'将来負担比率（分子）の構造'!J$51</f>
        <v>1371</v>
      </c>
      <c r="H57" s="180"/>
      <c r="I57" s="180"/>
      <c r="J57" s="180">
        <f>'将来負担比率（分子）の構造'!K$51</f>
        <v>1296</v>
      </c>
      <c r="K57" s="180"/>
      <c r="L57" s="180"/>
      <c r="M57" s="180">
        <f>'将来負担比率（分子）の構造'!L$51</f>
        <v>1374</v>
      </c>
      <c r="N57" s="180"/>
      <c r="O57" s="180"/>
      <c r="P57" s="180">
        <f>'将来負担比率（分子）の構造'!M$51</f>
        <v>1391</v>
      </c>
    </row>
    <row r="58" spans="1:16" x14ac:dyDescent="0.15">
      <c r="A58" s="180" t="s">
        <v>41</v>
      </c>
      <c r="B58" s="180"/>
      <c r="C58" s="180"/>
      <c r="D58" s="180">
        <f>'将来負担比率（分子）の構造'!I$50</f>
        <v>3323</v>
      </c>
      <c r="E58" s="180"/>
      <c r="F58" s="180"/>
      <c r="G58" s="180">
        <f>'将来負担比率（分子）の構造'!J$50</f>
        <v>3341</v>
      </c>
      <c r="H58" s="180"/>
      <c r="I58" s="180"/>
      <c r="J58" s="180">
        <f>'将来負担比率（分子）の構造'!K$50</f>
        <v>2982</v>
      </c>
      <c r="K58" s="180"/>
      <c r="L58" s="180"/>
      <c r="M58" s="180">
        <f>'将来負担比率（分子）の構造'!L$50</f>
        <v>3364</v>
      </c>
      <c r="N58" s="180"/>
      <c r="O58" s="180"/>
      <c r="P58" s="180">
        <f>'将来負担比率（分子）の構造'!M$50</f>
        <v>3679</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f>'将来負担比率（分子）の構造'!I$46</f>
        <v>408</v>
      </c>
      <c r="C61" s="180"/>
      <c r="D61" s="180"/>
      <c r="E61" s="180">
        <f>'将来負担比率（分子）の構造'!J$46</f>
        <v>337</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1106</v>
      </c>
      <c r="C62" s="180"/>
      <c r="D62" s="180"/>
      <c r="E62" s="180">
        <f>'将来負担比率（分子）の構造'!J$45</f>
        <v>1379</v>
      </c>
      <c r="F62" s="180"/>
      <c r="G62" s="180"/>
      <c r="H62" s="180">
        <f>'将来負担比率（分子）の構造'!K$45</f>
        <v>1417</v>
      </c>
      <c r="I62" s="180"/>
      <c r="J62" s="180"/>
      <c r="K62" s="180">
        <f>'将来負担比率（分子）の構造'!L$45</f>
        <v>1017</v>
      </c>
      <c r="L62" s="180"/>
      <c r="M62" s="180"/>
      <c r="N62" s="180">
        <f>'将来負担比率（分子）の構造'!M$45</f>
        <v>493</v>
      </c>
      <c r="O62" s="180"/>
      <c r="P62" s="180"/>
    </row>
    <row r="63" spans="1:16" x14ac:dyDescent="0.15">
      <c r="A63" s="180" t="s">
        <v>34</v>
      </c>
      <c r="B63" s="180">
        <f>'将来負担比率（分子）の構造'!I$44</f>
        <v>456</v>
      </c>
      <c r="C63" s="180"/>
      <c r="D63" s="180"/>
      <c r="E63" s="180">
        <f>'将来負担比率（分子）の構造'!J$44</f>
        <v>532</v>
      </c>
      <c r="F63" s="180"/>
      <c r="G63" s="180"/>
      <c r="H63" s="180">
        <f>'将来負担比率（分子）の構造'!K$44</f>
        <v>429</v>
      </c>
      <c r="I63" s="180"/>
      <c r="J63" s="180"/>
      <c r="K63" s="180">
        <f>'将来負担比率（分子）の構造'!L$44</f>
        <v>376</v>
      </c>
      <c r="L63" s="180"/>
      <c r="M63" s="180"/>
      <c r="N63" s="180">
        <f>'将来負担比率（分子）の構造'!M$44</f>
        <v>318</v>
      </c>
      <c r="O63" s="180"/>
      <c r="P63" s="180"/>
    </row>
    <row r="64" spans="1:16" x14ac:dyDescent="0.15">
      <c r="A64" s="180" t="s">
        <v>33</v>
      </c>
      <c r="B64" s="180">
        <f>'将来負担比率（分子）の構造'!I$43</f>
        <v>34356</v>
      </c>
      <c r="C64" s="180"/>
      <c r="D64" s="180"/>
      <c r="E64" s="180">
        <f>'将来負担比率（分子）の構造'!J$43</f>
        <v>34950</v>
      </c>
      <c r="F64" s="180"/>
      <c r="G64" s="180"/>
      <c r="H64" s="180">
        <f>'将来負担比率（分子）の構造'!K$43</f>
        <v>31569</v>
      </c>
      <c r="I64" s="180"/>
      <c r="J64" s="180"/>
      <c r="K64" s="180">
        <f>'将来負担比率（分子）の構造'!L$43</f>
        <v>30139</v>
      </c>
      <c r="L64" s="180"/>
      <c r="M64" s="180"/>
      <c r="N64" s="180">
        <f>'将来負担比率（分子）の構造'!M$43</f>
        <v>29770</v>
      </c>
      <c r="O64" s="180"/>
      <c r="P64" s="180"/>
    </row>
    <row r="65" spans="1:16" x14ac:dyDescent="0.15">
      <c r="A65" s="180" t="s">
        <v>32</v>
      </c>
      <c r="B65" s="180">
        <f>'将来負担比率（分子）の構造'!I$42</f>
        <v>127</v>
      </c>
      <c r="C65" s="180"/>
      <c r="D65" s="180"/>
      <c r="E65" s="180">
        <f>'将来負担比率（分子）の構造'!J$42</f>
        <v>89</v>
      </c>
      <c r="F65" s="180"/>
      <c r="G65" s="180"/>
      <c r="H65" s="180">
        <f>'将来負担比率（分子）の構造'!K$42</f>
        <v>52</v>
      </c>
      <c r="I65" s="180"/>
      <c r="J65" s="180"/>
      <c r="K65" s="180">
        <f>'将来負担比率（分子）の構造'!L$42</f>
        <v>16</v>
      </c>
      <c r="L65" s="180"/>
      <c r="M65" s="180"/>
      <c r="N65" s="180">
        <f>'将来負担比率（分子）の構造'!M$42</f>
        <v>8</v>
      </c>
      <c r="O65" s="180"/>
      <c r="P65" s="180"/>
    </row>
    <row r="66" spans="1:16" x14ac:dyDescent="0.15">
      <c r="A66" s="180" t="s">
        <v>31</v>
      </c>
      <c r="B66" s="180">
        <f>'将来負担比率（分子）の構造'!I$41</f>
        <v>41615</v>
      </c>
      <c r="C66" s="180"/>
      <c r="D66" s="180"/>
      <c r="E66" s="180">
        <f>'将来負担比率（分子）の構造'!J$41</f>
        <v>42418</v>
      </c>
      <c r="F66" s="180"/>
      <c r="G66" s="180"/>
      <c r="H66" s="180">
        <f>'将来負担比率（分子）の構造'!K$41</f>
        <v>41911</v>
      </c>
      <c r="I66" s="180"/>
      <c r="J66" s="180"/>
      <c r="K66" s="180">
        <f>'将来負担比率（分子）の構造'!L$41</f>
        <v>41027</v>
      </c>
      <c r="L66" s="180"/>
      <c r="M66" s="180"/>
      <c r="N66" s="180">
        <f>'将来負担比率（分子）の構造'!M$41</f>
        <v>39681</v>
      </c>
      <c r="O66" s="180"/>
      <c r="P66" s="180"/>
    </row>
    <row r="67" spans="1:16" x14ac:dyDescent="0.15">
      <c r="A67" s="180" t="s">
        <v>75</v>
      </c>
      <c r="B67" s="180" t="e">
        <f>NA()</f>
        <v>#N/A</v>
      </c>
      <c r="C67" s="180">
        <f>IF(ISNUMBER('将来負担比率（分子）の構造'!I$53), IF('将来負担比率（分子）の構造'!I$53 &lt; 0, 0, '将来負担比率（分子）の構造'!I$53), NA())</f>
        <v>24448</v>
      </c>
      <c r="D67" s="180" t="e">
        <f>NA()</f>
        <v>#N/A</v>
      </c>
      <c r="E67" s="180" t="e">
        <f>NA()</f>
        <v>#N/A</v>
      </c>
      <c r="F67" s="180">
        <f>IF(ISNUMBER('将来負担比率（分子）の構造'!J$53), IF('将来負担比率（分子）の構造'!J$53 &lt; 0, 0, '将来負担比率（分子）の構造'!J$53), NA())</f>
        <v>25474</v>
      </c>
      <c r="G67" s="180" t="e">
        <f>NA()</f>
        <v>#N/A</v>
      </c>
      <c r="H67" s="180" t="e">
        <f>NA()</f>
        <v>#N/A</v>
      </c>
      <c r="I67" s="180">
        <f>IF(ISNUMBER('将来負担比率（分子）の構造'!K$53), IF('将来負担比率（分子）の構造'!K$53 &lt; 0, 0, '将来負担比率（分子）の構造'!K$53), NA())</f>
        <v>22807</v>
      </c>
      <c r="J67" s="180" t="e">
        <f>NA()</f>
        <v>#N/A</v>
      </c>
      <c r="K67" s="180" t="e">
        <f>NA()</f>
        <v>#N/A</v>
      </c>
      <c r="L67" s="180">
        <f>IF(ISNUMBER('将来負担比率（分子）の構造'!L$53), IF('将来負担比率（分子）の構造'!L$53 &lt; 0, 0, '将来負担比率（分子）の構造'!L$53), NA())</f>
        <v>20624</v>
      </c>
      <c r="M67" s="180" t="e">
        <f>NA()</f>
        <v>#N/A</v>
      </c>
      <c r="N67" s="180" t="e">
        <f>NA()</f>
        <v>#N/A</v>
      </c>
      <c r="O67" s="180">
        <f>IF(ISNUMBER('将来負担比率（分子）の構造'!M$53), IF('将来負担比率（分子）の構造'!M$53 &lt; 0, 0, '将来負担比率（分子）の構造'!M$53), NA())</f>
        <v>19709</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1925</v>
      </c>
      <c r="C72" s="184">
        <f>基金残高に係る経年分析!G55</f>
        <v>2293</v>
      </c>
      <c r="D72" s="184">
        <f>基金残高に係る経年分析!H55</f>
        <v>2051</v>
      </c>
    </row>
    <row r="73" spans="1:16" x14ac:dyDescent="0.15">
      <c r="A73" s="183" t="s">
        <v>78</v>
      </c>
      <c r="B73" s="184">
        <f>基金残高に係る経年分析!F56</f>
        <v>104</v>
      </c>
      <c r="C73" s="184">
        <f>基金残高に係る経年分析!G56</f>
        <v>104</v>
      </c>
      <c r="D73" s="184">
        <f>基金残高に係る経年分析!H56</f>
        <v>104</v>
      </c>
    </row>
    <row r="74" spans="1:16" x14ac:dyDescent="0.15">
      <c r="A74" s="183" t="s">
        <v>79</v>
      </c>
      <c r="B74" s="184">
        <f>基金残高に係る経年分析!F57</f>
        <v>3949</v>
      </c>
      <c r="C74" s="184">
        <f>基金残高に係る経年分析!G57</f>
        <v>3941</v>
      </c>
      <c r="D74" s="184">
        <f>基金残高に係る経年分析!H57</f>
        <v>4404</v>
      </c>
    </row>
  </sheetData>
  <sheetProtection algorithmName="SHA-512" hashValue="lmTV2cOIJS83KRrAnXlT1RWVVqMmCE4gVhuiflEWkfX5tt0WrjjBla0lt2Rsxvq/+hoDYGl908Jbs5+Mno6ceQ==" saltValue="xCJAhhUtVr/ZpwzEto6M/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5" t="s">
        <v>213</v>
      </c>
      <c r="DI1" s="756"/>
      <c r="DJ1" s="756"/>
      <c r="DK1" s="756"/>
      <c r="DL1" s="756"/>
      <c r="DM1" s="756"/>
      <c r="DN1" s="757"/>
      <c r="DO1" s="225"/>
      <c r="DP1" s="755" t="s">
        <v>214</v>
      </c>
      <c r="DQ1" s="756"/>
      <c r="DR1" s="756"/>
      <c r="DS1" s="756"/>
      <c r="DT1" s="756"/>
      <c r="DU1" s="756"/>
      <c r="DV1" s="756"/>
      <c r="DW1" s="756"/>
      <c r="DX1" s="756"/>
      <c r="DY1" s="756"/>
      <c r="DZ1" s="756"/>
      <c r="EA1" s="756"/>
      <c r="EB1" s="756"/>
      <c r="EC1" s="757"/>
      <c r="ED1" s="223"/>
      <c r="EE1" s="223"/>
      <c r="EF1" s="223"/>
      <c r="EG1" s="223"/>
      <c r="EH1" s="223"/>
      <c r="EI1" s="223"/>
      <c r="EJ1" s="223"/>
      <c r="EK1" s="223"/>
      <c r="EL1" s="223"/>
      <c r="EM1" s="223"/>
    </row>
    <row r="2" spans="2:143" ht="22.5" customHeight="1" x14ac:dyDescent="0.15">
      <c r="B2" s="226" t="s">
        <v>215</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97" t="s">
        <v>216</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217</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218</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x14ac:dyDescent="0.15">
      <c r="B4" s="697" t="s">
        <v>1</v>
      </c>
      <c r="C4" s="698"/>
      <c r="D4" s="698"/>
      <c r="E4" s="698"/>
      <c r="F4" s="698"/>
      <c r="G4" s="698"/>
      <c r="H4" s="698"/>
      <c r="I4" s="698"/>
      <c r="J4" s="698"/>
      <c r="K4" s="698"/>
      <c r="L4" s="698"/>
      <c r="M4" s="698"/>
      <c r="N4" s="698"/>
      <c r="O4" s="698"/>
      <c r="P4" s="698"/>
      <c r="Q4" s="699"/>
      <c r="R4" s="697" t="s">
        <v>219</v>
      </c>
      <c r="S4" s="698"/>
      <c r="T4" s="698"/>
      <c r="U4" s="698"/>
      <c r="V4" s="698"/>
      <c r="W4" s="698"/>
      <c r="X4" s="698"/>
      <c r="Y4" s="699"/>
      <c r="Z4" s="697" t="s">
        <v>220</v>
      </c>
      <c r="AA4" s="698"/>
      <c r="AB4" s="698"/>
      <c r="AC4" s="699"/>
      <c r="AD4" s="697" t="s">
        <v>221</v>
      </c>
      <c r="AE4" s="698"/>
      <c r="AF4" s="698"/>
      <c r="AG4" s="698"/>
      <c r="AH4" s="698"/>
      <c r="AI4" s="698"/>
      <c r="AJ4" s="698"/>
      <c r="AK4" s="699"/>
      <c r="AL4" s="697" t="s">
        <v>220</v>
      </c>
      <c r="AM4" s="698"/>
      <c r="AN4" s="698"/>
      <c r="AO4" s="699"/>
      <c r="AP4" s="758" t="s">
        <v>222</v>
      </c>
      <c r="AQ4" s="758"/>
      <c r="AR4" s="758"/>
      <c r="AS4" s="758"/>
      <c r="AT4" s="758"/>
      <c r="AU4" s="758"/>
      <c r="AV4" s="758"/>
      <c r="AW4" s="758"/>
      <c r="AX4" s="758"/>
      <c r="AY4" s="758"/>
      <c r="AZ4" s="758"/>
      <c r="BA4" s="758"/>
      <c r="BB4" s="758"/>
      <c r="BC4" s="758"/>
      <c r="BD4" s="758"/>
      <c r="BE4" s="758"/>
      <c r="BF4" s="758"/>
      <c r="BG4" s="758" t="s">
        <v>223</v>
      </c>
      <c r="BH4" s="758"/>
      <c r="BI4" s="758"/>
      <c r="BJ4" s="758"/>
      <c r="BK4" s="758"/>
      <c r="BL4" s="758"/>
      <c r="BM4" s="758"/>
      <c r="BN4" s="758"/>
      <c r="BO4" s="758" t="s">
        <v>220</v>
      </c>
      <c r="BP4" s="758"/>
      <c r="BQ4" s="758"/>
      <c r="BR4" s="758"/>
      <c r="BS4" s="758" t="s">
        <v>224</v>
      </c>
      <c r="BT4" s="758"/>
      <c r="BU4" s="758"/>
      <c r="BV4" s="758"/>
      <c r="BW4" s="758"/>
      <c r="BX4" s="758"/>
      <c r="BY4" s="758"/>
      <c r="BZ4" s="758"/>
      <c r="CA4" s="758"/>
      <c r="CB4" s="758"/>
      <c r="CD4" s="740" t="s">
        <v>225</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9" customFormat="1" ht="11.25" customHeight="1" x14ac:dyDescent="0.15">
      <c r="B5" s="722" t="s">
        <v>226</v>
      </c>
      <c r="C5" s="723"/>
      <c r="D5" s="723"/>
      <c r="E5" s="723"/>
      <c r="F5" s="723"/>
      <c r="G5" s="723"/>
      <c r="H5" s="723"/>
      <c r="I5" s="723"/>
      <c r="J5" s="723"/>
      <c r="K5" s="723"/>
      <c r="L5" s="723"/>
      <c r="M5" s="723"/>
      <c r="N5" s="723"/>
      <c r="O5" s="723"/>
      <c r="P5" s="723"/>
      <c r="Q5" s="724"/>
      <c r="R5" s="688">
        <v>7320363</v>
      </c>
      <c r="S5" s="689"/>
      <c r="T5" s="689"/>
      <c r="U5" s="689"/>
      <c r="V5" s="689"/>
      <c r="W5" s="689"/>
      <c r="X5" s="689"/>
      <c r="Y5" s="735"/>
      <c r="Z5" s="753">
        <v>22.4</v>
      </c>
      <c r="AA5" s="753"/>
      <c r="AB5" s="753"/>
      <c r="AC5" s="753"/>
      <c r="AD5" s="754">
        <v>7261154</v>
      </c>
      <c r="AE5" s="754"/>
      <c r="AF5" s="754"/>
      <c r="AG5" s="754"/>
      <c r="AH5" s="754"/>
      <c r="AI5" s="754"/>
      <c r="AJ5" s="754"/>
      <c r="AK5" s="754"/>
      <c r="AL5" s="736">
        <v>38.4</v>
      </c>
      <c r="AM5" s="705"/>
      <c r="AN5" s="705"/>
      <c r="AO5" s="737"/>
      <c r="AP5" s="722" t="s">
        <v>227</v>
      </c>
      <c r="AQ5" s="723"/>
      <c r="AR5" s="723"/>
      <c r="AS5" s="723"/>
      <c r="AT5" s="723"/>
      <c r="AU5" s="723"/>
      <c r="AV5" s="723"/>
      <c r="AW5" s="723"/>
      <c r="AX5" s="723"/>
      <c r="AY5" s="723"/>
      <c r="AZ5" s="723"/>
      <c r="BA5" s="723"/>
      <c r="BB5" s="723"/>
      <c r="BC5" s="723"/>
      <c r="BD5" s="723"/>
      <c r="BE5" s="723"/>
      <c r="BF5" s="724"/>
      <c r="BG5" s="623">
        <v>7222287</v>
      </c>
      <c r="BH5" s="626"/>
      <c r="BI5" s="626"/>
      <c r="BJ5" s="626"/>
      <c r="BK5" s="626"/>
      <c r="BL5" s="626"/>
      <c r="BM5" s="626"/>
      <c r="BN5" s="627"/>
      <c r="BO5" s="685">
        <v>98.7</v>
      </c>
      <c r="BP5" s="685"/>
      <c r="BQ5" s="685"/>
      <c r="BR5" s="685"/>
      <c r="BS5" s="686">
        <v>60278</v>
      </c>
      <c r="BT5" s="686"/>
      <c r="BU5" s="686"/>
      <c r="BV5" s="686"/>
      <c r="BW5" s="686"/>
      <c r="BX5" s="686"/>
      <c r="BY5" s="686"/>
      <c r="BZ5" s="686"/>
      <c r="CA5" s="686"/>
      <c r="CB5" s="727"/>
      <c r="CD5" s="740" t="s">
        <v>222</v>
      </c>
      <c r="CE5" s="741"/>
      <c r="CF5" s="741"/>
      <c r="CG5" s="741"/>
      <c r="CH5" s="741"/>
      <c r="CI5" s="741"/>
      <c r="CJ5" s="741"/>
      <c r="CK5" s="741"/>
      <c r="CL5" s="741"/>
      <c r="CM5" s="741"/>
      <c r="CN5" s="741"/>
      <c r="CO5" s="741"/>
      <c r="CP5" s="741"/>
      <c r="CQ5" s="742"/>
      <c r="CR5" s="740" t="s">
        <v>228</v>
      </c>
      <c r="CS5" s="741"/>
      <c r="CT5" s="741"/>
      <c r="CU5" s="741"/>
      <c r="CV5" s="741"/>
      <c r="CW5" s="741"/>
      <c r="CX5" s="741"/>
      <c r="CY5" s="742"/>
      <c r="CZ5" s="740" t="s">
        <v>220</v>
      </c>
      <c r="DA5" s="741"/>
      <c r="DB5" s="741"/>
      <c r="DC5" s="742"/>
      <c r="DD5" s="740" t="s">
        <v>229</v>
      </c>
      <c r="DE5" s="741"/>
      <c r="DF5" s="741"/>
      <c r="DG5" s="741"/>
      <c r="DH5" s="741"/>
      <c r="DI5" s="741"/>
      <c r="DJ5" s="741"/>
      <c r="DK5" s="741"/>
      <c r="DL5" s="741"/>
      <c r="DM5" s="741"/>
      <c r="DN5" s="741"/>
      <c r="DO5" s="741"/>
      <c r="DP5" s="742"/>
      <c r="DQ5" s="740" t="s">
        <v>230</v>
      </c>
      <c r="DR5" s="741"/>
      <c r="DS5" s="741"/>
      <c r="DT5" s="741"/>
      <c r="DU5" s="741"/>
      <c r="DV5" s="741"/>
      <c r="DW5" s="741"/>
      <c r="DX5" s="741"/>
      <c r="DY5" s="741"/>
      <c r="DZ5" s="741"/>
      <c r="EA5" s="741"/>
      <c r="EB5" s="741"/>
      <c r="EC5" s="742"/>
    </row>
    <row r="6" spans="2:143" ht="11.25" customHeight="1" x14ac:dyDescent="0.15">
      <c r="B6" s="620" t="s">
        <v>231</v>
      </c>
      <c r="C6" s="621"/>
      <c r="D6" s="621"/>
      <c r="E6" s="621"/>
      <c r="F6" s="621"/>
      <c r="G6" s="621"/>
      <c r="H6" s="621"/>
      <c r="I6" s="621"/>
      <c r="J6" s="621"/>
      <c r="K6" s="621"/>
      <c r="L6" s="621"/>
      <c r="M6" s="621"/>
      <c r="N6" s="621"/>
      <c r="O6" s="621"/>
      <c r="P6" s="621"/>
      <c r="Q6" s="622"/>
      <c r="R6" s="623">
        <v>318631</v>
      </c>
      <c r="S6" s="626"/>
      <c r="T6" s="626"/>
      <c r="U6" s="626"/>
      <c r="V6" s="626"/>
      <c r="W6" s="626"/>
      <c r="X6" s="626"/>
      <c r="Y6" s="627"/>
      <c r="Z6" s="685">
        <v>1</v>
      </c>
      <c r="AA6" s="685"/>
      <c r="AB6" s="685"/>
      <c r="AC6" s="685"/>
      <c r="AD6" s="686">
        <v>318631</v>
      </c>
      <c r="AE6" s="686"/>
      <c r="AF6" s="686"/>
      <c r="AG6" s="686"/>
      <c r="AH6" s="686"/>
      <c r="AI6" s="686"/>
      <c r="AJ6" s="686"/>
      <c r="AK6" s="686"/>
      <c r="AL6" s="628">
        <v>1.7</v>
      </c>
      <c r="AM6" s="629"/>
      <c r="AN6" s="629"/>
      <c r="AO6" s="687"/>
      <c r="AP6" s="620" t="s">
        <v>232</v>
      </c>
      <c r="AQ6" s="621"/>
      <c r="AR6" s="621"/>
      <c r="AS6" s="621"/>
      <c r="AT6" s="621"/>
      <c r="AU6" s="621"/>
      <c r="AV6" s="621"/>
      <c r="AW6" s="621"/>
      <c r="AX6" s="621"/>
      <c r="AY6" s="621"/>
      <c r="AZ6" s="621"/>
      <c r="BA6" s="621"/>
      <c r="BB6" s="621"/>
      <c r="BC6" s="621"/>
      <c r="BD6" s="621"/>
      <c r="BE6" s="621"/>
      <c r="BF6" s="622"/>
      <c r="BG6" s="623">
        <v>7222287</v>
      </c>
      <c r="BH6" s="626"/>
      <c r="BI6" s="626"/>
      <c r="BJ6" s="626"/>
      <c r="BK6" s="626"/>
      <c r="BL6" s="626"/>
      <c r="BM6" s="626"/>
      <c r="BN6" s="627"/>
      <c r="BO6" s="685">
        <v>98.7</v>
      </c>
      <c r="BP6" s="685"/>
      <c r="BQ6" s="685"/>
      <c r="BR6" s="685"/>
      <c r="BS6" s="686">
        <v>60278</v>
      </c>
      <c r="BT6" s="686"/>
      <c r="BU6" s="686"/>
      <c r="BV6" s="686"/>
      <c r="BW6" s="686"/>
      <c r="BX6" s="686"/>
      <c r="BY6" s="686"/>
      <c r="BZ6" s="686"/>
      <c r="CA6" s="686"/>
      <c r="CB6" s="727"/>
      <c r="CD6" s="694" t="s">
        <v>233</v>
      </c>
      <c r="CE6" s="695"/>
      <c r="CF6" s="695"/>
      <c r="CG6" s="695"/>
      <c r="CH6" s="695"/>
      <c r="CI6" s="695"/>
      <c r="CJ6" s="695"/>
      <c r="CK6" s="695"/>
      <c r="CL6" s="695"/>
      <c r="CM6" s="695"/>
      <c r="CN6" s="695"/>
      <c r="CO6" s="695"/>
      <c r="CP6" s="695"/>
      <c r="CQ6" s="696"/>
      <c r="CR6" s="623">
        <v>184847</v>
      </c>
      <c r="CS6" s="626"/>
      <c r="CT6" s="626"/>
      <c r="CU6" s="626"/>
      <c r="CV6" s="626"/>
      <c r="CW6" s="626"/>
      <c r="CX6" s="626"/>
      <c r="CY6" s="627"/>
      <c r="CZ6" s="736">
        <v>0.6</v>
      </c>
      <c r="DA6" s="705"/>
      <c r="DB6" s="705"/>
      <c r="DC6" s="739"/>
      <c r="DD6" s="631" t="s">
        <v>129</v>
      </c>
      <c r="DE6" s="626"/>
      <c r="DF6" s="626"/>
      <c r="DG6" s="626"/>
      <c r="DH6" s="626"/>
      <c r="DI6" s="626"/>
      <c r="DJ6" s="626"/>
      <c r="DK6" s="626"/>
      <c r="DL6" s="626"/>
      <c r="DM6" s="626"/>
      <c r="DN6" s="626"/>
      <c r="DO6" s="626"/>
      <c r="DP6" s="627"/>
      <c r="DQ6" s="631">
        <v>184847</v>
      </c>
      <c r="DR6" s="626"/>
      <c r="DS6" s="626"/>
      <c r="DT6" s="626"/>
      <c r="DU6" s="626"/>
      <c r="DV6" s="626"/>
      <c r="DW6" s="626"/>
      <c r="DX6" s="626"/>
      <c r="DY6" s="626"/>
      <c r="DZ6" s="626"/>
      <c r="EA6" s="626"/>
      <c r="EB6" s="626"/>
      <c r="EC6" s="666"/>
    </row>
    <row r="7" spans="2:143" ht="11.25" customHeight="1" x14ac:dyDescent="0.15">
      <c r="B7" s="620" t="s">
        <v>234</v>
      </c>
      <c r="C7" s="621"/>
      <c r="D7" s="621"/>
      <c r="E7" s="621"/>
      <c r="F7" s="621"/>
      <c r="G7" s="621"/>
      <c r="H7" s="621"/>
      <c r="I7" s="621"/>
      <c r="J7" s="621"/>
      <c r="K7" s="621"/>
      <c r="L7" s="621"/>
      <c r="M7" s="621"/>
      <c r="N7" s="621"/>
      <c r="O7" s="621"/>
      <c r="P7" s="621"/>
      <c r="Q7" s="622"/>
      <c r="R7" s="623">
        <v>9656</v>
      </c>
      <c r="S7" s="626"/>
      <c r="T7" s="626"/>
      <c r="U7" s="626"/>
      <c r="V7" s="626"/>
      <c r="W7" s="626"/>
      <c r="X7" s="626"/>
      <c r="Y7" s="627"/>
      <c r="Z7" s="685">
        <v>0</v>
      </c>
      <c r="AA7" s="685"/>
      <c r="AB7" s="685"/>
      <c r="AC7" s="685"/>
      <c r="AD7" s="686">
        <v>9656</v>
      </c>
      <c r="AE7" s="686"/>
      <c r="AF7" s="686"/>
      <c r="AG7" s="686"/>
      <c r="AH7" s="686"/>
      <c r="AI7" s="686"/>
      <c r="AJ7" s="686"/>
      <c r="AK7" s="686"/>
      <c r="AL7" s="628">
        <v>0.1</v>
      </c>
      <c r="AM7" s="629"/>
      <c r="AN7" s="629"/>
      <c r="AO7" s="687"/>
      <c r="AP7" s="620" t="s">
        <v>235</v>
      </c>
      <c r="AQ7" s="621"/>
      <c r="AR7" s="621"/>
      <c r="AS7" s="621"/>
      <c r="AT7" s="621"/>
      <c r="AU7" s="621"/>
      <c r="AV7" s="621"/>
      <c r="AW7" s="621"/>
      <c r="AX7" s="621"/>
      <c r="AY7" s="621"/>
      <c r="AZ7" s="621"/>
      <c r="BA7" s="621"/>
      <c r="BB7" s="621"/>
      <c r="BC7" s="621"/>
      <c r="BD7" s="621"/>
      <c r="BE7" s="621"/>
      <c r="BF7" s="622"/>
      <c r="BG7" s="623">
        <v>2807498</v>
      </c>
      <c r="BH7" s="626"/>
      <c r="BI7" s="626"/>
      <c r="BJ7" s="626"/>
      <c r="BK7" s="626"/>
      <c r="BL7" s="626"/>
      <c r="BM7" s="626"/>
      <c r="BN7" s="627"/>
      <c r="BO7" s="685">
        <v>38.4</v>
      </c>
      <c r="BP7" s="685"/>
      <c r="BQ7" s="685"/>
      <c r="BR7" s="685"/>
      <c r="BS7" s="686">
        <v>60278</v>
      </c>
      <c r="BT7" s="686"/>
      <c r="BU7" s="686"/>
      <c r="BV7" s="686"/>
      <c r="BW7" s="686"/>
      <c r="BX7" s="686"/>
      <c r="BY7" s="686"/>
      <c r="BZ7" s="686"/>
      <c r="CA7" s="686"/>
      <c r="CB7" s="727"/>
      <c r="CD7" s="667" t="s">
        <v>236</v>
      </c>
      <c r="CE7" s="664"/>
      <c r="CF7" s="664"/>
      <c r="CG7" s="664"/>
      <c r="CH7" s="664"/>
      <c r="CI7" s="664"/>
      <c r="CJ7" s="664"/>
      <c r="CK7" s="664"/>
      <c r="CL7" s="664"/>
      <c r="CM7" s="664"/>
      <c r="CN7" s="664"/>
      <c r="CO7" s="664"/>
      <c r="CP7" s="664"/>
      <c r="CQ7" s="665"/>
      <c r="CR7" s="623">
        <v>3697600</v>
      </c>
      <c r="CS7" s="626"/>
      <c r="CT7" s="626"/>
      <c r="CU7" s="626"/>
      <c r="CV7" s="626"/>
      <c r="CW7" s="626"/>
      <c r="CX7" s="626"/>
      <c r="CY7" s="627"/>
      <c r="CZ7" s="685">
        <v>11.6</v>
      </c>
      <c r="DA7" s="685"/>
      <c r="DB7" s="685"/>
      <c r="DC7" s="685"/>
      <c r="DD7" s="631">
        <v>126486</v>
      </c>
      <c r="DE7" s="626"/>
      <c r="DF7" s="626"/>
      <c r="DG7" s="626"/>
      <c r="DH7" s="626"/>
      <c r="DI7" s="626"/>
      <c r="DJ7" s="626"/>
      <c r="DK7" s="626"/>
      <c r="DL7" s="626"/>
      <c r="DM7" s="626"/>
      <c r="DN7" s="626"/>
      <c r="DO7" s="626"/>
      <c r="DP7" s="627"/>
      <c r="DQ7" s="631">
        <v>3348722</v>
      </c>
      <c r="DR7" s="626"/>
      <c r="DS7" s="626"/>
      <c r="DT7" s="626"/>
      <c r="DU7" s="626"/>
      <c r="DV7" s="626"/>
      <c r="DW7" s="626"/>
      <c r="DX7" s="626"/>
      <c r="DY7" s="626"/>
      <c r="DZ7" s="626"/>
      <c r="EA7" s="626"/>
      <c r="EB7" s="626"/>
      <c r="EC7" s="666"/>
    </row>
    <row r="8" spans="2:143" ht="11.25" customHeight="1" x14ac:dyDescent="0.15">
      <c r="B8" s="620" t="s">
        <v>237</v>
      </c>
      <c r="C8" s="621"/>
      <c r="D8" s="621"/>
      <c r="E8" s="621"/>
      <c r="F8" s="621"/>
      <c r="G8" s="621"/>
      <c r="H8" s="621"/>
      <c r="I8" s="621"/>
      <c r="J8" s="621"/>
      <c r="K8" s="621"/>
      <c r="L8" s="621"/>
      <c r="M8" s="621"/>
      <c r="N8" s="621"/>
      <c r="O8" s="621"/>
      <c r="P8" s="621"/>
      <c r="Q8" s="622"/>
      <c r="R8" s="623">
        <v>19295</v>
      </c>
      <c r="S8" s="626"/>
      <c r="T8" s="626"/>
      <c r="U8" s="626"/>
      <c r="V8" s="626"/>
      <c r="W8" s="626"/>
      <c r="X8" s="626"/>
      <c r="Y8" s="627"/>
      <c r="Z8" s="685">
        <v>0.1</v>
      </c>
      <c r="AA8" s="685"/>
      <c r="AB8" s="685"/>
      <c r="AC8" s="685"/>
      <c r="AD8" s="686">
        <v>19295</v>
      </c>
      <c r="AE8" s="686"/>
      <c r="AF8" s="686"/>
      <c r="AG8" s="686"/>
      <c r="AH8" s="686"/>
      <c r="AI8" s="686"/>
      <c r="AJ8" s="686"/>
      <c r="AK8" s="686"/>
      <c r="AL8" s="628">
        <v>0.1</v>
      </c>
      <c r="AM8" s="629"/>
      <c r="AN8" s="629"/>
      <c r="AO8" s="687"/>
      <c r="AP8" s="620" t="s">
        <v>238</v>
      </c>
      <c r="AQ8" s="621"/>
      <c r="AR8" s="621"/>
      <c r="AS8" s="621"/>
      <c r="AT8" s="621"/>
      <c r="AU8" s="621"/>
      <c r="AV8" s="621"/>
      <c r="AW8" s="621"/>
      <c r="AX8" s="621"/>
      <c r="AY8" s="621"/>
      <c r="AZ8" s="621"/>
      <c r="BA8" s="621"/>
      <c r="BB8" s="621"/>
      <c r="BC8" s="621"/>
      <c r="BD8" s="621"/>
      <c r="BE8" s="621"/>
      <c r="BF8" s="622"/>
      <c r="BG8" s="623">
        <v>110383</v>
      </c>
      <c r="BH8" s="626"/>
      <c r="BI8" s="626"/>
      <c r="BJ8" s="626"/>
      <c r="BK8" s="626"/>
      <c r="BL8" s="626"/>
      <c r="BM8" s="626"/>
      <c r="BN8" s="627"/>
      <c r="BO8" s="685">
        <v>1.5</v>
      </c>
      <c r="BP8" s="685"/>
      <c r="BQ8" s="685"/>
      <c r="BR8" s="685"/>
      <c r="BS8" s="631" t="s">
        <v>239</v>
      </c>
      <c r="BT8" s="626"/>
      <c r="BU8" s="626"/>
      <c r="BV8" s="626"/>
      <c r="BW8" s="626"/>
      <c r="BX8" s="626"/>
      <c r="BY8" s="626"/>
      <c r="BZ8" s="626"/>
      <c r="CA8" s="626"/>
      <c r="CB8" s="666"/>
      <c r="CD8" s="667" t="s">
        <v>240</v>
      </c>
      <c r="CE8" s="664"/>
      <c r="CF8" s="664"/>
      <c r="CG8" s="664"/>
      <c r="CH8" s="664"/>
      <c r="CI8" s="664"/>
      <c r="CJ8" s="664"/>
      <c r="CK8" s="664"/>
      <c r="CL8" s="664"/>
      <c r="CM8" s="664"/>
      <c r="CN8" s="664"/>
      <c r="CO8" s="664"/>
      <c r="CP8" s="664"/>
      <c r="CQ8" s="665"/>
      <c r="CR8" s="623">
        <v>8504680</v>
      </c>
      <c r="CS8" s="626"/>
      <c r="CT8" s="626"/>
      <c r="CU8" s="626"/>
      <c r="CV8" s="626"/>
      <c r="CW8" s="626"/>
      <c r="CX8" s="626"/>
      <c r="CY8" s="627"/>
      <c r="CZ8" s="685">
        <v>26.7</v>
      </c>
      <c r="DA8" s="685"/>
      <c r="DB8" s="685"/>
      <c r="DC8" s="685"/>
      <c r="DD8" s="631">
        <v>121879</v>
      </c>
      <c r="DE8" s="626"/>
      <c r="DF8" s="626"/>
      <c r="DG8" s="626"/>
      <c r="DH8" s="626"/>
      <c r="DI8" s="626"/>
      <c r="DJ8" s="626"/>
      <c r="DK8" s="626"/>
      <c r="DL8" s="626"/>
      <c r="DM8" s="626"/>
      <c r="DN8" s="626"/>
      <c r="DO8" s="626"/>
      <c r="DP8" s="627"/>
      <c r="DQ8" s="631">
        <v>5041648</v>
      </c>
      <c r="DR8" s="626"/>
      <c r="DS8" s="626"/>
      <c r="DT8" s="626"/>
      <c r="DU8" s="626"/>
      <c r="DV8" s="626"/>
      <c r="DW8" s="626"/>
      <c r="DX8" s="626"/>
      <c r="DY8" s="626"/>
      <c r="DZ8" s="626"/>
      <c r="EA8" s="626"/>
      <c r="EB8" s="626"/>
      <c r="EC8" s="666"/>
    </row>
    <row r="9" spans="2:143" ht="11.25" customHeight="1" x14ac:dyDescent="0.15">
      <c r="B9" s="620" t="s">
        <v>241</v>
      </c>
      <c r="C9" s="621"/>
      <c r="D9" s="621"/>
      <c r="E9" s="621"/>
      <c r="F9" s="621"/>
      <c r="G9" s="621"/>
      <c r="H9" s="621"/>
      <c r="I9" s="621"/>
      <c r="J9" s="621"/>
      <c r="K9" s="621"/>
      <c r="L9" s="621"/>
      <c r="M9" s="621"/>
      <c r="N9" s="621"/>
      <c r="O9" s="621"/>
      <c r="P9" s="621"/>
      <c r="Q9" s="622"/>
      <c r="R9" s="623">
        <v>14937</v>
      </c>
      <c r="S9" s="626"/>
      <c r="T9" s="626"/>
      <c r="U9" s="626"/>
      <c r="V9" s="626"/>
      <c r="W9" s="626"/>
      <c r="X9" s="626"/>
      <c r="Y9" s="627"/>
      <c r="Z9" s="685">
        <v>0</v>
      </c>
      <c r="AA9" s="685"/>
      <c r="AB9" s="685"/>
      <c r="AC9" s="685"/>
      <c r="AD9" s="686">
        <v>14937</v>
      </c>
      <c r="AE9" s="686"/>
      <c r="AF9" s="686"/>
      <c r="AG9" s="686"/>
      <c r="AH9" s="686"/>
      <c r="AI9" s="686"/>
      <c r="AJ9" s="686"/>
      <c r="AK9" s="686"/>
      <c r="AL9" s="628">
        <v>0.1</v>
      </c>
      <c r="AM9" s="629"/>
      <c r="AN9" s="629"/>
      <c r="AO9" s="687"/>
      <c r="AP9" s="620" t="s">
        <v>242</v>
      </c>
      <c r="AQ9" s="621"/>
      <c r="AR9" s="621"/>
      <c r="AS9" s="621"/>
      <c r="AT9" s="621"/>
      <c r="AU9" s="621"/>
      <c r="AV9" s="621"/>
      <c r="AW9" s="621"/>
      <c r="AX9" s="621"/>
      <c r="AY9" s="621"/>
      <c r="AZ9" s="621"/>
      <c r="BA9" s="621"/>
      <c r="BB9" s="621"/>
      <c r="BC9" s="621"/>
      <c r="BD9" s="621"/>
      <c r="BE9" s="621"/>
      <c r="BF9" s="622"/>
      <c r="BG9" s="623">
        <v>2165972</v>
      </c>
      <c r="BH9" s="626"/>
      <c r="BI9" s="626"/>
      <c r="BJ9" s="626"/>
      <c r="BK9" s="626"/>
      <c r="BL9" s="626"/>
      <c r="BM9" s="626"/>
      <c r="BN9" s="627"/>
      <c r="BO9" s="685">
        <v>29.6</v>
      </c>
      <c r="BP9" s="685"/>
      <c r="BQ9" s="685"/>
      <c r="BR9" s="685"/>
      <c r="BS9" s="631" t="s">
        <v>129</v>
      </c>
      <c r="BT9" s="626"/>
      <c r="BU9" s="626"/>
      <c r="BV9" s="626"/>
      <c r="BW9" s="626"/>
      <c r="BX9" s="626"/>
      <c r="BY9" s="626"/>
      <c r="BZ9" s="626"/>
      <c r="CA9" s="626"/>
      <c r="CB9" s="666"/>
      <c r="CD9" s="667" t="s">
        <v>243</v>
      </c>
      <c r="CE9" s="664"/>
      <c r="CF9" s="664"/>
      <c r="CG9" s="664"/>
      <c r="CH9" s="664"/>
      <c r="CI9" s="664"/>
      <c r="CJ9" s="664"/>
      <c r="CK9" s="664"/>
      <c r="CL9" s="664"/>
      <c r="CM9" s="664"/>
      <c r="CN9" s="664"/>
      <c r="CO9" s="664"/>
      <c r="CP9" s="664"/>
      <c r="CQ9" s="665"/>
      <c r="CR9" s="623">
        <v>3858105</v>
      </c>
      <c r="CS9" s="626"/>
      <c r="CT9" s="626"/>
      <c r="CU9" s="626"/>
      <c r="CV9" s="626"/>
      <c r="CW9" s="626"/>
      <c r="CX9" s="626"/>
      <c r="CY9" s="627"/>
      <c r="CZ9" s="685">
        <v>12.1</v>
      </c>
      <c r="DA9" s="685"/>
      <c r="DB9" s="685"/>
      <c r="DC9" s="685"/>
      <c r="DD9" s="631">
        <v>581512</v>
      </c>
      <c r="DE9" s="626"/>
      <c r="DF9" s="626"/>
      <c r="DG9" s="626"/>
      <c r="DH9" s="626"/>
      <c r="DI9" s="626"/>
      <c r="DJ9" s="626"/>
      <c r="DK9" s="626"/>
      <c r="DL9" s="626"/>
      <c r="DM9" s="626"/>
      <c r="DN9" s="626"/>
      <c r="DO9" s="626"/>
      <c r="DP9" s="627"/>
      <c r="DQ9" s="631">
        <v>3048137</v>
      </c>
      <c r="DR9" s="626"/>
      <c r="DS9" s="626"/>
      <c r="DT9" s="626"/>
      <c r="DU9" s="626"/>
      <c r="DV9" s="626"/>
      <c r="DW9" s="626"/>
      <c r="DX9" s="626"/>
      <c r="DY9" s="626"/>
      <c r="DZ9" s="626"/>
      <c r="EA9" s="626"/>
      <c r="EB9" s="626"/>
      <c r="EC9" s="666"/>
    </row>
    <row r="10" spans="2:143" ht="11.25" customHeight="1" x14ac:dyDescent="0.15">
      <c r="B10" s="620" t="s">
        <v>244</v>
      </c>
      <c r="C10" s="621"/>
      <c r="D10" s="621"/>
      <c r="E10" s="621"/>
      <c r="F10" s="621"/>
      <c r="G10" s="621"/>
      <c r="H10" s="621"/>
      <c r="I10" s="621"/>
      <c r="J10" s="621"/>
      <c r="K10" s="621"/>
      <c r="L10" s="621"/>
      <c r="M10" s="621"/>
      <c r="N10" s="621"/>
      <c r="O10" s="621"/>
      <c r="P10" s="621"/>
      <c r="Q10" s="622"/>
      <c r="R10" s="623" t="s">
        <v>129</v>
      </c>
      <c r="S10" s="626"/>
      <c r="T10" s="626"/>
      <c r="U10" s="626"/>
      <c r="V10" s="626"/>
      <c r="W10" s="626"/>
      <c r="X10" s="626"/>
      <c r="Y10" s="627"/>
      <c r="Z10" s="685" t="s">
        <v>239</v>
      </c>
      <c r="AA10" s="685"/>
      <c r="AB10" s="685"/>
      <c r="AC10" s="685"/>
      <c r="AD10" s="686" t="s">
        <v>130</v>
      </c>
      <c r="AE10" s="686"/>
      <c r="AF10" s="686"/>
      <c r="AG10" s="686"/>
      <c r="AH10" s="686"/>
      <c r="AI10" s="686"/>
      <c r="AJ10" s="686"/>
      <c r="AK10" s="686"/>
      <c r="AL10" s="628" t="s">
        <v>239</v>
      </c>
      <c r="AM10" s="629"/>
      <c r="AN10" s="629"/>
      <c r="AO10" s="687"/>
      <c r="AP10" s="620" t="s">
        <v>245</v>
      </c>
      <c r="AQ10" s="621"/>
      <c r="AR10" s="621"/>
      <c r="AS10" s="621"/>
      <c r="AT10" s="621"/>
      <c r="AU10" s="621"/>
      <c r="AV10" s="621"/>
      <c r="AW10" s="621"/>
      <c r="AX10" s="621"/>
      <c r="AY10" s="621"/>
      <c r="AZ10" s="621"/>
      <c r="BA10" s="621"/>
      <c r="BB10" s="621"/>
      <c r="BC10" s="621"/>
      <c r="BD10" s="621"/>
      <c r="BE10" s="621"/>
      <c r="BF10" s="622"/>
      <c r="BG10" s="623">
        <v>226447</v>
      </c>
      <c r="BH10" s="626"/>
      <c r="BI10" s="626"/>
      <c r="BJ10" s="626"/>
      <c r="BK10" s="626"/>
      <c r="BL10" s="626"/>
      <c r="BM10" s="626"/>
      <c r="BN10" s="627"/>
      <c r="BO10" s="685">
        <v>3.1</v>
      </c>
      <c r="BP10" s="685"/>
      <c r="BQ10" s="685"/>
      <c r="BR10" s="685"/>
      <c r="BS10" s="631" t="s">
        <v>239</v>
      </c>
      <c r="BT10" s="626"/>
      <c r="BU10" s="626"/>
      <c r="BV10" s="626"/>
      <c r="BW10" s="626"/>
      <c r="BX10" s="626"/>
      <c r="BY10" s="626"/>
      <c r="BZ10" s="626"/>
      <c r="CA10" s="626"/>
      <c r="CB10" s="666"/>
      <c r="CD10" s="667" t="s">
        <v>246</v>
      </c>
      <c r="CE10" s="664"/>
      <c r="CF10" s="664"/>
      <c r="CG10" s="664"/>
      <c r="CH10" s="664"/>
      <c r="CI10" s="664"/>
      <c r="CJ10" s="664"/>
      <c r="CK10" s="664"/>
      <c r="CL10" s="664"/>
      <c r="CM10" s="664"/>
      <c r="CN10" s="664"/>
      <c r="CO10" s="664"/>
      <c r="CP10" s="664"/>
      <c r="CQ10" s="665"/>
      <c r="CR10" s="623">
        <v>26552</v>
      </c>
      <c r="CS10" s="626"/>
      <c r="CT10" s="626"/>
      <c r="CU10" s="626"/>
      <c r="CV10" s="626"/>
      <c r="CW10" s="626"/>
      <c r="CX10" s="626"/>
      <c r="CY10" s="627"/>
      <c r="CZ10" s="685">
        <v>0.1</v>
      </c>
      <c r="DA10" s="685"/>
      <c r="DB10" s="685"/>
      <c r="DC10" s="685"/>
      <c r="DD10" s="631" t="s">
        <v>239</v>
      </c>
      <c r="DE10" s="626"/>
      <c r="DF10" s="626"/>
      <c r="DG10" s="626"/>
      <c r="DH10" s="626"/>
      <c r="DI10" s="626"/>
      <c r="DJ10" s="626"/>
      <c r="DK10" s="626"/>
      <c r="DL10" s="626"/>
      <c r="DM10" s="626"/>
      <c r="DN10" s="626"/>
      <c r="DO10" s="626"/>
      <c r="DP10" s="627"/>
      <c r="DQ10" s="631">
        <v>24163</v>
      </c>
      <c r="DR10" s="626"/>
      <c r="DS10" s="626"/>
      <c r="DT10" s="626"/>
      <c r="DU10" s="626"/>
      <c r="DV10" s="626"/>
      <c r="DW10" s="626"/>
      <c r="DX10" s="626"/>
      <c r="DY10" s="626"/>
      <c r="DZ10" s="626"/>
      <c r="EA10" s="626"/>
      <c r="EB10" s="626"/>
      <c r="EC10" s="666"/>
    </row>
    <row r="11" spans="2:143" ht="11.25" customHeight="1" x14ac:dyDescent="0.15">
      <c r="B11" s="620" t="s">
        <v>247</v>
      </c>
      <c r="C11" s="621"/>
      <c r="D11" s="621"/>
      <c r="E11" s="621"/>
      <c r="F11" s="621"/>
      <c r="G11" s="621"/>
      <c r="H11" s="621"/>
      <c r="I11" s="621"/>
      <c r="J11" s="621"/>
      <c r="K11" s="621"/>
      <c r="L11" s="621"/>
      <c r="M11" s="621"/>
      <c r="N11" s="621"/>
      <c r="O11" s="621"/>
      <c r="P11" s="621"/>
      <c r="Q11" s="622"/>
      <c r="R11" s="623" t="s">
        <v>130</v>
      </c>
      <c r="S11" s="626"/>
      <c r="T11" s="626"/>
      <c r="U11" s="626"/>
      <c r="V11" s="626"/>
      <c r="W11" s="626"/>
      <c r="X11" s="626"/>
      <c r="Y11" s="627"/>
      <c r="Z11" s="685" t="s">
        <v>129</v>
      </c>
      <c r="AA11" s="685"/>
      <c r="AB11" s="685"/>
      <c r="AC11" s="685"/>
      <c r="AD11" s="686" t="s">
        <v>129</v>
      </c>
      <c r="AE11" s="686"/>
      <c r="AF11" s="686"/>
      <c r="AG11" s="686"/>
      <c r="AH11" s="686"/>
      <c r="AI11" s="686"/>
      <c r="AJ11" s="686"/>
      <c r="AK11" s="686"/>
      <c r="AL11" s="628" t="s">
        <v>129</v>
      </c>
      <c r="AM11" s="629"/>
      <c r="AN11" s="629"/>
      <c r="AO11" s="687"/>
      <c r="AP11" s="620" t="s">
        <v>248</v>
      </c>
      <c r="AQ11" s="621"/>
      <c r="AR11" s="621"/>
      <c r="AS11" s="621"/>
      <c r="AT11" s="621"/>
      <c r="AU11" s="621"/>
      <c r="AV11" s="621"/>
      <c r="AW11" s="621"/>
      <c r="AX11" s="621"/>
      <c r="AY11" s="621"/>
      <c r="AZ11" s="621"/>
      <c r="BA11" s="621"/>
      <c r="BB11" s="621"/>
      <c r="BC11" s="621"/>
      <c r="BD11" s="621"/>
      <c r="BE11" s="621"/>
      <c r="BF11" s="622"/>
      <c r="BG11" s="623">
        <v>304696</v>
      </c>
      <c r="BH11" s="626"/>
      <c r="BI11" s="626"/>
      <c r="BJ11" s="626"/>
      <c r="BK11" s="626"/>
      <c r="BL11" s="626"/>
      <c r="BM11" s="626"/>
      <c r="BN11" s="627"/>
      <c r="BO11" s="685">
        <v>4.2</v>
      </c>
      <c r="BP11" s="685"/>
      <c r="BQ11" s="685"/>
      <c r="BR11" s="685"/>
      <c r="BS11" s="631">
        <v>60278</v>
      </c>
      <c r="BT11" s="626"/>
      <c r="BU11" s="626"/>
      <c r="BV11" s="626"/>
      <c r="BW11" s="626"/>
      <c r="BX11" s="626"/>
      <c r="BY11" s="626"/>
      <c r="BZ11" s="626"/>
      <c r="CA11" s="626"/>
      <c r="CB11" s="666"/>
      <c r="CD11" s="667" t="s">
        <v>249</v>
      </c>
      <c r="CE11" s="664"/>
      <c r="CF11" s="664"/>
      <c r="CG11" s="664"/>
      <c r="CH11" s="664"/>
      <c r="CI11" s="664"/>
      <c r="CJ11" s="664"/>
      <c r="CK11" s="664"/>
      <c r="CL11" s="664"/>
      <c r="CM11" s="664"/>
      <c r="CN11" s="664"/>
      <c r="CO11" s="664"/>
      <c r="CP11" s="664"/>
      <c r="CQ11" s="665"/>
      <c r="CR11" s="623">
        <v>1476201</v>
      </c>
      <c r="CS11" s="626"/>
      <c r="CT11" s="626"/>
      <c r="CU11" s="626"/>
      <c r="CV11" s="626"/>
      <c r="CW11" s="626"/>
      <c r="CX11" s="626"/>
      <c r="CY11" s="627"/>
      <c r="CZ11" s="685">
        <v>4.5999999999999996</v>
      </c>
      <c r="DA11" s="685"/>
      <c r="DB11" s="685"/>
      <c r="DC11" s="685"/>
      <c r="DD11" s="631">
        <v>252511</v>
      </c>
      <c r="DE11" s="626"/>
      <c r="DF11" s="626"/>
      <c r="DG11" s="626"/>
      <c r="DH11" s="626"/>
      <c r="DI11" s="626"/>
      <c r="DJ11" s="626"/>
      <c r="DK11" s="626"/>
      <c r="DL11" s="626"/>
      <c r="DM11" s="626"/>
      <c r="DN11" s="626"/>
      <c r="DO11" s="626"/>
      <c r="DP11" s="627"/>
      <c r="DQ11" s="631">
        <v>832493</v>
      </c>
      <c r="DR11" s="626"/>
      <c r="DS11" s="626"/>
      <c r="DT11" s="626"/>
      <c r="DU11" s="626"/>
      <c r="DV11" s="626"/>
      <c r="DW11" s="626"/>
      <c r="DX11" s="626"/>
      <c r="DY11" s="626"/>
      <c r="DZ11" s="626"/>
      <c r="EA11" s="626"/>
      <c r="EB11" s="626"/>
      <c r="EC11" s="666"/>
    </row>
    <row r="12" spans="2:143" ht="11.25" customHeight="1" x14ac:dyDescent="0.15">
      <c r="B12" s="620" t="s">
        <v>250</v>
      </c>
      <c r="C12" s="621"/>
      <c r="D12" s="621"/>
      <c r="E12" s="621"/>
      <c r="F12" s="621"/>
      <c r="G12" s="621"/>
      <c r="H12" s="621"/>
      <c r="I12" s="621"/>
      <c r="J12" s="621"/>
      <c r="K12" s="621"/>
      <c r="L12" s="621"/>
      <c r="M12" s="621"/>
      <c r="N12" s="621"/>
      <c r="O12" s="621"/>
      <c r="P12" s="621"/>
      <c r="Q12" s="622"/>
      <c r="R12" s="623">
        <v>1117455</v>
      </c>
      <c r="S12" s="626"/>
      <c r="T12" s="626"/>
      <c r="U12" s="626"/>
      <c r="V12" s="626"/>
      <c r="W12" s="626"/>
      <c r="X12" s="626"/>
      <c r="Y12" s="627"/>
      <c r="Z12" s="685">
        <v>3.4</v>
      </c>
      <c r="AA12" s="685"/>
      <c r="AB12" s="685"/>
      <c r="AC12" s="685"/>
      <c r="AD12" s="686">
        <v>1117455</v>
      </c>
      <c r="AE12" s="686"/>
      <c r="AF12" s="686"/>
      <c r="AG12" s="686"/>
      <c r="AH12" s="686"/>
      <c r="AI12" s="686"/>
      <c r="AJ12" s="686"/>
      <c r="AK12" s="686"/>
      <c r="AL12" s="628">
        <v>5.9</v>
      </c>
      <c r="AM12" s="629"/>
      <c r="AN12" s="629"/>
      <c r="AO12" s="687"/>
      <c r="AP12" s="620" t="s">
        <v>251</v>
      </c>
      <c r="AQ12" s="621"/>
      <c r="AR12" s="621"/>
      <c r="AS12" s="621"/>
      <c r="AT12" s="621"/>
      <c r="AU12" s="621"/>
      <c r="AV12" s="621"/>
      <c r="AW12" s="621"/>
      <c r="AX12" s="621"/>
      <c r="AY12" s="621"/>
      <c r="AZ12" s="621"/>
      <c r="BA12" s="621"/>
      <c r="BB12" s="621"/>
      <c r="BC12" s="621"/>
      <c r="BD12" s="621"/>
      <c r="BE12" s="621"/>
      <c r="BF12" s="622"/>
      <c r="BG12" s="623">
        <v>3834345</v>
      </c>
      <c r="BH12" s="626"/>
      <c r="BI12" s="626"/>
      <c r="BJ12" s="626"/>
      <c r="BK12" s="626"/>
      <c r="BL12" s="626"/>
      <c r="BM12" s="626"/>
      <c r="BN12" s="627"/>
      <c r="BO12" s="685">
        <v>52.4</v>
      </c>
      <c r="BP12" s="685"/>
      <c r="BQ12" s="685"/>
      <c r="BR12" s="685"/>
      <c r="BS12" s="631" t="s">
        <v>129</v>
      </c>
      <c r="BT12" s="626"/>
      <c r="BU12" s="626"/>
      <c r="BV12" s="626"/>
      <c r="BW12" s="626"/>
      <c r="BX12" s="626"/>
      <c r="BY12" s="626"/>
      <c r="BZ12" s="626"/>
      <c r="CA12" s="626"/>
      <c r="CB12" s="666"/>
      <c r="CD12" s="667" t="s">
        <v>252</v>
      </c>
      <c r="CE12" s="664"/>
      <c r="CF12" s="664"/>
      <c r="CG12" s="664"/>
      <c r="CH12" s="664"/>
      <c r="CI12" s="664"/>
      <c r="CJ12" s="664"/>
      <c r="CK12" s="664"/>
      <c r="CL12" s="664"/>
      <c r="CM12" s="664"/>
      <c r="CN12" s="664"/>
      <c r="CO12" s="664"/>
      <c r="CP12" s="664"/>
      <c r="CQ12" s="665"/>
      <c r="CR12" s="623">
        <v>427521</v>
      </c>
      <c r="CS12" s="626"/>
      <c r="CT12" s="626"/>
      <c r="CU12" s="626"/>
      <c r="CV12" s="626"/>
      <c r="CW12" s="626"/>
      <c r="CX12" s="626"/>
      <c r="CY12" s="627"/>
      <c r="CZ12" s="685">
        <v>1.3</v>
      </c>
      <c r="DA12" s="685"/>
      <c r="DB12" s="685"/>
      <c r="DC12" s="685"/>
      <c r="DD12" s="631">
        <v>17712</v>
      </c>
      <c r="DE12" s="626"/>
      <c r="DF12" s="626"/>
      <c r="DG12" s="626"/>
      <c r="DH12" s="626"/>
      <c r="DI12" s="626"/>
      <c r="DJ12" s="626"/>
      <c r="DK12" s="626"/>
      <c r="DL12" s="626"/>
      <c r="DM12" s="626"/>
      <c r="DN12" s="626"/>
      <c r="DO12" s="626"/>
      <c r="DP12" s="627"/>
      <c r="DQ12" s="631">
        <v>297316</v>
      </c>
      <c r="DR12" s="626"/>
      <c r="DS12" s="626"/>
      <c r="DT12" s="626"/>
      <c r="DU12" s="626"/>
      <c r="DV12" s="626"/>
      <c r="DW12" s="626"/>
      <c r="DX12" s="626"/>
      <c r="DY12" s="626"/>
      <c r="DZ12" s="626"/>
      <c r="EA12" s="626"/>
      <c r="EB12" s="626"/>
      <c r="EC12" s="666"/>
    </row>
    <row r="13" spans="2:143" ht="11.25" customHeight="1" x14ac:dyDescent="0.15">
      <c r="B13" s="620" t="s">
        <v>253</v>
      </c>
      <c r="C13" s="621"/>
      <c r="D13" s="621"/>
      <c r="E13" s="621"/>
      <c r="F13" s="621"/>
      <c r="G13" s="621"/>
      <c r="H13" s="621"/>
      <c r="I13" s="621"/>
      <c r="J13" s="621"/>
      <c r="K13" s="621"/>
      <c r="L13" s="621"/>
      <c r="M13" s="621"/>
      <c r="N13" s="621"/>
      <c r="O13" s="621"/>
      <c r="P13" s="621"/>
      <c r="Q13" s="622"/>
      <c r="R13" s="623" t="s">
        <v>239</v>
      </c>
      <c r="S13" s="626"/>
      <c r="T13" s="626"/>
      <c r="U13" s="626"/>
      <c r="V13" s="626"/>
      <c r="W13" s="626"/>
      <c r="X13" s="626"/>
      <c r="Y13" s="627"/>
      <c r="Z13" s="685" t="s">
        <v>129</v>
      </c>
      <c r="AA13" s="685"/>
      <c r="AB13" s="685"/>
      <c r="AC13" s="685"/>
      <c r="AD13" s="686" t="s">
        <v>239</v>
      </c>
      <c r="AE13" s="686"/>
      <c r="AF13" s="686"/>
      <c r="AG13" s="686"/>
      <c r="AH13" s="686"/>
      <c r="AI13" s="686"/>
      <c r="AJ13" s="686"/>
      <c r="AK13" s="686"/>
      <c r="AL13" s="628" t="s">
        <v>129</v>
      </c>
      <c r="AM13" s="629"/>
      <c r="AN13" s="629"/>
      <c r="AO13" s="687"/>
      <c r="AP13" s="620" t="s">
        <v>254</v>
      </c>
      <c r="AQ13" s="621"/>
      <c r="AR13" s="621"/>
      <c r="AS13" s="621"/>
      <c r="AT13" s="621"/>
      <c r="AU13" s="621"/>
      <c r="AV13" s="621"/>
      <c r="AW13" s="621"/>
      <c r="AX13" s="621"/>
      <c r="AY13" s="621"/>
      <c r="AZ13" s="621"/>
      <c r="BA13" s="621"/>
      <c r="BB13" s="621"/>
      <c r="BC13" s="621"/>
      <c r="BD13" s="621"/>
      <c r="BE13" s="621"/>
      <c r="BF13" s="622"/>
      <c r="BG13" s="623">
        <v>3807500</v>
      </c>
      <c r="BH13" s="626"/>
      <c r="BI13" s="626"/>
      <c r="BJ13" s="626"/>
      <c r="BK13" s="626"/>
      <c r="BL13" s="626"/>
      <c r="BM13" s="626"/>
      <c r="BN13" s="627"/>
      <c r="BO13" s="685">
        <v>52</v>
      </c>
      <c r="BP13" s="685"/>
      <c r="BQ13" s="685"/>
      <c r="BR13" s="685"/>
      <c r="BS13" s="631" t="s">
        <v>239</v>
      </c>
      <c r="BT13" s="626"/>
      <c r="BU13" s="626"/>
      <c r="BV13" s="626"/>
      <c r="BW13" s="626"/>
      <c r="BX13" s="626"/>
      <c r="BY13" s="626"/>
      <c r="BZ13" s="626"/>
      <c r="CA13" s="626"/>
      <c r="CB13" s="666"/>
      <c r="CD13" s="667" t="s">
        <v>255</v>
      </c>
      <c r="CE13" s="664"/>
      <c r="CF13" s="664"/>
      <c r="CG13" s="664"/>
      <c r="CH13" s="664"/>
      <c r="CI13" s="664"/>
      <c r="CJ13" s="664"/>
      <c r="CK13" s="664"/>
      <c r="CL13" s="664"/>
      <c r="CM13" s="664"/>
      <c r="CN13" s="664"/>
      <c r="CO13" s="664"/>
      <c r="CP13" s="664"/>
      <c r="CQ13" s="665"/>
      <c r="CR13" s="623">
        <v>4795671</v>
      </c>
      <c r="CS13" s="626"/>
      <c r="CT13" s="626"/>
      <c r="CU13" s="626"/>
      <c r="CV13" s="626"/>
      <c r="CW13" s="626"/>
      <c r="CX13" s="626"/>
      <c r="CY13" s="627"/>
      <c r="CZ13" s="685">
        <v>15.1</v>
      </c>
      <c r="DA13" s="685"/>
      <c r="DB13" s="685"/>
      <c r="DC13" s="685"/>
      <c r="DD13" s="631">
        <v>1991284</v>
      </c>
      <c r="DE13" s="626"/>
      <c r="DF13" s="626"/>
      <c r="DG13" s="626"/>
      <c r="DH13" s="626"/>
      <c r="DI13" s="626"/>
      <c r="DJ13" s="626"/>
      <c r="DK13" s="626"/>
      <c r="DL13" s="626"/>
      <c r="DM13" s="626"/>
      <c r="DN13" s="626"/>
      <c r="DO13" s="626"/>
      <c r="DP13" s="627"/>
      <c r="DQ13" s="631">
        <v>2876138</v>
      </c>
      <c r="DR13" s="626"/>
      <c r="DS13" s="626"/>
      <c r="DT13" s="626"/>
      <c r="DU13" s="626"/>
      <c r="DV13" s="626"/>
      <c r="DW13" s="626"/>
      <c r="DX13" s="626"/>
      <c r="DY13" s="626"/>
      <c r="DZ13" s="626"/>
      <c r="EA13" s="626"/>
      <c r="EB13" s="626"/>
      <c r="EC13" s="666"/>
    </row>
    <row r="14" spans="2:143" ht="11.25" customHeight="1" x14ac:dyDescent="0.15">
      <c r="B14" s="620" t="s">
        <v>256</v>
      </c>
      <c r="C14" s="621"/>
      <c r="D14" s="621"/>
      <c r="E14" s="621"/>
      <c r="F14" s="621"/>
      <c r="G14" s="621"/>
      <c r="H14" s="621"/>
      <c r="I14" s="621"/>
      <c r="J14" s="621"/>
      <c r="K14" s="621"/>
      <c r="L14" s="621"/>
      <c r="M14" s="621"/>
      <c r="N14" s="621"/>
      <c r="O14" s="621"/>
      <c r="P14" s="621"/>
      <c r="Q14" s="622"/>
      <c r="R14" s="623" t="s">
        <v>239</v>
      </c>
      <c r="S14" s="626"/>
      <c r="T14" s="626"/>
      <c r="U14" s="626"/>
      <c r="V14" s="626"/>
      <c r="W14" s="626"/>
      <c r="X14" s="626"/>
      <c r="Y14" s="627"/>
      <c r="Z14" s="685" t="s">
        <v>129</v>
      </c>
      <c r="AA14" s="685"/>
      <c r="AB14" s="685"/>
      <c r="AC14" s="685"/>
      <c r="AD14" s="686" t="s">
        <v>130</v>
      </c>
      <c r="AE14" s="686"/>
      <c r="AF14" s="686"/>
      <c r="AG14" s="686"/>
      <c r="AH14" s="686"/>
      <c r="AI14" s="686"/>
      <c r="AJ14" s="686"/>
      <c r="AK14" s="686"/>
      <c r="AL14" s="628" t="s">
        <v>239</v>
      </c>
      <c r="AM14" s="629"/>
      <c r="AN14" s="629"/>
      <c r="AO14" s="687"/>
      <c r="AP14" s="620" t="s">
        <v>257</v>
      </c>
      <c r="AQ14" s="621"/>
      <c r="AR14" s="621"/>
      <c r="AS14" s="621"/>
      <c r="AT14" s="621"/>
      <c r="AU14" s="621"/>
      <c r="AV14" s="621"/>
      <c r="AW14" s="621"/>
      <c r="AX14" s="621"/>
      <c r="AY14" s="621"/>
      <c r="AZ14" s="621"/>
      <c r="BA14" s="621"/>
      <c r="BB14" s="621"/>
      <c r="BC14" s="621"/>
      <c r="BD14" s="621"/>
      <c r="BE14" s="621"/>
      <c r="BF14" s="622"/>
      <c r="BG14" s="623">
        <v>204551</v>
      </c>
      <c r="BH14" s="626"/>
      <c r="BI14" s="626"/>
      <c r="BJ14" s="626"/>
      <c r="BK14" s="626"/>
      <c r="BL14" s="626"/>
      <c r="BM14" s="626"/>
      <c r="BN14" s="627"/>
      <c r="BO14" s="685">
        <v>2.8</v>
      </c>
      <c r="BP14" s="685"/>
      <c r="BQ14" s="685"/>
      <c r="BR14" s="685"/>
      <c r="BS14" s="631" t="s">
        <v>129</v>
      </c>
      <c r="BT14" s="626"/>
      <c r="BU14" s="626"/>
      <c r="BV14" s="626"/>
      <c r="BW14" s="626"/>
      <c r="BX14" s="626"/>
      <c r="BY14" s="626"/>
      <c r="BZ14" s="626"/>
      <c r="CA14" s="626"/>
      <c r="CB14" s="666"/>
      <c r="CD14" s="667" t="s">
        <v>258</v>
      </c>
      <c r="CE14" s="664"/>
      <c r="CF14" s="664"/>
      <c r="CG14" s="664"/>
      <c r="CH14" s="664"/>
      <c r="CI14" s="664"/>
      <c r="CJ14" s="664"/>
      <c r="CK14" s="664"/>
      <c r="CL14" s="664"/>
      <c r="CM14" s="664"/>
      <c r="CN14" s="664"/>
      <c r="CO14" s="664"/>
      <c r="CP14" s="664"/>
      <c r="CQ14" s="665"/>
      <c r="CR14" s="623">
        <v>1493146</v>
      </c>
      <c r="CS14" s="626"/>
      <c r="CT14" s="626"/>
      <c r="CU14" s="626"/>
      <c r="CV14" s="626"/>
      <c r="CW14" s="626"/>
      <c r="CX14" s="626"/>
      <c r="CY14" s="627"/>
      <c r="CZ14" s="685">
        <v>4.7</v>
      </c>
      <c r="DA14" s="685"/>
      <c r="DB14" s="685"/>
      <c r="DC14" s="685"/>
      <c r="DD14" s="631">
        <v>391969</v>
      </c>
      <c r="DE14" s="626"/>
      <c r="DF14" s="626"/>
      <c r="DG14" s="626"/>
      <c r="DH14" s="626"/>
      <c r="DI14" s="626"/>
      <c r="DJ14" s="626"/>
      <c r="DK14" s="626"/>
      <c r="DL14" s="626"/>
      <c r="DM14" s="626"/>
      <c r="DN14" s="626"/>
      <c r="DO14" s="626"/>
      <c r="DP14" s="627"/>
      <c r="DQ14" s="631">
        <v>865436</v>
      </c>
      <c r="DR14" s="626"/>
      <c r="DS14" s="626"/>
      <c r="DT14" s="626"/>
      <c r="DU14" s="626"/>
      <c r="DV14" s="626"/>
      <c r="DW14" s="626"/>
      <c r="DX14" s="626"/>
      <c r="DY14" s="626"/>
      <c r="DZ14" s="626"/>
      <c r="EA14" s="626"/>
      <c r="EB14" s="626"/>
      <c r="EC14" s="666"/>
    </row>
    <row r="15" spans="2:143" ht="11.25" customHeight="1" x14ac:dyDescent="0.15">
      <c r="B15" s="620" t="s">
        <v>259</v>
      </c>
      <c r="C15" s="621"/>
      <c r="D15" s="621"/>
      <c r="E15" s="621"/>
      <c r="F15" s="621"/>
      <c r="G15" s="621"/>
      <c r="H15" s="621"/>
      <c r="I15" s="621"/>
      <c r="J15" s="621"/>
      <c r="K15" s="621"/>
      <c r="L15" s="621"/>
      <c r="M15" s="621"/>
      <c r="N15" s="621"/>
      <c r="O15" s="621"/>
      <c r="P15" s="621"/>
      <c r="Q15" s="622"/>
      <c r="R15" s="623">
        <v>83488</v>
      </c>
      <c r="S15" s="626"/>
      <c r="T15" s="626"/>
      <c r="U15" s="626"/>
      <c r="V15" s="626"/>
      <c r="W15" s="626"/>
      <c r="X15" s="626"/>
      <c r="Y15" s="627"/>
      <c r="Z15" s="685">
        <v>0.3</v>
      </c>
      <c r="AA15" s="685"/>
      <c r="AB15" s="685"/>
      <c r="AC15" s="685"/>
      <c r="AD15" s="686">
        <v>83488</v>
      </c>
      <c r="AE15" s="686"/>
      <c r="AF15" s="686"/>
      <c r="AG15" s="686"/>
      <c r="AH15" s="686"/>
      <c r="AI15" s="686"/>
      <c r="AJ15" s="686"/>
      <c r="AK15" s="686"/>
      <c r="AL15" s="628">
        <v>0.4</v>
      </c>
      <c r="AM15" s="629"/>
      <c r="AN15" s="629"/>
      <c r="AO15" s="687"/>
      <c r="AP15" s="620" t="s">
        <v>260</v>
      </c>
      <c r="AQ15" s="621"/>
      <c r="AR15" s="621"/>
      <c r="AS15" s="621"/>
      <c r="AT15" s="621"/>
      <c r="AU15" s="621"/>
      <c r="AV15" s="621"/>
      <c r="AW15" s="621"/>
      <c r="AX15" s="621"/>
      <c r="AY15" s="621"/>
      <c r="AZ15" s="621"/>
      <c r="BA15" s="621"/>
      <c r="BB15" s="621"/>
      <c r="BC15" s="621"/>
      <c r="BD15" s="621"/>
      <c r="BE15" s="621"/>
      <c r="BF15" s="622"/>
      <c r="BG15" s="623">
        <v>375893</v>
      </c>
      <c r="BH15" s="626"/>
      <c r="BI15" s="626"/>
      <c r="BJ15" s="626"/>
      <c r="BK15" s="626"/>
      <c r="BL15" s="626"/>
      <c r="BM15" s="626"/>
      <c r="BN15" s="627"/>
      <c r="BO15" s="685">
        <v>5.0999999999999996</v>
      </c>
      <c r="BP15" s="685"/>
      <c r="BQ15" s="685"/>
      <c r="BR15" s="685"/>
      <c r="BS15" s="631" t="s">
        <v>239</v>
      </c>
      <c r="BT15" s="626"/>
      <c r="BU15" s="626"/>
      <c r="BV15" s="626"/>
      <c r="BW15" s="626"/>
      <c r="BX15" s="626"/>
      <c r="BY15" s="626"/>
      <c r="BZ15" s="626"/>
      <c r="CA15" s="626"/>
      <c r="CB15" s="666"/>
      <c r="CD15" s="667" t="s">
        <v>261</v>
      </c>
      <c r="CE15" s="664"/>
      <c r="CF15" s="664"/>
      <c r="CG15" s="664"/>
      <c r="CH15" s="664"/>
      <c r="CI15" s="664"/>
      <c r="CJ15" s="664"/>
      <c r="CK15" s="664"/>
      <c r="CL15" s="664"/>
      <c r="CM15" s="664"/>
      <c r="CN15" s="664"/>
      <c r="CO15" s="664"/>
      <c r="CP15" s="664"/>
      <c r="CQ15" s="665"/>
      <c r="CR15" s="623">
        <v>3177737</v>
      </c>
      <c r="CS15" s="626"/>
      <c r="CT15" s="626"/>
      <c r="CU15" s="626"/>
      <c r="CV15" s="626"/>
      <c r="CW15" s="626"/>
      <c r="CX15" s="626"/>
      <c r="CY15" s="627"/>
      <c r="CZ15" s="685">
        <v>10</v>
      </c>
      <c r="DA15" s="685"/>
      <c r="DB15" s="685"/>
      <c r="DC15" s="685"/>
      <c r="DD15" s="631">
        <v>740198</v>
      </c>
      <c r="DE15" s="626"/>
      <c r="DF15" s="626"/>
      <c r="DG15" s="626"/>
      <c r="DH15" s="626"/>
      <c r="DI15" s="626"/>
      <c r="DJ15" s="626"/>
      <c r="DK15" s="626"/>
      <c r="DL15" s="626"/>
      <c r="DM15" s="626"/>
      <c r="DN15" s="626"/>
      <c r="DO15" s="626"/>
      <c r="DP15" s="627"/>
      <c r="DQ15" s="631">
        <v>2231268</v>
      </c>
      <c r="DR15" s="626"/>
      <c r="DS15" s="626"/>
      <c r="DT15" s="626"/>
      <c r="DU15" s="626"/>
      <c r="DV15" s="626"/>
      <c r="DW15" s="626"/>
      <c r="DX15" s="626"/>
      <c r="DY15" s="626"/>
      <c r="DZ15" s="626"/>
      <c r="EA15" s="626"/>
      <c r="EB15" s="626"/>
      <c r="EC15" s="666"/>
    </row>
    <row r="16" spans="2:143" ht="11.25" customHeight="1" x14ac:dyDescent="0.15">
      <c r="B16" s="620" t="s">
        <v>262</v>
      </c>
      <c r="C16" s="621"/>
      <c r="D16" s="621"/>
      <c r="E16" s="621"/>
      <c r="F16" s="621"/>
      <c r="G16" s="621"/>
      <c r="H16" s="621"/>
      <c r="I16" s="621"/>
      <c r="J16" s="621"/>
      <c r="K16" s="621"/>
      <c r="L16" s="621"/>
      <c r="M16" s="621"/>
      <c r="N16" s="621"/>
      <c r="O16" s="621"/>
      <c r="P16" s="621"/>
      <c r="Q16" s="622"/>
      <c r="R16" s="623" t="s">
        <v>130</v>
      </c>
      <c r="S16" s="626"/>
      <c r="T16" s="626"/>
      <c r="U16" s="626"/>
      <c r="V16" s="626"/>
      <c r="W16" s="626"/>
      <c r="X16" s="626"/>
      <c r="Y16" s="627"/>
      <c r="Z16" s="685" t="s">
        <v>239</v>
      </c>
      <c r="AA16" s="685"/>
      <c r="AB16" s="685"/>
      <c r="AC16" s="685"/>
      <c r="AD16" s="686" t="s">
        <v>239</v>
      </c>
      <c r="AE16" s="686"/>
      <c r="AF16" s="686"/>
      <c r="AG16" s="686"/>
      <c r="AH16" s="686"/>
      <c r="AI16" s="686"/>
      <c r="AJ16" s="686"/>
      <c r="AK16" s="686"/>
      <c r="AL16" s="628" t="s">
        <v>239</v>
      </c>
      <c r="AM16" s="629"/>
      <c r="AN16" s="629"/>
      <c r="AO16" s="687"/>
      <c r="AP16" s="620" t="s">
        <v>263</v>
      </c>
      <c r="AQ16" s="621"/>
      <c r="AR16" s="621"/>
      <c r="AS16" s="621"/>
      <c r="AT16" s="621"/>
      <c r="AU16" s="621"/>
      <c r="AV16" s="621"/>
      <c r="AW16" s="621"/>
      <c r="AX16" s="621"/>
      <c r="AY16" s="621"/>
      <c r="AZ16" s="621"/>
      <c r="BA16" s="621"/>
      <c r="BB16" s="621"/>
      <c r="BC16" s="621"/>
      <c r="BD16" s="621"/>
      <c r="BE16" s="621"/>
      <c r="BF16" s="622"/>
      <c r="BG16" s="623" t="s">
        <v>129</v>
      </c>
      <c r="BH16" s="626"/>
      <c r="BI16" s="626"/>
      <c r="BJ16" s="626"/>
      <c r="BK16" s="626"/>
      <c r="BL16" s="626"/>
      <c r="BM16" s="626"/>
      <c r="BN16" s="627"/>
      <c r="BO16" s="685" t="s">
        <v>129</v>
      </c>
      <c r="BP16" s="685"/>
      <c r="BQ16" s="685"/>
      <c r="BR16" s="685"/>
      <c r="BS16" s="631" t="s">
        <v>239</v>
      </c>
      <c r="BT16" s="626"/>
      <c r="BU16" s="626"/>
      <c r="BV16" s="626"/>
      <c r="BW16" s="626"/>
      <c r="BX16" s="626"/>
      <c r="BY16" s="626"/>
      <c r="BZ16" s="626"/>
      <c r="CA16" s="626"/>
      <c r="CB16" s="666"/>
      <c r="CD16" s="667" t="s">
        <v>264</v>
      </c>
      <c r="CE16" s="664"/>
      <c r="CF16" s="664"/>
      <c r="CG16" s="664"/>
      <c r="CH16" s="664"/>
      <c r="CI16" s="664"/>
      <c r="CJ16" s="664"/>
      <c r="CK16" s="664"/>
      <c r="CL16" s="664"/>
      <c r="CM16" s="664"/>
      <c r="CN16" s="664"/>
      <c r="CO16" s="664"/>
      <c r="CP16" s="664"/>
      <c r="CQ16" s="665"/>
      <c r="CR16" s="623">
        <v>32333</v>
      </c>
      <c r="CS16" s="626"/>
      <c r="CT16" s="626"/>
      <c r="CU16" s="626"/>
      <c r="CV16" s="626"/>
      <c r="CW16" s="626"/>
      <c r="CX16" s="626"/>
      <c r="CY16" s="627"/>
      <c r="CZ16" s="685">
        <v>0.1</v>
      </c>
      <c r="DA16" s="685"/>
      <c r="DB16" s="685"/>
      <c r="DC16" s="685"/>
      <c r="DD16" s="631" t="s">
        <v>129</v>
      </c>
      <c r="DE16" s="626"/>
      <c r="DF16" s="626"/>
      <c r="DG16" s="626"/>
      <c r="DH16" s="626"/>
      <c r="DI16" s="626"/>
      <c r="DJ16" s="626"/>
      <c r="DK16" s="626"/>
      <c r="DL16" s="626"/>
      <c r="DM16" s="626"/>
      <c r="DN16" s="626"/>
      <c r="DO16" s="626"/>
      <c r="DP16" s="627"/>
      <c r="DQ16" s="631">
        <v>4204</v>
      </c>
      <c r="DR16" s="626"/>
      <c r="DS16" s="626"/>
      <c r="DT16" s="626"/>
      <c r="DU16" s="626"/>
      <c r="DV16" s="626"/>
      <c r="DW16" s="626"/>
      <c r="DX16" s="626"/>
      <c r="DY16" s="626"/>
      <c r="DZ16" s="626"/>
      <c r="EA16" s="626"/>
      <c r="EB16" s="626"/>
      <c r="EC16" s="666"/>
    </row>
    <row r="17" spans="2:133" ht="11.25" customHeight="1" x14ac:dyDescent="0.15">
      <c r="B17" s="620" t="s">
        <v>265</v>
      </c>
      <c r="C17" s="621"/>
      <c r="D17" s="621"/>
      <c r="E17" s="621"/>
      <c r="F17" s="621"/>
      <c r="G17" s="621"/>
      <c r="H17" s="621"/>
      <c r="I17" s="621"/>
      <c r="J17" s="621"/>
      <c r="K17" s="621"/>
      <c r="L17" s="621"/>
      <c r="M17" s="621"/>
      <c r="N17" s="621"/>
      <c r="O17" s="621"/>
      <c r="P17" s="621"/>
      <c r="Q17" s="622"/>
      <c r="R17" s="623">
        <v>30091</v>
      </c>
      <c r="S17" s="626"/>
      <c r="T17" s="626"/>
      <c r="U17" s="626"/>
      <c r="V17" s="626"/>
      <c r="W17" s="626"/>
      <c r="X17" s="626"/>
      <c r="Y17" s="627"/>
      <c r="Z17" s="685">
        <v>0.1</v>
      </c>
      <c r="AA17" s="685"/>
      <c r="AB17" s="685"/>
      <c r="AC17" s="685"/>
      <c r="AD17" s="686">
        <v>30091</v>
      </c>
      <c r="AE17" s="686"/>
      <c r="AF17" s="686"/>
      <c r="AG17" s="686"/>
      <c r="AH17" s="686"/>
      <c r="AI17" s="686"/>
      <c r="AJ17" s="686"/>
      <c r="AK17" s="686"/>
      <c r="AL17" s="628">
        <v>0.2</v>
      </c>
      <c r="AM17" s="629"/>
      <c r="AN17" s="629"/>
      <c r="AO17" s="687"/>
      <c r="AP17" s="620" t="s">
        <v>266</v>
      </c>
      <c r="AQ17" s="621"/>
      <c r="AR17" s="621"/>
      <c r="AS17" s="621"/>
      <c r="AT17" s="621"/>
      <c r="AU17" s="621"/>
      <c r="AV17" s="621"/>
      <c r="AW17" s="621"/>
      <c r="AX17" s="621"/>
      <c r="AY17" s="621"/>
      <c r="AZ17" s="621"/>
      <c r="BA17" s="621"/>
      <c r="BB17" s="621"/>
      <c r="BC17" s="621"/>
      <c r="BD17" s="621"/>
      <c r="BE17" s="621"/>
      <c r="BF17" s="622"/>
      <c r="BG17" s="623" t="s">
        <v>239</v>
      </c>
      <c r="BH17" s="626"/>
      <c r="BI17" s="626"/>
      <c r="BJ17" s="626"/>
      <c r="BK17" s="626"/>
      <c r="BL17" s="626"/>
      <c r="BM17" s="626"/>
      <c r="BN17" s="627"/>
      <c r="BO17" s="685" t="s">
        <v>129</v>
      </c>
      <c r="BP17" s="685"/>
      <c r="BQ17" s="685"/>
      <c r="BR17" s="685"/>
      <c r="BS17" s="631" t="s">
        <v>239</v>
      </c>
      <c r="BT17" s="626"/>
      <c r="BU17" s="626"/>
      <c r="BV17" s="626"/>
      <c r="BW17" s="626"/>
      <c r="BX17" s="626"/>
      <c r="BY17" s="626"/>
      <c r="BZ17" s="626"/>
      <c r="CA17" s="626"/>
      <c r="CB17" s="666"/>
      <c r="CD17" s="667" t="s">
        <v>267</v>
      </c>
      <c r="CE17" s="664"/>
      <c r="CF17" s="664"/>
      <c r="CG17" s="664"/>
      <c r="CH17" s="664"/>
      <c r="CI17" s="664"/>
      <c r="CJ17" s="664"/>
      <c r="CK17" s="664"/>
      <c r="CL17" s="664"/>
      <c r="CM17" s="664"/>
      <c r="CN17" s="664"/>
      <c r="CO17" s="664"/>
      <c r="CP17" s="664"/>
      <c r="CQ17" s="665"/>
      <c r="CR17" s="623">
        <v>4124590</v>
      </c>
      <c r="CS17" s="626"/>
      <c r="CT17" s="626"/>
      <c r="CU17" s="626"/>
      <c r="CV17" s="626"/>
      <c r="CW17" s="626"/>
      <c r="CX17" s="626"/>
      <c r="CY17" s="627"/>
      <c r="CZ17" s="685">
        <v>13</v>
      </c>
      <c r="DA17" s="685"/>
      <c r="DB17" s="685"/>
      <c r="DC17" s="685"/>
      <c r="DD17" s="631" t="s">
        <v>129</v>
      </c>
      <c r="DE17" s="626"/>
      <c r="DF17" s="626"/>
      <c r="DG17" s="626"/>
      <c r="DH17" s="626"/>
      <c r="DI17" s="626"/>
      <c r="DJ17" s="626"/>
      <c r="DK17" s="626"/>
      <c r="DL17" s="626"/>
      <c r="DM17" s="626"/>
      <c r="DN17" s="626"/>
      <c r="DO17" s="626"/>
      <c r="DP17" s="627"/>
      <c r="DQ17" s="631">
        <v>4055290</v>
      </c>
      <c r="DR17" s="626"/>
      <c r="DS17" s="626"/>
      <c r="DT17" s="626"/>
      <c r="DU17" s="626"/>
      <c r="DV17" s="626"/>
      <c r="DW17" s="626"/>
      <c r="DX17" s="626"/>
      <c r="DY17" s="626"/>
      <c r="DZ17" s="626"/>
      <c r="EA17" s="626"/>
      <c r="EB17" s="626"/>
      <c r="EC17" s="666"/>
    </row>
    <row r="18" spans="2:133" ht="11.25" customHeight="1" x14ac:dyDescent="0.15">
      <c r="B18" s="620" t="s">
        <v>268</v>
      </c>
      <c r="C18" s="621"/>
      <c r="D18" s="621"/>
      <c r="E18" s="621"/>
      <c r="F18" s="621"/>
      <c r="G18" s="621"/>
      <c r="H18" s="621"/>
      <c r="I18" s="621"/>
      <c r="J18" s="621"/>
      <c r="K18" s="621"/>
      <c r="L18" s="621"/>
      <c r="M18" s="621"/>
      <c r="N18" s="621"/>
      <c r="O18" s="621"/>
      <c r="P18" s="621"/>
      <c r="Q18" s="622"/>
      <c r="R18" s="623">
        <v>11144173</v>
      </c>
      <c r="S18" s="626"/>
      <c r="T18" s="626"/>
      <c r="U18" s="626"/>
      <c r="V18" s="626"/>
      <c r="W18" s="626"/>
      <c r="X18" s="626"/>
      <c r="Y18" s="627"/>
      <c r="Z18" s="685">
        <v>34.1</v>
      </c>
      <c r="AA18" s="685"/>
      <c r="AB18" s="685"/>
      <c r="AC18" s="685"/>
      <c r="AD18" s="686">
        <v>10012332</v>
      </c>
      <c r="AE18" s="686"/>
      <c r="AF18" s="686"/>
      <c r="AG18" s="686"/>
      <c r="AH18" s="686"/>
      <c r="AI18" s="686"/>
      <c r="AJ18" s="686"/>
      <c r="AK18" s="686"/>
      <c r="AL18" s="628">
        <v>52.9</v>
      </c>
      <c r="AM18" s="629"/>
      <c r="AN18" s="629"/>
      <c r="AO18" s="687"/>
      <c r="AP18" s="620" t="s">
        <v>269</v>
      </c>
      <c r="AQ18" s="621"/>
      <c r="AR18" s="621"/>
      <c r="AS18" s="621"/>
      <c r="AT18" s="621"/>
      <c r="AU18" s="621"/>
      <c r="AV18" s="621"/>
      <c r="AW18" s="621"/>
      <c r="AX18" s="621"/>
      <c r="AY18" s="621"/>
      <c r="AZ18" s="621"/>
      <c r="BA18" s="621"/>
      <c r="BB18" s="621"/>
      <c r="BC18" s="621"/>
      <c r="BD18" s="621"/>
      <c r="BE18" s="621"/>
      <c r="BF18" s="622"/>
      <c r="BG18" s="623" t="s">
        <v>239</v>
      </c>
      <c r="BH18" s="626"/>
      <c r="BI18" s="626"/>
      <c r="BJ18" s="626"/>
      <c r="BK18" s="626"/>
      <c r="BL18" s="626"/>
      <c r="BM18" s="626"/>
      <c r="BN18" s="627"/>
      <c r="BO18" s="685" t="s">
        <v>129</v>
      </c>
      <c r="BP18" s="685"/>
      <c r="BQ18" s="685"/>
      <c r="BR18" s="685"/>
      <c r="BS18" s="631" t="s">
        <v>239</v>
      </c>
      <c r="BT18" s="626"/>
      <c r="BU18" s="626"/>
      <c r="BV18" s="626"/>
      <c r="BW18" s="626"/>
      <c r="BX18" s="626"/>
      <c r="BY18" s="626"/>
      <c r="BZ18" s="626"/>
      <c r="CA18" s="626"/>
      <c r="CB18" s="666"/>
      <c r="CD18" s="667" t="s">
        <v>270</v>
      </c>
      <c r="CE18" s="664"/>
      <c r="CF18" s="664"/>
      <c r="CG18" s="664"/>
      <c r="CH18" s="664"/>
      <c r="CI18" s="664"/>
      <c r="CJ18" s="664"/>
      <c r="CK18" s="664"/>
      <c r="CL18" s="664"/>
      <c r="CM18" s="664"/>
      <c r="CN18" s="664"/>
      <c r="CO18" s="664"/>
      <c r="CP18" s="664"/>
      <c r="CQ18" s="665"/>
      <c r="CR18" s="623" t="s">
        <v>129</v>
      </c>
      <c r="CS18" s="626"/>
      <c r="CT18" s="626"/>
      <c r="CU18" s="626"/>
      <c r="CV18" s="626"/>
      <c r="CW18" s="626"/>
      <c r="CX18" s="626"/>
      <c r="CY18" s="627"/>
      <c r="CZ18" s="685" t="s">
        <v>129</v>
      </c>
      <c r="DA18" s="685"/>
      <c r="DB18" s="685"/>
      <c r="DC18" s="685"/>
      <c r="DD18" s="631" t="s">
        <v>130</v>
      </c>
      <c r="DE18" s="626"/>
      <c r="DF18" s="626"/>
      <c r="DG18" s="626"/>
      <c r="DH18" s="626"/>
      <c r="DI18" s="626"/>
      <c r="DJ18" s="626"/>
      <c r="DK18" s="626"/>
      <c r="DL18" s="626"/>
      <c r="DM18" s="626"/>
      <c r="DN18" s="626"/>
      <c r="DO18" s="626"/>
      <c r="DP18" s="627"/>
      <c r="DQ18" s="631" t="s">
        <v>239</v>
      </c>
      <c r="DR18" s="626"/>
      <c r="DS18" s="626"/>
      <c r="DT18" s="626"/>
      <c r="DU18" s="626"/>
      <c r="DV18" s="626"/>
      <c r="DW18" s="626"/>
      <c r="DX18" s="626"/>
      <c r="DY18" s="626"/>
      <c r="DZ18" s="626"/>
      <c r="EA18" s="626"/>
      <c r="EB18" s="626"/>
      <c r="EC18" s="666"/>
    </row>
    <row r="19" spans="2:133" ht="11.25" customHeight="1" x14ac:dyDescent="0.15">
      <c r="B19" s="620" t="s">
        <v>271</v>
      </c>
      <c r="C19" s="621"/>
      <c r="D19" s="621"/>
      <c r="E19" s="621"/>
      <c r="F19" s="621"/>
      <c r="G19" s="621"/>
      <c r="H19" s="621"/>
      <c r="I19" s="621"/>
      <c r="J19" s="621"/>
      <c r="K19" s="621"/>
      <c r="L19" s="621"/>
      <c r="M19" s="621"/>
      <c r="N19" s="621"/>
      <c r="O19" s="621"/>
      <c r="P19" s="621"/>
      <c r="Q19" s="622"/>
      <c r="R19" s="623">
        <v>10012332</v>
      </c>
      <c r="S19" s="626"/>
      <c r="T19" s="626"/>
      <c r="U19" s="626"/>
      <c r="V19" s="626"/>
      <c r="W19" s="626"/>
      <c r="X19" s="626"/>
      <c r="Y19" s="627"/>
      <c r="Z19" s="685">
        <v>30.6</v>
      </c>
      <c r="AA19" s="685"/>
      <c r="AB19" s="685"/>
      <c r="AC19" s="685"/>
      <c r="AD19" s="686">
        <v>10012332</v>
      </c>
      <c r="AE19" s="686"/>
      <c r="AF19" s="686"/>
      <c r="AG19" s="686"/>
      <c r="AH19" s="686"/>
      <c r="AI19" s="686"/>
      <c r="AJ19" s="686"/>
      <c r="AK19" s="686"/>
      <c r="AL19" s="628">
        <v>52.9</v>
      </c>
      <c r="AM19" s="629"/>
      <c r="AN19" s="629"/>
      <c r="AO19" s="687"/>
      <c r="AP19" s="620" t="s">
        <v>272</v>
      </c>
      <c r="AQ19" s="621"/>
      <c r="AR19" s="621"/>
      <c r="AS19" s="621"/>
      <c r="AT19" s="621"/>
      <c r="AU19" s="621"/>
      <c r="AV19" s="621"/>
      <c r="AW19" s="621"/>
      <c r="AX19" s="621"/>
      <c r="AY19" s="621"/>
      <c r="AZ19" s="621"/>
      <c r="BA19" s="621"/>
      <c r="BB19" s="621"/>
      <c r="BC19" s="621"/>
      <c r="BD19" s="621"/>
      <c r="BE19" s="621"/>
      <c r="BF19" s="622"/>
      <c r="BG19" s="623">
        <v>98076</v>
      </c>
      <c r="BH19" s="626"/>
      <c r="BI19" s="626"/>
      <c r="BJ19" s="626"/>
      <c r="BK19" s="626"/>
      <c r="BL19" s="626"/>
      <c r="BM19" s="626"/>
      <c r="BN19" s="627"/>
      <c r="BO19" s="685">
        <v>1.3</v>
      </c>
      <c r="BP19" s="685"/>
      <c r="BQ19" s="685"/>
      <c r="BR19" s="685"/>
      <c r="BS19" s="631" t="s">
        <v>129</v>
      </c>
      <c r="BT19" s="626"/>
      <c r="BU19" s="626"/>
      <c r="BV19" s="626"/>
      <c r="BW19" s="626"/>
      <c r="BX19" s="626"/>
      <c r="BY19" s="626"/>
      <c r="BZ19" s="626"/>
      <c r="CA19" s="626"/>
      <c r="CB19" s="666"/>
      <c r="CD19" s="667" t="s">
        <v>273</v>
      </c>
      <c r="CE19" s="664"/>
      <c r="CF19" s="664"/>
      <c r="CG19" s="664"/>
      <c r="CH19" s="664"/>
      <c r="CI19" s="664"/>
      <c r="CJ19" s="664"/>
      <c r="CK19" s="664"/>
      <c r="CL19" s="664"/>
      <c r="CM19" s="664"/>
      <c r="CN19" s="664"/>
      <c r="CO19" s="664"/>
      <c r="CP19" s="664"/>
      <c r="CQ19" s="665"/>
      <c r="CR19" s="623" t="s">
        <v>129</v>
      </c>
      <c r="CS19" s="626"/>
      <c r="CT19" s="626"/>
      <c r="CU19" s="626"/>
      <c r="CV19" s="626"/>
      <c r="CW19" s="626"/>
      <c r="CX19" s="626"/>
      <c r="CY19" s="627"/>
      <c r="CZ19" s="685" t="s">
        <v>239</v>
      </c>
      <c r="DA19" s="685"/>
      <c r="DB19" s="685"/>
      <c r="DC19" s="685"/>
      <c r="DD19" s="631" t="s">
        <v>239</v>
      </c>
      <c r="DE19" s="626"/>
      <c r="DF19" s="626"/>
      <c r="DG19" s="626"/>
      <c r="DH19" s="626"/>
      <c r="DI19" s="626"/>
      <c r="DJ19" s="626"/>
      <c r="DK19" s="626"/>
      <c r="DL19" s="626"/>
      <c r="DM19" s="626"/>
      <c r="DN19" s="626"/>
      <c r="DO19" s="626"/>
      <c r="DP19" s="627"/>
      <c r="DQ19" s="631" t="s">
        <v>239</v>
      </c>
      <c r="DR19" s="626"/>
      <c r="DS19" s="626"/>
      <c r="DT19" s="626"/>
      <c r="DU19" s="626"/>
      <c r="DV19" s="626"/>
      <c r="DW19" s="626"/>
      <c r="DX19" s="626"/>
      <c r="DY19" s="626"/>
      <c r="DZ19" s="626"/>
      <c r="EA19" s="626"/>
      <c r="EB19" s="626"/>
      <c r="EC19" s="666"/>
    </row>
    <row r="20" spans="2:133" ht="11.25" customHeight="1" x14ac:dyDescent="0.15">
      <c r="B20" s="620" t="s">
        <v>274</v>
      </c>
      <c r="C20" s="621"/>
      <c r="D20" s="621"/>
      <c r="E20" s="621"/>
      <c r="F20" s="621"/>
      <c r="G20" s="621"/>
      <c r="H20" s="621"/>
      <c r="I20" s="621"/>
      <c r="J20" s="621"/>
      <c r="K20" s="621"/>
      <c r="L20" s="621"/>
      <c r="M20" s="621"/>
      <c r="N20" s="621"/>
      <c r="O20" s="621"/>
      <c r="P20" s="621"/>
      <c r="Q20" s="622"/>
      <c r="R20" s="623">
        <v>1131841</v>
      </c>
      <c r="S20" s="626"/>
      <c r="T20" s="626"/>
      <c r="U20" s="626"/>
      <c r="V20" s="626"/>
      <c r="W20" s="626"/>
      <c r="X20" s="626"/>
      <c r="Y20" s="627"/>
      <c r="Z20" s="685">
        <v>3.5</v>
      </c>
      <c r="AA20" s="685"/>
      <c r="AB20" s="685"/>
      <c r="AC20" s="685"/>
      <c r="AD20" s="686" t="s">
        <v>129</v>
      </c>
      <c r="AE20" s="686"/>
      <c r="AF20" s="686"/>
      <c r="AG20" s="686"/>
      <c r="AH20" s="686"/>
      <c r="AI20" s="686"/>
      <c r="AJ20" s="686"/>
      <c r="AK20" s="686"/>
      <c r="AL20" s="628" t="s">
        <v>129</v>
      </c>
      <c r="AM20" s="629"/>
      <c r="AN20" s="629"/>
      <c r="AO20" s="687"/>
      <c r="AP20" s="620" t="s">
        <v>275</v>
      </c>
      <c r="AQ20" s="621"/>
      <c r="AR20" s="621"/>
      <c r="AS20" s="621"/>
      <c r="AT20" s="621"/>
      <c r="AU20" s="621"/>
      <c r="AV20" s="621"/>
      <c r="AW20" s="621"/>
      <c r="AX20" s="621"/>
      <c r="AY20" s="621"/>
      <c r="AZ20" s="621"/>
      <c r="BA20" s="621"/>
      <c r="BB20" s="621"/>
      <c r="BC20" s="621"/>
      <c r="BD20" s="621"/>
      <c r="BE20" s="621"/>
      <c r="BF20" s="622"/>
      <c r="BG20" s="623">
        <v>98076</v>
      </c>
      <c r="BH20" s="626"/>
      <c r="BI20" s="626"/>
      <c r="BJ20" s="626"/>
      <c r="BK20" s="626"/>
      <c r="BL20" s="626"/>
      <c r="BM20" s="626"/>
      <c r="BN20" s="627"/>
      <c r="BO20" s="685">
        <v>1.3</v>
      </c>
      <c r="BP20" s="685"/>
      <c r="BQ20" s="685"/>
      <c r="BR20" s="685"/>
      <c r="BS20" s="631" t="s">
        <v>239</v>
      </c>
      <c r="BT20" s="626"/>
      <c r="BU20" s="626"/>
      <c r="BV20" s="626"/>
      <c r="BW20" s="626"/>
      <c r="BX20" s="626"/>
      <c r="BY20" s="626"/>
      <c r="BZ20" s="626"/>
      <c r="CA20" s="626"/>
      <c r="CB20" s="666"/>
      <c r="CD20" s="667" t="s">
        <v>276</v>
      </c>
      <c r="CE20" s="664"/>
      <c r="CF20" s="664"/>
      <c r="CG20" s="664"/>
      <c r="CH20" s="664"/>
      <c r="CI20" s="664"/>
      <c r="CJ20" s="664"/>
      <c r="CK20" s="664"/>
      <c r="CL20" s="664"/>
      <c r="CM20" s="664"/>
      <c r="CN20" s="664"/>
      <c r="CO20" s="664"/>
      <c r="CP20" s="664"/>
      <c r="CQ20" s="665"/>
      <c r="CR20" s="623">
        <v>31798983</v>
      </c>
      <c r="CS20" s="626"/>
      <c r="CT20" s="626"/>
      <c r="CU20" s="626"/>
      <c r="CV20" s="626"/>
      <c r="CW20" s="626"/>
      <c r="CX20" s="626"/>
      <c r="CY20" s="627"/>
      <c r="CZ20" s="685">
        <v>100</v>
      </c>
      <c r="DA20" s="685"/>
      <c r="DB20" s="685"/>
      <c r="DC20" s="685"/>
      <c r="DD20" s="631">
        <v>4223551</v>
      </c>
      <c r="DE20" s="626"/>
      <c r="DF20" s="626"/>
      <c r="DG20" s="626"/>
      <c r="DH20" s="626"/>
      <c r="DI20" s="626"/>
      <c r="DJ20" s="626"/>
      <c r="DK20" s="626"/>
      <c r="DL20" s="626"/>
      <c r="DM20" s="626"/>
      <c r="DN20" s="626"/>
      <c r="DO20" s="626"/>
      <c r="DP20" s="627"/>
      <c r="DQ20" s="631">
        <v>22809662</v>
      </c>
      <c r="DR20" s="626"/>
      <c r="DS20" s="626"/>
      <c r="DT20" s="626"/>
      <c r="DU20" s="626"/>
      <c r="DV20" s="626"/>
      <c r="DW20" s="626"/>
      <c r="DX20" s="626"/>
      <c r="DY20" s="626"/>
      <c r="DZ20" s="626"/>
      <c r="EA20" s="626"/>
      <c r="EB20" s="626"/>
      <c r="EC20" s="666"/>
    </row>
    <row r="21" spans="2:133" ht="11.25" customHeight="1" x14ac:dyDescent="0.15">
      <c r="B21" s="620" t="s">
        <v>277</v>
      </c>
      <c r="C21" s="621"/>
      <c r="D21" s="621"/>
      <c r="E21" s="621"/>
      <c r="F21" s="621"/>
      <c r="G21" s="621"/>
      <c r="H21" s="621"/>
      <c r="I21" s="621"/>
      <c r="J21" s="621"/>
      <c r="K21" s="621"/>
      <c r="L21" s="621"/>
      <c r="M21" s="621"/>
      <c r="N21" s="621"/>
      <c r="O21" s="621"/>
      <c r="P21" s="621"/>
      <c r="Q21" s="622"/>
      <c r="R21" s="623" t="s">
        <v>239</v>
      </c>
      <c r="S21" s="626"/>
      <c r="T21" s="626"/>
      <c r="U21" s="626"/>
      <c r="V21" s="626"/>
      <c r="W21" s="626"/>
      <c r="X21" s="626"/>
      <c r="Y21" s="627"/>
      <c r="Z21" s="685" t="s">
        <v>129</v>
      </c>
      <c r="AA21" s="685"/>
      <c r="AB21" s="685"/>
      <c r="AC21" s="685"/>
      <c r="AD21" s="686" t="s">
        <v>239</v>
      </c>
      <c r="AE21" s="686"/>
      <c r="AF21" s="686"/>
      <c r="AG21" s="686"/>
      <c r="AH21" s="686"/>
      <c r="AI21" s="686"/>
      <c r="AJ21" s="686"/>
      <c r="AK21" s="686"/>
      <c r="AL21" s="628" t="s">
        <v>239</v>
      </c>
      <c r="AM21" s="629"/>
      <c r="AN21" s="629"/>
      <c r="AO21" s="687"/>
      <c r="AP21" s="731" t="s">
        <v>278</v>
      </c>
      <c r="AQ21" s="738"/>
      <c r="AR21" s="738"/>
      <c r="AS21" s="738"/>
      <c r="AT21" s="738"/>
      <c r="AU21" s="738"/>
      <c r="AV21" s="738"/>
      <c r="AW21" s="738"/>
      <c r="AX21" s="738"/>
      <c r="AY21" s="738"/>
      <c r="AZ21" s="738"/>
      <c r="BA21" s="738"/>
      <c r="BB21" s="738"/>
      <c r="BC21" s="738"/>
      <c r="BD21" s="738"/>
      <c r="BE21" s="738"/>
      <c r="BF21" s="733"/>
      <c r="BG21" s="623">
        <v>38867</v>
      </c>
      <c r="BH21" s="626"/>
      <c r="BI21" s="626"/>
      <c r="BJ21" s="626"/>
      <c r="BK21" s="626"/>
      <c r="BL21" s="626"/>
      <c r="BM21" s="626"/>
      <c r="BN21" s="627"/>
      <c r="BO21" s="685">
        <v>0.5</v>
      </c>
      <c r="BP21" s="685"/>
      <c r="BQ21" s="685"/>
      <c r="BR21" s="685"/>
      <c r="BS21" s="631" t="s">
        <v>239</v>
      </c>
      <c r="BT21" s="626"/>
      <c r="BU21" s="626"/>
      <c r="BV21" s="626"/>
      <c r="BW21" s="626"/>
      <c r="BX21" s="626"/>
      <c r="BY21" s="626"/>
      <c r="BZ21" s="626"/>
      <c r="CA21" s="626"/>
      <c r="CB21" s="666"/>
      <c r="CD21" s="743"/>
      <c r="CE21" s="677"/>
      <c r="CF21" s="677"/>
      <c r="CG21" s="677"/>
      <c r="CH21" s="677"/>
      <c r="CI21" s="677"/>
      <c r="CJ21" s="677"/>
      <c r="CK21" s="677"/>
      <c r="CL21" s="677"/>
      <c r="CM21" s="677"/>
      <c r="CN21" s="677"/>
      <c r="CO21" s="677"/>
      <c r="CP21" s="677"/>
      <c r="CQ21" s="678"/>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x14ac:dyDescent="0.15">
      <c r="B22" s="620" t="s">
        <v>279</v>
      </c>
      <c r="C22" s="621"/>
      <c r="D22" s="621"/>
      <c r="E22" s="621"/>
      <c r="F22" s="621"/>
      <c r="G22" s="621"/>
      <c r="H22" s="621"/>
      <c r="I22" s="621"/>
      <c r="J22" s="621"/>
      <c r="K22" s="621"/>
      <c r="L22" s="621"/>
      <c r="M22" s="621"/>
      <c r="N22" s="621"/>
      <c r="O22" s="621"/>
      <c r="P22" s="621"/>
      <c r="Q22" s="622"/>
      <c r="R22" s="623">
        <v>20058089</v>
      </c>
      <c r="S22" s="626"/>
      <c r="T22" s="626"/>
      <c r="U22" s="626"/>
      <c r="V22" s="626"/>
      <c r="W22" s="626"/>
      <c r="X22" s="626"/>
      <c r="Y22" s="627"/>
      <c r="Z22" s="685">
        <v>61.3</v>
      </c>
      <c r="AA22" s="685"/>
      <c r="AB22" s="685"/>
      <c r="AC22" s="685"/>
      <c r="AD22" s="686">
        <v>18867039</v>
      </c>
      <c r="AE22" s="686"/>
      <c r="AF22" s="686"/>
      <c r="AG22" s="686"/>
      <c r="AH22" s="686"/>
      <c r="AI22" s="686"/>
      <c r="AJ22" s="686"/>
      <c r="AK22" s="686"/>
      <c r="AL22" s="628">
        <v>99.7</v>
      </c>
      <c r="AM22" s="629"/>
      <c r="AN22" s="629"/>
      <c r="AO22" s="687"/>
      <c r="AP22" s="731" t="s">
        <v>280</v>
      </c>
      <c r="AQ22" s="738"/>
      <c r="AR22" s="738"/>
      <c r="AS22" s="738"/>
      <c r="AT22" s="738"/>
      <c r="AU22" s="738"/>
      <c r="AV22" s="738"/>
      <c r="AW22" s="738"/>
      <c r="AX22" s="738"/>
      <c r="AY22" s="738"/>
      <c r="AZ22" s="738"/>
      <c r="BA22" s="738"/>
      <c r="BB22" s="738"/>
      <c r="BC22" s="738"/>
      <c r="BD22" s="738"/>
      <c r="BE22" s="738"/>
      <c r="BF22" s="733"/>
      <c r="BG22" s="623" t="s">
        <v>239</v>
      </c>
      <c r="BH22" s="626"/>
      <c r="BI22" s="626"/>
      <c r="BJ22" s="626"/>
      <c r="BK22" s="626"/>
      <c r="BL22" s="626"/>
      <c r="BM22" s="626"/>
      <c r="BN22" s="627"/>
      <c r="BO22" s="685" t="s">
        <v>239</v>
      </c>
      <c r="BP22" s="685"/>
      <c r="BQ22" s="685"/>
      <c r="BR22" s="685"/>
      <c r="BS22" s="631" t="s">
        <v>239</v>
      </c>
      <c r="BT22" s="626"/>
      <c r="BU22" s="626"/>
      <c r="BV22" s="626"/>
      <c r="BW22" s="626"/>
      <c r="BX22" s="626"/>
      <c r="BY22" s="626"/>
      <c r="BZ22" s="626"/>
      <c r="CA22" s="626"/>
      <c r="CB22" s="666"/>
      <c r="CD22" s="740" t="s">
        <v>281</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x14ac:dyDescent="0.15">
      <c r="B23" s="620" t="s">
        <v>282</v>
      </c>
      <c r="C23" s="621"/>
      <c r="D23" s="621"/>
      <c r="E23" s="621"/>
      <c r="F23" s="621"/>
      <c r="G23" s="621"/>
      <c r="H23" s="621"/>
      <c r="I23" s="621"/>
      <c r="J23" s="621"/>
      <c r="K23" s="621"/>
      <c r="L23" s="621"/>
      <c r="M23" s="621"/>
      <c r="N23" s="621"/>
      <c r="O23" s="621"/>
      <c r="P23" s="621"/>
      <c r="Q23" s="622"/>
      <c r="R23" s="623">
        <v>6364</v>
      </c>
      <c r="S23" s="626"/>
      <c r="T23" s="626"/>
      <c r="U23" s="626"/>
      <c r="V23" s="626"/>
      <c r="W23" s="626"/>
      <c r="X23" s="626"/>
      <c r="Y23" s="627"/>
      <c r="Z23" s="685">
        <v>0</v>
      </c>
      <c r="AA23" s="685"/>
      <c r="AB23" s="685"/>
      <c r="AC23" s="685"/>
      <c r="AD23" s="686">
        <v>6364</v>
      </c>
      <c r="AE23" s="686"/>
      <c r="AF23" s="686"/>
      <c r="AG23" s="686"/>
      <c r="AH23" s="686"/>
      <c r="AI23" s="686"/>
      <c r="AJ23" s="686"/>
      <c r="AK23" s="686"/>
      <c r="AL23" s="628">
        <v>0</v>
      </c>
      <c r="AM23" s="629"/>
      <c r="AN23" s="629"/>
      <c r="AO23" s="687"/>
      <c r="AP23" s="731" t="s">
        <v>283</v>
      </c>
      <c r="AQ23" s="738"/>
      <c r="AR23" s="738"/>
      <c r="AS23" s="738"/>
      <c r="AT23" s="738"/>
      <c r="AU23" s="738"/>
      <c r="AV23" s="738"/>
      <c r="AW23" s="738"/>
      <c r="AX23" s="738"/>
      <c r="AY23" s="738"/>
      <c r="AZ23" s="738"/>
      <c r="BA23" s="738"/>
      <c r="BB23" s="738"/>
      <c r="BC23" s="738"/>
      <c r="BD23" s="738"/>
      <c r="BE23" s="738"/>
      <c r="BF23" s="733"/>
      <c r="BG23" s="623">
        <v>59209</v>
      </c>
      <c r="BH23" s="626"/>
      <c r="BI23" s="626"/>
      <c r="BJ23" s="626"/>
      <c r="BK23" s="626"/>
      <c r="BL23" s="626"/>
      <c r="BM23" s="626"/>
      <c r="BN23" s="627"/>
      <c r="BO23" s="685">
        <v>0.8</v>
      </c>
      <c r="BP23" s="685"/>
      <c r="BQ23" s="685"/>
      <c r="BR23" s="685"/>
      <c r="BS23" s="631" t="s">
        <v>239</v>
      </c>
      <c r="BT23" s="626"/>
      <c r="BU23" s="626"/>
      <c r="BV23" s="626"/>
      <c r="BW23" s="626"/>
      <c r="BX23" s="626"/>
      <c r="BY23" s="626"/>
      <c r="BZ23" s="626"/>
      <c r="CA23" s="626"/>
      <c r="CB23" s="666"/>
      <c r="CD23" s="740" t="s">
        <v>222</v>
      </c>
      <c r="CE23" s="741"/>
      <c r="CF23" s="741"/>
      <c r="CG23" s="741"/>
      <c r="CH23" s="741"/>
      <c r="CI23" s="741"/>
      <c r="CJ23" s="741"/>
      <c r="CK23" s="741"/>
      <c r="CL23" s="741"/>
      <c r="CM23" s="741"/>
      <c r="CN23" s="741"/>
      <c r="CO23" s="741"/>
      <c r="CP23" s="741"/>
      <c r="CQ23" s="742"/>
      <c r="CR23" s="740" t="s">
        <v>284</v>
      </c>
      <c r="CS23" s="741"/>
      <c r="CT23" s="741"/>
      <c r="CU23" s="741"/>
      <c r="CV23" s="741"/>
      <c r="CW23" s="741"/>
      <c r="CX23" s="741"/>
      <c r="CY23" s="742"/>
      <c r="CZ23" s="740" t="s">
        <v>285</v>
      </c>
      <c r="DA23" s="741"/>
      <c r="DB23" s="741"/>
      <c r="DC23" s="742"/>
      <c r="DD23" s="740" t="s">
        <v>286</v>
      </c>
      <c r="DE23" s="741"/>
      <c r="DF23" s="741"/>
      <c r="DG23" s="741"/>
      <c r="DH23" s="741"/>
      <c r="DI23" s="741"/>
      <c r="DJ23" s="741"/>
      <c r="DK23" s="742"/>
      <c r="DL23" s="749" t="s">
        <v>287</v>
      </c>
      <c r="DM23" s="750"/>
      <c r="DN23" s="750"/>
      <c r="DO23" s="750"/>
      <c r="DP23" s="750"/>
      <c r="DQ23" s="750"/>
      <c r="DR23" s="750"/>
      <c r="DS23" s="750"/>
      <c r="DT23" s="750"/>
      <c r="DU23" s="750"/>
      <c r="DV23" s="751"/>
      <c r="DW23" s="740" t="s">
        <v>288</v>
      </c>
      <c r="DX23" s="741"/>
      <c r="DY23" s="741"/>
      <c r="DZ23" s="741"/>
      <c r="EA23" s="741"/>
      <c r="EB23" s="741"/>
      <c r="EC23" s="742"/>
    </row>
    <row r="24" spans="2:133" ht="11.25" customHeight="1" x14ac:dyDescent="0.15">
      <c r="B24" s="620" t="s">
        <v>289</v>
      </c>
      <c r="C24" s="621"/>
      <c r="D24" s="621"/>
      <c r="E24" s="621"/>
      <c r="F24" s="621"/>
      <c r="G24" s="621"/>
      <c r="H24" s="621"/>
      <c r="I24" s="621"/>
      <c r="J24" s="621"/>
      <c r="K24" s="621"/>
      <c r="L24" s="621"/>
      <c r="M24" s="621"/>
      <c r="N24" s="621"/>
      <c r="O24" s="621"/>
      <c r="P24" s="621"/>
      <c r="Q24" s="622"/>
      <c r="R24" s="623">
        <v>579741</v>
      </c>
      <c r="S24" s="626"/>
      <c r="T24" s="626"/>
      <c r="U24" s="626"/>
      <c r="V24" s="626"/>
      <c r="W24" s="626"/>
      <c r="X24" s="626"/>
      <c r="Y24" s="627"/>
      <c r="Z24" s="685">
        <v>1.8</v>
      </c>
      <c r="AA24" s="685"/>
      <c r="AB24" s="685"/>
      <c r="AC24" s="685"/>
      <c r="AD24" s="686" t="s">
        <v>239</v>
      </c>
      <c r="AE24" s="686"/>
      <c r="AF24" s="686"/>
      <c r="AG24" s="686"/>
      <c r="AH24" s="686"/>
      <c r="AI24" s="686"/>
      <c r="AJ24" s="686"/>
      <c r="AK24" s="686"/>
      <c r="AL24" s="628" t="s">
        <v>130</v>
      </c>
      <c r="AM24" s="629"/>
      <c r="AN24" s="629"/>
      <c r="AO24" s="687"/>
      <c r="AP24" s="731" t="s">
        <v>290</v>
      </c>
      <c r="AQ24" s="738"/>
      <c r="AR24" s="738"/>
      <c r="AS24" s="738"/>
      <c r="AT24" s="738"/>
      <c r="AU24" s="738"/>
      <c r="AV24" s="738"/>
      <c r="AW24" s="738"/>
      <c r="AX24" s="738"/>
      <c r="AY24" s="738"/>
      <c r="AZ24" s="738"/>
      <c r="BA24" s="738"/>
      <c r="BB24" s="738"/>
      <c r="BC24" s="738"/>
      <c r="BD24" s="738"/>
      <c r="BE24" s="738"/>
      <c r="BF24" s="733"/>
      <c r="BG24" s="623" t="s">
        <v>239</v>
      </c>
      <c r="BH24" s="626"/>
      <c r="BI24" s="626"/>
      <c r="BJ24" s="626"/>
      <c r="BK24" s="626"/>
      <c r="BL24" s="626"/>
      <c r="BM24" s="626"/>
      <c r="BN24" s="627"/>
      <c r="BO24" s="685" t="s">
        <v>239</v>
      </c>
      <c r="BP24" s="685"/>
      <c r="BQ24" s="685"/>
      <c r="BR24" s="685"/>
      <c r="BS24" s="631" t="s">
        <v>239</v>
      </c>
      <c r="BT24" s="626"/>
      <c r="BU24" s="626"/>
      <c r="BV24" s="626"/>
      <c r="BW24" s="626"/>
      <c r="BX24" s="626"/>
      <c r="BY24" s="626"/>
      <c r="BZ24" s="626"/>
      <c r="CA24" s="626"/>
      <c r="CB24" s="666"/>
      <c r="CD24" s="694" t="s">
        <v>291</v>
      </c>
      <c r="CE24" s="695"/>
      <c r="CF24" s="695"/>
      <c r="CG24" s="695"/>
      <c r="CH24" s="695"/>
      <c r="CI24" s="695"/>
      <c r="CJ24" s="695"/>
      <c r="CK24" s="695"/>
      <c r="CL24" s="695"/>
      <c r="CM24" s="695"/>
      <c r="CN24" s="695"/>
      <c r="CO24" s="695"/>
      <c r="CP24" s="695"/>
      <c r="CQ24" s="696"/>
      <c r="CR24" s="688">
        <v>13232805</v>
      </c>
      <c r="CS24" s="689"/>
      <c r="CT24" s="689"/>
      <c r="CU24" s="689"/>
      <c r="CV24" s="689"/>
      <c r="CW24" s="689"/>
      <c r="CX24" s="689"/>
      <c r="CY24" s="735"/>
      <c r="CZ24" s="736">
        <v>41.6</v>
      </c>
      <c r="DA24" s="705"/>
      <c r="DB24" s="705"/>
      <c r="DC24" s="739"/>
      <c r="DD24" s="734">
        <v>9931823</v>
      </c>
      <c r="DE24" s="689"/>
      <c r="DF24" s="689"/>
      <c r="DG24" s="689"/>
      <c r="DH24" s="689"/>
      <c r="DI24" s="689"/>
      <c r="DJ24" s="689"/>
      <c r="DK24" s="735"/>
      <c r="DL24" s="734">
        <v>9929273</v>
      </c>
      <c r="DM24" s="689"/>
      <c r="DN24" s="689"/>
      <c r="DO24" s="689"/>
      <c r="DP24" s="689"/>
      <c r="DQ24" s="689"/>
      <c r="DR24" s="689"/>
      <c r="DS24" s="689"/>
      <c r="DT24" s="689"/>
      <c r="DU24" s="689"/>
      <c r="DV24" s="735"/>
      <c r="DW24" s="736">
        <v>49.8</v>
      </c>
      <c r="DX24" s="705"/>
      <c r="DY24" s="705"/>
      <c r="DZ24" s="705"/>
      <c r="EA24" s="705"/>
      <c r="EB24" s="705"/>
      <c r="EC24" s="737"/>
    </row>
    <row r="25" spans="2:133" ht="11.25" customHeight="1" x14ac:dyDescent="0.15">
      <c r="B25" s="620" t="s">
        <v>292</v>
      </c>
      <c r="C25" s="621"/>
      <c r="D25" s="621"/>
      <c r="E25" s="621"/>
      <c r="F25" s="621"/>
      <c r="G25" s="621"/>
      <c r="H25" s="621"/>
      <c r="I25" s="621"/>
      <c r="J25" s="621"/>
      <c r="K25" s="621"/>
      <c r="L25" s="621"/>
      <c r="M25" s="621"/>
      <c r="N25" s="621"/>
      <c r="O25" s="621"/>
      <c r="P25" s="621"/>
      <c r="Q25" s="622"/>
      <c r="R25" s="623">
        <v>542493</v>
      </c>
      <c r="S25" s="626"/>
      <c r="T25" s="626"/>
      <c r="U25" s="626"/>
      <c r="V25" s="626"/>
      <c r="W25" s="626"/>
      <c r="X25" s="626"/>
      <c r="Y25" s="627"/>
      <c r="Z25" s="685">
        <v>1.7</v>
      </c>
      <c r="AA25" s="685"/>
      <c r="AB25" s="685"/>
      <c r="AC25" s="685"/>
      <c r="AD25" s="686" t="s">
        <v>239</v>
      </c>
      <c r="AE25" s="686"/>
      <c r="AF25" s="686"/>
      <c r="AG25" s="686"/>
      <c r="AH25" s="686"/>
      <c r="AI25" s="686"/>
      <c r="AJ25" s="686"/>
      <c r="AK25" s="686"/>
      <c r="AL25" s="628" t="s">
        <v>239</v>
      </c>
      <c r="AM25" s="629"/>
      <c r="AN25" s="629"/>
      <c r="AO25" s="687"/>
      <c r="AP25" s="731" t="s">
        <v>293</v>
      </c>
      <c r="AQ25" s="738"/>
      <c r="AR25" s="738"/>
      <c r="AS25" s="738"/>
      <c r="AT25" s="738"/>
      <c r="AU25" s="738"/>
      <c r="AV25" s="738"/>
      <c r="AW25" s="738"/>
      <c r="AX25" s="738"/>
      <c r="AY25" s="738"/>
      <c r="AZ25" s="738"/>
      <c r="BA25" s="738"/>
      <c r="BB25" s="738"/>
      <c r="BC25" s="738"/>
      <c r="BD25" s="738"/>
      <c r="BE25" s="738"/>
      <c r="BF25" s="733"/>
      <c r="BG25" s="623" t="s">
        <v>130</v>
      </c>
      <c r="BH25" s="626"/>
      <c r="BI25" s="626"/>
      <c r="BJ25" s="626"/>
      <c r="BK25" s="626"/>
      <c r="BL25" s="626"/>
      <c r="BM25" s="626"/>
      <c r="BN25" s="627"/>
      <c r="BO25" s="685" t="s">
        <v>239</v>
      </c>
      <c r="BP25" s="685"/>
      <c r="BQ25" s="685"/>
      <c r="BR25" s="685"/>
      <c r="BS25" s="631" t="s">
        <v>239</v>
      </c>
      <c r="BT25" s="626"/>
      <c r="BU25" s="626"/>
      <c r="BV25" s="626"/>
      <c r="BW25" s="626"/>
      <c r="BX25" s="626"/>
      <c r="BY25" s="626"/>
      <c r="BZ25" s="626"/>
      <c r="CA25" s="626"/>
      <c r="CB25" s="666"/>
      <c r="CD25" s="667" t="s">
        <v>294</v>
      </c>
      <c r="CE25" s="664"/>
      <c r="CF25" s="664"/>
      <c r="CG25" s="664"/>
      <c r="CH25" s="664"/>
      <c r="CI25" s="664"/>
      <c r="CJ25" s="664"/>
      <c r="CK25" s="664"/>
      <c r="CL25" s="664"/>
      <c r="CM25" s="664"/>
      <c r="CN25" s="664"/>
      <c r="CO25" s="664"/>
      <c r="CP25" s="664"/>
      <c r="CQ25" s="665"/>
      <c r="CR25" s="623">
        <v>4671104</v>
      </c>
      <c r="CS25" s="624"/>
      <c r="CT25" s="624"/>
      <c r="CU25" s="624"/>
      <c r="CV25" s="624"/>
      <c r="CW25" s="624"/>
      <c r="CX25" s="624"/>
      <c r="CY25" s="625"/>
      <c r="CZ25" s="628">
        <v>14.7</v>
      </c>
      <c r="DA25" s="657"/>
      <c r="DB25" s="657"/>
      <c r="DC25" s="658"/>
      <c r="DD25" s="631">
        <v>3950743</v>
      </c>
      <c r="DE25" s="624"/>
      <c r="DF25" s="624"/>
      <c r="DG25" s="624"/>
      <c r="DH25" s="624"/>
      <c r="DI25" s="624"/>
      <c r="DJ25" s="624"/>
      <c r="DK25" s="625"/>
      <c r="DL25" s="631">
        <v>3950633</v>
      </c>
      <c r="DM25" s="624"/>
      <c r="DN25" s="624"/>
      <c r="DO25" s="624"/>
      <c r="DP25" s="624"/>
      <c r="DQ25" s="624"/>
      <c r="DR25" s="624"/>
      <c r="DS25" s="624"/>
      <c r="DT25" s="624"/>
      <c r="DU25" s="624"/>
      <c r="DV25" s="625"/>
      <c r="DW25" s="628">
        <v>19.8</v>
      </c>
      <c r="DX25" s="657"/>
      <c r="DY25" s="657"/>
      <c r="DZ25" s="657"/>
      <c r="EA25" s="657"/>
      <c r="EB25" s="657"/>
      <c r="EC25" s="659"/>
    </row>
    <row r="26" spans="2:133" ht="11.25" customHeight="1" x14ac:dyDescent="0.15">
      <c r="B26" s="620" t="s">
        <v>295</v>
      </c>
      <c r="C26" s="621"/>
      <c r="D26" s="621"/>
      <c r="E26" s="621"/>
      <c r="F26" s="621"/>
      <c r="G26" s="621"/>
      <c r="H26" s="621"/>
      <c r="I26" s="621"/>
      <c r="J26" s="621"/>
      <c r="K26" s="621"/>
      <c r="L26" s="621"/>
      <c r="M26" s="621"/>
      <c r="N26" s="621"/>
      <c r="O26" s="621"/>
      <c r="P26" s="621"/>
      <c r="Q26" s="622"/>
      <c r="R26" s="623">
        <v>299454</v>
      </c>
      <c r="S26" s="626"/>
      <c r="T26" s="626"/>
      <c r="U26" s="626"/>
      <c r="V26" s="626"/>
      <c r="W26" s="626"/>
      <c r="X26" s="626"/>
      <c r="Y26" s="627"/>
      <c r="Z26" s="685">
        <v>0.9</v>
      </c>
      <c r="AA26" s="685"/>
      <c r="AB26" s="685"/>
      <c r="AC26" s="685"/>
      <c r="AD26" s="686" t="s">
        <v>239</v>
      </c>
      <c r="AE26" s="686"/>
      <c r="AF26" s="686"/>
      <c r="AG26" s="686"/>
      <c r="AH26" s="686"/>
      <c r="AI26" s="686"/>
      <c r="AJ26" s="686"/>
      <c r="AK26" s="686"/>
      <c r="AL26" s="628" t="s">
        <v>130</v>
      </c>
      <c r="AM26" s="629"/>
      <c r="AN26" s="629"/>
      <c r="AO26" s="687"/>
      <c r="AP26" s="731" t="s">
        <v>296</v>
      </c>
      <c r="AQ26" s="732"/>
      <c r="AR26" s="732"/>
      <c r="AS26" s="732"/>
      <c r="AT26" s="732"/>
      <c r="AU26" s="732"/>
      <c r="AV26" s="732"/>
      <c r="AW26" s="732"/>
      <c r="AX26" s="732"/>
      <c r="AY26" s="732"/>
      <c r="AZ26" s="732"/>
      <c r="BA26" s="732"/>
      <c r="BB26" s="732"/>
      <c r="BC26" s="732"/>
      <c r="BD26" s="732"/>
      <c r="BE26" s="732"/>
      <c r="BF26" s="733"/>
      <c r="BG26" s="623" t="s">
        <v>239</v>
      </c>
      <c r="BH26" s="626"/>
      <c r="BI26" s="626"/>
      <c r="BJ26" s="626"/>
      <c r="BK26" s="626"/>
      <c r="BL26" s="626"/>
      <c r="BM26" s="626"/>
      <c r="BN26" s="627"/>
      <c r="BO26" s="685" t="s">
        <v>129</v>
      </c>
      <c r="BP26" s="685"/>
      <c r="BQ26" s="685"/>
      <c r="BR26" s="685"/>
      <c r="BS26" s="631" t="s">
        <v>239</v>
      </c>
      <c r="BT26" s="626"/>
      <c r="BU26" s="626"/>
      <c r="BV26" s="626"/>
      <c r="BW26" s="626"/>
      <c r="BX26" s="626"/>
      <c r="BY26" s="626"/>
      <c r="BZ26" s="626"/>
      <c r="CA26" s="626"/>
      <c r="CB26" s="666"/>
      <c r="CD26" s="667" t="s">
        <v>297</v>
      </c>
      <c r="CE26" s="664"/>
      <c r="CF26" s="664"/>
      <c r="CG26" s="664"/>
      <c r="CH26" s="664"/>
      <c r="CI26" s="664"/>
      <c r="CJ26" s="664"/>
      <c r="CK26" s="664"/>
      <c r="CL26" s="664"/>
      <c r="CM26" s="664"/>
      <c r="CN26" s="664"/>
      <c r="CO26" s="664"/>
      <c r="CP26" s="664"/>
      <c r="CQ26" s="665"/>
      <c r="CR26" s="623">
        <v>3261987</v>
      </c>
      <c r="CS26" s="626"/>
      <c r="CT26" s="626"/>
      <c r="CU26" s="626"/>
      <c r="CV26" s="626"/>
      <c r="CW26" s="626"/>
      <c r="CX26" s="626"/>
      <c r="CY26" s="627"/>
      <c r="CZ26" s="628">
        <v>10.3</v>
      </c>
      <c r="DA26" s="657"/>
      <c r="DB26" s="657"/>
      <c r="DC26" s="658"/>
      <c r="DD26" s="631">
        <v>2718276</v>
      </c>
      <c r="DE26" s="626"/>
      <c r="DF26" s="626"/>
      <c r="DG26" s="626"/>
      <c r="DH26" s="626"/>
      <c r="DI26" s="626"/>
      <c r="DJ26" s="626"/>
      <c r="DK26" s="627"/>
      <c r="DL26" s="631" t="s">
        <v>129</v>
      </c>
      <c r="DM26" s="626"/>
      <c r="DN26" s="626"/>
      <c r="DO26" s="626"/>
      <c r="DP26" s="626"/>
      <c r="DQ26" s="626"/>
      <c r="DR26" s="626"/>
      <c r="DS26" s="626"/>
      <c r="DT26" s="626"/>
      <c r="DU26" s="626"/>
      <c r="DV26" s="627"/>
      <c r="DW26" s="628" t="s">
        <v>129</v>
      </c>
      <c r="DX26" s="657"/>
      <c r="DY26" s="657"/>
      <c r="DZ26" s="657"/>
      <c r="EA26" s="657"/>
      <c r="EB26" s="657"/>
      <c r="EC26" s="659"/>
    </row>
    <row r="27" spans="2:133" ht="11.25" customHeight="1" x14ac:dyDescent="0.15">
      <c r="B27" s="620" t="s">
        <v>298</v>
      </c>
      <c r="C27" s="621"/>
      <c r="D27" s="621"/>
      <c r="E27" s="621"/>
      <c r="F27" s="621"/>
      <c r="G27" s="621"/>
      <c r="H27" s="621"/>
      <c r="I27" s="621"/>
      <c r="J27" s="621"/>
      <c r="K27" s="621"/>
      <c r="L27" s="621"/>
      <c r="M27" s="621"/>
      <c r="N27" s="621"/>
      <c r="O27" s="621"/>
      <c r="P27" s="621"/>
      <c r="Q27" s="622"/>
      <c r="R27" s="623">
        <v>3098565</v>
      </c>
      <c r="S27" s="626"/>
      <c r="T27" s="626"/>
      <c r="U27" s="626"/>
      <c r="V27" s="626"/>
      <c r="W27" s="626"/>
      <c r="X27" s="626"/>
      <c r="Y27" s="627"/>
      <c r="Z27" s="685">
        <v>9.5</v>
      </c>
      <c r="AA27" s="685"/>
      <c r="AB27" s="685"/>
      <c r="AC27" s="685"/>
      <c r="AD27" s="686" t="s">
        <v>239</v>
      </c>
      <c r="AE27" s="686"/>
      <c r="AF27" s="686"/>
      <c r="AG27" s="686"/>
      <c r="AH27" s="686"/>
      <c r="AI27" s="686"/>
      <c r="AJ27" s="686"/>
      <c r="AK27" s="686"/>
      <c r="AL27" s="628" t="s">
        <v>239</v>
      </c>
      <c r="AM27" s="629"/>
      <c r="AN27" s="629"/>
      <c r="AO27" s="687"/>
      <c r="AP27" s="620" t="s">
        <v>299</v>
      </c>
      <c r="AQ27" s="621"/>
      <c r="AR27" s="621"/>
      <c r="AS27" s="621"/>
      <c r="AT27" s="621"/>
      <c r="AU27" s="621"/>
      <c r="AV27" s="621"/>
      <c r="AW27" s="621"/>
      <c r="AX27" s="621"/>
      <c r="AY27" s="621"/>
      <c r="AZ27" s="621"/>
      <c r="BA27" s="621"/>
      <c r="BB27" s="621"/>
      <c r="BC27" s="621"/>
      <c r="BD27" s="621"/>
      <c r="BE27" s="621"/>
      <c r="BF27" s="622"/>
      <c r="BG27" s="623">
        <v>7320363</v>
      </c>
      <c r="BH27" s="626"/>
      <c r="BI27" s="626"/>
      <c r="BJ27" s="626"/>
      <c r="BK27" s="626"/>
      <c r="BL27" s="626"/>
      <c r="BM27" s="626"/>
      <c r="BN27" s="627"/>
      <c r="BO27" s="685">
        <v>100</v>
      </c>
      <c r="BP27" s="685"/>
      <c r="BQ27" s="685"/>
      <c r="BR27" s="685"/>
      <c r="BS27" s="631">
        <v>60278</v>
      </c>
      <c r="BT27" s="626"/>
      <c r="BU27" s="626"/>
      <c r="BV27" s="626"/>
      <c r="BW27" s="626"/>
      <c r="BX27" s="626"/>
      <c r="BY27" s="626"/>
      <c r="BZ27" s="626"/>
      <c r="CA27" s="626"/>
      <c r="CB27" s="666"/>
      <c r="CD27" s="667" t="s">
        <v>300</v>
      </c>
      <c r="CE27" s="664"/>
      <c r="CF27" s="664"/>
      <c r="CG27" s="664"/>
      <c r="CH27" s="664"/>
      <c r="CI27" s="664"/>
      <c r="CJ27" s="664"/>
      <c r="CK27" s="664"/>
      <c r="CL27" s="664"/>
      <c r="CM27" s="664"/>
      <c r="CN27" s="664"/>
      <c r="CO27" s="664"/>
      <c r="CP27" s="664"/>
      <c r="CQ27" s="665"/>
      <c r="CR27" s="623">
        <v>4437111</v>
      </c>
      <c r="CS27" s="624"/>
      <c r="CT27" s="624"/>
      <c r="CU27" s="624"/>
      <c r="CV27" s="624"/>
      <c r="CW27" s="624"/>
      <c r="CX27" s="624"/>
      <c r="CY27" s="625"/>
      <c r="CZ27" s="628">
        <v>14</v>
      </c>
      <c r="DA27" s="657"/>
      <c r="DB27" s="657"/>
      <c r="DC27" s="658"/>
      <c r="DD27" s="631">
        <v>1925790</v>
      </c>
      <c r="DE27" s="624"/>
      <c r="DF27" s="624"/>
      <c r="DG27" s="624"/>
      <c r="DH27" s="624"/>
      <c r="DI27" s="624"/>
      <c r="DJ27" s="624"/>
      <c r="DK27" s="625"/>
      <c r="DL27" s="631">
        <v>1923350</v>
      </c>
      <c r="DM27" s="624"/>
      <c r="DN27" s="624"/>
      <c r="DO27" s="624"/>
      <c r="DP27" s="624"/>
      <c r="DQ27" s="624"/>
      <c r="DR27" s="624"/>
      <c r="DS27" s="624"/>
      <c r="DT27" s="624"/>
      <c r="DU27" s="624"/>
      <c r="DV27" s="625"/>
      <c r="DW27" s="628">
        <v>9.6999999999999993</v>
      </c>
      <c r="DX27" s="657"/>
      <c r="DY27" s="657"/>
      <c r="DZ27" s="657"/>
      <c r="EA27" s="657"/>
      <c r="EB27" s="657"/>
      <c r="EC27" s="659"/>
    </row>
    <row r="28" spans="2:133" ht="11.25" customHeight="1" x14ac:dyDescent="0.15">
      <c r="B28" s="728" t="s">
        <v>301</v>
      </c>
      <c r="C28" s="729"/>
      <c r="D28" s="729"/>
      <c r="E28" s="729"/>
      <c r="F28" s="729"/>
      <c r="G28" s="729"/>
      <c r="H28" s="729"/>
      <c r="I28" s="729"/>
      <c r="J28" s="729"/>
      <c r="K28" s="729"/>
      <c r="L28" s="729"/>
      <c r="M28" s="729"/>
      <c r="N28" s="729"/>
      <c r="O28" s="729"/>
      <c r="P28" s="729"/>
      <c r="Q28" s="730"/>
      <c r="R28" s="623" t="s">
        <v>129</v>
      </c>
      <c r="S28" s="626"/>
      <c r="T28" s="626"/>
      <c r="U28" s="626"/>
      <c r="V28" s="626"/>
      <c r="W28" s="626"/>
      <c r="X28" s="626"/>
      <c r="Y28" s="627"/>
      <c r="Z28" s="685" t="s">
        <v>239</v>
      </c>
      <c r="AA28" s="685"/>
      <c r="AB28" s="685"/>
      <c r="AC28" s="685"/>
      <c r="AD28" s="686" t="s">
        <v>239</v>
      </c>
      <c r="AE28" s="686"/>
      <c r="AF28" s="686"/>
      <c r="AG28" s="686"/>
      <c r="AH28" s="686"/>
      <c r="AI28" s="686"/>
      <c r="AJ28" s="686"/>
      <c r="AK28" s="686"/>
      <c r="AL28" s="628" t="s">
        <v>129</v>
      </c>
      <c r="AM28" s="629"/>
      <c r="AN28" s="629"/>
      <c r="AO28" s="687"/>
      <c r="AP28" s="635"/>
      <c r="AQ28" s="636"/>
      <c r="AR28" s="636"/>
      <c r="AS28" s="636"/>
      <c r="AT28" s="636"/>
      <c r="AU28" s="636"/>
      <c r="AV28" s="636"/>
      <c r="AW28" s="636"/>
      <c r="AX28" s="636"/>
      <c r="AY28" s="636"/>
      <c r="AZ28" s="636"/>
      <c r="BA28" s="636"/>
      <c r="BB28" s="636"/>
      <c r="BC28" s="636"/>
      <c r="BD28" s="636"/>
      <c r="BE28" s="636"/>
      <c r="BF28" s="637"/>
      <c r="BG28" s="623"/>
      <c r="BH28" s="626"/>
      <c r="BI28" s="626"/>
      <c r="BJ28" s="626"/>
      <c r="BK28" s="626"/>
      <c r="BL28" s="626"/>
      <c r="BM28" s="626"/>
      <c r="BN28" s="627"/>
      <c r="BO28" s="685"/>
      <c r="BP28" s="685"/>
      <c r="BQ28" s="685"/>
      <c r="BR28" s="685"/>
      <c r="BS28" s="686"/>
      <c r="BT28" s="686"/>
      <c r="BU28" s="686"/>
      <c r="BV28" s="686"/>
      <c r="BW28" s="686"/>
      <c r="BX28" s="686"/>
      <c r="BY28" s="686"/>
      <c r="BZ28" s="686"/>
      <c r="CA28" s="686"/>
      <c r="CB28" s="727"/>
      <c r="CD28" s="667" t="s">
        <v>302</v>
      </c>
      <c r="CE28" s="664"/>
      <c r="CF28" s="664"/>
      <c r="CG28" s="664"/>
      <c r="CH28" s="664"/>
      <c r="CI28" s="664"/>
      <c r="CJ28" s="664"/>
      <c r="CK28" s="664"/>
      <c r="CL28" s="664"/>
      <c r="CM28" s="664"/>
      <c r="CN28" s="664"/>
      <c r="CO28" s="664"/>
      <c r="CP28" s="664"/>
      <c r="CQ28" s="665"/>
      <c r="CR28" s="623">
        <v>4124590</v>
      </c>
      <c r="CS28" s="626"/>
      <c r="CT28" s="626"/>
      <c r="CU28" s="626"/>
      <c r="CV28" s="626"/>
      <c r="CW28" s="626"/>
      <c r="CX28" s="626"/>
      <c r="CY28" s="627"/>
      <c r="CZ28" s="628">
        <v>13</v>
      </c>
      <c r="DA28" s="657"/>
      <c r="DB28" s="657"/>
      <c r="DC28" s="658"/>
      <c r="DD28" s="631">
        <v>4055290</v>
      </c>
      <c r="DE28" s="626"/>
      <c r="DF28" s="626"/>
      <c r="DG28" s="626"/>
      <c r="DH28" s="626"/>
      <c r="DI28" s="626"/>
      <c r="DJ28" s="626"/>
      <c r="DK28" s="627"/>
      <c r="DL28" s="631">
        <v>4055290</v>
      </c>
      <c r="DM28" s="626"/>
      <c r="DN28" s="626"/>
      <c r="DO28" s="626"/>
      <c r="DP28" s="626"/>
      <c r="DQ28" s="626"/>
      <c r="DR28" s="626"/>
      <c r="DS28" s="626"/>
      <c r="DT28" s="626"/>
      <c r="DU28" s="626"/>
      <c r="DV28" s="627"/>
      <c r="DW28" s="628">
        <v>20.3</v>
      </c>
      <c r="DX28" s="657"/>
      <c r="DY28" s="657"/>
      <c r="DZ28" s="657"/>
      <c r="EA28" s="657"/>
      <c r="EB28" s="657"/>
      <c r="EC28" s="659"/>
    </row>
    <row r="29" spans="2:133" ht="11.25" customHeight="1" x14ac:dyDescent="0.15">
      <c r="B29" s="620" t="s">
        <v>303</v>
      </c>
      <c r="C29" s="621"/>
      <c r="D29" s="621"/>
      <c r="E29" s="621"/>
      <c r="F29" s="621"/>
      <c r="G29" s="621"/>
      <c r="H29" s="621"/>
      <c r="I29" s="621"/>
      <c r="J29" s="621"/>
      <c r="K29" s="621"/>
      <c r="L29" s="621"/>
      <c r="M29" s="621"/>
      <c r="N29" s="621"/>
      <c r="O29" s="621"/>
      <c r="P29" s="621"/>
      <c r="Q29" s="622"/>
      <c r="R29" s="623">
        <v>1892388</v>
      </c>
      <c r="S29" s="626"/>
      <c r="T29" s="626"/>
      <c r="U29" s="626"/>
      <c r="V29" s="626"/>
      <c r="W29" s="626"/>
      <c r="X29" s="626"/>
      <c r="Y29" s="627"/>
      <c r="Z29" s="685">
        <v>5.8</v>
      </c>
      <c r="AA29" s="685"/>
      <c r="AB29" s="685"/>
      <c r="AC29" s="685"/>
      <c r="AD29" s="686" t="s">
        <v>129</v>
      </c>
      <c r="AE29" s="686"/>
      <c r="AF29" s="686"/>
      <c r="AG29" s="686"/>
      <c r="AH29" s="686"/>
      <c r="AI29" s="686"/>
      <c r="AJ29" s="686"/>
      <c r="AK29" s="686"/>
      <c r="AL29" s="628" t="s">
        <v>129</v>
      </c>
      <c r="AM29" s="629"/>
      <c r="AN29" s="629"/>
      <c r="AO29" s="687"/>
      <c r="AP29" s="697" t="s">
        <v>222</v>
      </c>
      <c r="AQ29" s="698"/>
      <c r="AR29" s="698"/>
      <c r="AS29" s="698"/>
      <c r="AT29" s="698"/>
      <c r="AU29" s="698"/>
      <c r="AV29" s="698"/>
      <c r="AW29" s="698"/>
      <c r="AX29" s="698"/>
      <c r="AY29" s="698"/>
      <c r="AZ29" s="698"/>
      <c r="BA29" s="698"/>
      <c r="BB29" s="698"/>
      <c r="BC29" s="698"/>
      <c r="BD29" s="698"/>
      <c r="BE29" s="698"/>
      <c r="BF29" s="699"/>
      <c r="BG29" s="697" t="s">
        <v>304</v>
      </c>
      <c r="BH29" s="725"/>
      <c r="BI29" s="725"/>
      <c r="BJ29" s="725"/>
      <c r="BK29" s="725"/>
      <c r="BL29" s="725"/>
      <c r="BM29" s="725"/>
      <c r="BN29" s="725"/>
      <c r="BO29" s="725"/>
      <c r="BP29" s="725"/>
      <c r="BQ29" s="726"/>
      <c r="BR29" s="697" t="s">
        <v>305</v>
      </c>
      <c r="BS29" s="725"/>
      <c r="BT29" s="725"/>
      <c r="BU29" s="725"/>
      <c r="BV29" s="725"/>
      <c r="BW29" s="725"/>
      <c r="BX29" s="725"/>
      <c r="BY29" s="725"/>
      <c r="BZ29" s="725"/>
      <c r="CA29" s="725"/>
      <c r="CB29" s="726"/>
      <c r="CD29" s="707" t="s">
        <v>306</v>
      </c>
      <c r="CE29" s="708"/>
      <c r="CF29" s="667" t="s">
        <v>307</v>
      </c>
      <c r="CG29" s="664"/>
      <c r="CH29" s="664"/>
      <c r="CI29" s="664"/>
      <c r="CJ29" s="664"/>
      <c r="CK29" s="664"/>
      <c r="CL29" s="664"/>
      <c r="CM29" s="664"/>
      <c r="CN29" s="664"/>
      <c r="CO29" s="664"/>
      <c r="CP29" s="664"/>
      <c r="CQ29" s="665"/>
      <c r="CR29" s="623">
        <v>4124590</v>
      </c>
      <c r="CS29" s="624"/>
      <c r="CT29" s="624"/>
      <c r="CU29" s="624"/>
      <c r="CV29" s="624"/>
      <c r="CW29" s="624"/>
      <c r="CX29" s="624"/>
      <c r="CY29" s="625"/>
      <c r="CZ29" s="628">
        <v>13</v>
      </c>
      <c r="DA29" s="657"/>
      <c r="DB29" s="657"/>
      <c r="DC29" s="658"/>
      <c r="DD29" s="631">
        <v>4055290</v>
      </c>
      <c r="DE29" s="624"/>
      <c r="DF29" s="624"/>
      <c r="DG29" s="624"/>
      <c r="DH29" s="624"/>
      <c r="DI29" s="624"/>
      <c r="DJ29" s="624"/>
      <c r="DK29" s="625"/>
      <c r="DL29" s="631">
        <v>4055290</v>
      </c>
      <c r="DM29" s="624"/>
      <c r="DN29" s="624"/>
      <c r="DO29" s="624"/>
      <c r="DP29" s="624"/>
      <c r="DQ29" s="624"/>
      <c r="DR29" s="624"/>
      <c r="DS29" s="624"/>
      <c r="DT29" s="624"/>
      <c r="DU29" s="624"/>
      <c r="DV29" s="625"/>
      <c r="DW29" s="628">
        <v>20.3</v>
      </c>
      <c r="DX29" s="657"/>
      <c r="DY29" s="657"/>
      <c r="DZ29" s="657"/>
      <c r="EA29" s="657"/>
      <c r="EB29" s="657"/>
      <c r="EC29" s="659"/>
    </row>
    <row r="30" spans="2:133" ht="11.25" customHeight="1" x14ac:dyDescent="0.15">
      <c r="B30" s="620" t="s">
        <v>308</v>
      </c>
      <c r="C30" s="621"/>
      <c r="D30" s="621"/>
      <c r="E30" s="621"/>
      <c r="F30" s="621"/>
      <c r="G30" s="621"/>
      <c r="H30" s="621"/>
      <c r="I30" s="621"/>
      <c r="J30" s="621"/>
      <c r="K30" s="621"/>
      <c r="L30" s="621"/>
      <c r="M30" s="621"/>
      <c r="N30" s="621"/>
      <c r="O30" s="621"/>
      <c r="P30" s="621"/>
      <c r="Q30" s="622"/>
      <c r="R30" s="623">
        <v>124722</v>
      </c>
      <c r="S30" s="626"/>
      <c r="T30" s="626"/>
      <c r="U30" s="626"/>
      <c r="V30" s="626"/>
      <c r="W30" s="626"/>
      <c r="X30" s="626"/>
      <c r="Y30" s="627"/>
      <c r="Z30" s="685">
        <v>0.4</v>
      </c>
      <c r="AA30" s="685"/>
      <c r="AB30" s="685"/>
      <c r="AC30" s="685"/>
      <c r="AD30" s="686">
        <v>42172</v>
      </c>
      <c r="AE30" s="686"/>
      <c r="AF30" s="686"/>
      <c r="AG30" s="686"/>
      <c r="AH30" s="686"/>
      <c r="AI30" s="686"/>
      <c r="AJ30" s="686"/>
      <c r="AK30" s="686"/>
      <c r="AL30" s="628">
        <v>0.2</v>
      </c>
      <c r="AM30" s="629"/>
      <c r="AN30" s="629"/>
      <c r="AO30" s="687"/>
      <c r="AP30" s="713" t="s">
        <v>309</v>
      </c>
      <c r="AQ30" s="714"/>
      <c r="AR30" s="714"/>
      <c r="AS30" s="714"/>
      <c r="AT30" s="719" t="s">
        <v>310</v>
      </c>
      <c r="AU30" s="230"/>
      <c r="AV30" s="230"/>
      <c r="AW30" s="230"/>
      <c r="AX30" s="722" t="s">
        <v>187</v>
      </c>
      <c r="AY30" s="723"/>
      <c r="AZ30" s="723"/>
      <c r="BA30" s="723"/>
      <c r="BB30" s="723"/>
      <c r="BC30" s="723"/>
      <c r="BD30" s="723"/>
      <c r="BE30" s="723"/>
      <c r="BF30" s="724"/>
      <c r="BG30" s="703">
        <v>98.4</v>
      </c>
      <c r="BH30" s="704"/>
      <c r="BI30" s="704"/>
      <c r="BJ30" s="704"/>
      <c r="BK30" s="704"/>
      <c r="BL30" s="704"/>
      <c r="BM30" s="705">
        <v>86.9</v>
      </c>
      <c r="BN30" s="704"/>
      <c r="BO30" s="704"/>
      <c r="BP30" s="704"/>
      <c r="BQ30" s="706"/>
      <c r="BR30" s="703">
        <v>97.7</v>
      </c>
      <c r="BS30" s="704"/>
      <c r="BT30" s="704"/>
      <c r="BU30" s="704"/>
      <c r="BV30" s="704"/>
      <c r="BW30" s="704"/>
      <c r="BX30" s="705">
        <v>85.5</v>
      </c>
      <c r="BY30" s="704"/>
      <c r="BZ30" s="704"/>
      <c r="CA30" s="704"/>
      <c r="CB30" s="706"/>
      <c r="CD30" s="709"/>
      <c r="CE30" s="710"/>
      <c r="CF30" s="667" t="s">
        <v>311</v>
      </c>
      <c r="CG30" s="664"/>
      <c r="CH30" s="664"/>
      <c r="CI30" s="664"/>
      <c r="CJ30" s="664"/>
      <c r="CK30" s="664"/>
      <c r="CL30" s="664"/>
      <c r="CM30" s="664"/>
      <c r="CN30" s="664"/>
      <c r="CO30" s="664"/>
      <c r="CP30" s="664"/>
      <c r="CQ30" s="665"/>
      <c r="CR30" s="623">
        <v>3868307</v>
      </c>
      <c r="CS30" s="626"/>
      <c r="CT30" s="626"/>
      <c r="CU30" s="626"/>
      <c r="CV30" s="626"/>
      <c r="CW30" s="626"/>
      <c r="CX30" s="626"/>
      <c r="CY30" s="627"/>
      <c r="CZ30" s="628">
        <v>12.2</v>
      </c>
      <c r="DA30" s="657"/>
      <c r="DB30" s="657"/>
      <c r="DC30" s="658"/>
      <c r="DD30" s="631">
        <v>3801756</v>
      </c>
      <c r="DE30" s="626"/>
      <c r="DF30" s="626"/>
      <c r="DG30" s="626"/>
      <c r="DH30" s="626"/>
      <c r="DI30" s="626"/>
      <c r="DJ30" s="626"/>
      <c r="DK30" s="627"/>
      <c r="DL30" s="631">
        <v>3801756</v>
      </c>
      <c r="DM30" s="626"/>
      <c r="DN30" s="626"/>
      <c r="DO30" s="626"/>
      <c r="DP30" s="626"/>
      <c r="DQ30" s="626"/>
      <c r="DR30" s="626"/>
      <c r="DS30" s="626"/>
      <c r="DT30" s="626"/>
      <c r="DU30" s="626"/>
      <c r="DV30" s="627"/>
      <c r="DW30" s="628">
        <v>19.100000000000001</v>
      </c>
      <c r="DX30" s="657"/>
      <c r="DY30" s="657"/>
      <c r="DZ30" s="657"/>
      <c r="EA30" s="657"/>
      <c r="EB30" s="657"/>
      <c r="EC30" s="659"/>
    </row>
    <row r="31" spans="2:133" ht="11.25" customHeight="1" x14ac:dyDescent="0.15">
      <c r="B31" s="620" t="s">
        <v>312</v>
      </c>
      <c r="C31" s="621"/>
      <c r="D31" s="621"/>
      <c r="E31" s="621"/>
      <c r="F31" s="621"/>
      <c r="G31" s="621"/>
      <c r="H31" s="621"/>
      <c r="I31" s="621"/>
      <c r="J31" s="621"/>
      <c r="K31" s="621"/>
      <c r="L31" s="621"/>
      <c r="M31" s="621"/>
      <c r="N31" s="621"/>
      <c r="O31" s="621"/>
      <c r="P31" s="621"/>
      <c r="Q31" s="622"/>
      <c r="R31" s="623">
        <v>1177870</v>
      </c>
      <c r="S31" s="626"/>
      <c r="T31" s="626"/>
      <c r="U31" s="626"/>
      <c r="V31" s="626"/>
      <c r="W31" s="626"/>
      <c r="X31" s="626"/>
      <c r="Y31" s="627"/>
      <c r="Z31" s="685">
        <v>3.6</v>
      </c>
      <c r="AA31" s="685"/>
      <c r="AB31" s="685"/>
      <c r="AC31" s="685"/>
      <c r="AD31" s="686" t="s">
        <v>129</v>
      </c>
      <c r="AE31" s="686"/>
      <c r="AF31" s="686"/>
      <c r="AG31" s="686"/>
      <c r="AH31" s="686"/>
      <c r="AI31" s="686"/>
      <c r="AJ31" s="686"/>
      <c r="AK31" s="686"/>
      <c r="AL31" s="628" t="s">
        <v>239</v>
      </c>
      <c r="AM31" s="629"/>
      <c r="AN31" s="629"/>
      <c r="AO31" s="687"/>
      <c r="AP31" s="715"/>
      <c r="AQ31" s="716"/>
      <c r="AR31" s="716"/>
      <c r="AS31" s="716"/>
      <c r="AT31" s="720"/>
      <c r="AU31" s="229" t="s">
        <v>313</v>
      </c>
      <c r="AV31" s="229"/>
      <c r="AW31" s="229"/>
      <c r="AX31" s="620" t="s">
        <v>314</v>
      </c>
      <c r="AY31" s="621"/>
      <c r="AZ31" s="621"/>
      <c r="BA31" s="621"/>
      <c r="BB31" s="621"/>
      <c r="BC31" s="621"/>
      <c r="BD31" s="621"/>
      <c r="BE31" s="621"/>
      <c r="BF31" s="622"/>
      <c r="BG31" s="701">
        <v>99.1</v>
      </c>
      <c r="BH31" s="624"/>
      <c r="BI31" s="624"/>
      <c r="BJ31" s="624"/>
      <c r="BK31" s="624"/>
      <c r="BL31" s="624"/>
      <c r="BM31" s="629">
        <v>95.1</v>
      </c>
      <c r="BN31" s="702"/>
      <c r="BO31" s="702"/>
      <c r="BP31" s="702"/>
      <c r="BQ31" s="663"/>
      <c r="BR31" s="701">
        <v>98</v>
      </c>
      <c r="BS31" s="624"/>
      <c r="BT31" s="624"/>
      <c r="BU31" s="624"/>
      <c r="BV31" s="624"/>
      <c r="BW31" s="624"/>
      <c r="BX31" s="629">
        <v>94.6</v>
      </c>
      <c r="BY31" s="702"/>
      <c r="BZ31" s="702"/>
      <c r="CA31" s="702"/>
      <c r="CB31" s="663"/>
      <c r="CD31" s="709"/>
      <c r="CE31" s="710"/>
      <c r="CF31" s="667" t="s">
        <v>315</v>
      </c>
      <c r="CG31" s="664"/>
      <c r="CH31" s="664"/>
      <c r="CI31" s="664"/>
      <c r="CJ31" s="664"/>
      <c r="CK31" s="664"/>
      <c r="CL31" s="664"/>
      <c r="CM31" s="664"/>
      <c r="CN31" s="664"/>
      <c r="CO31" s="664"/>
      <c r="CP31" s="664"/>
      <c r="CQ31" s="665"/>
      <c r="CR31" s="623">
        <v>256283</v>
      </c>
      <c r="CS31" s="624"/>
      <c r="CT31" s="624"/>
      <c r="CU31" s="624"/>
      <c r="CV31" s="624"/>
      <c r="CW31" s="624"/>
      <c r="CX31" s="624"/>
      <c r="CY31" s="625"/>
      <c r="CZ31" s="628">
        <v>0.8</v>
      </c>
      <c r="DA31" s="657"/>
      <c r="DB31" s="657"/>
      <c r="DC31" s="658"/>
      <c r="DD31" s="631">
        <v>253534</v>
      </c>
      <c r="DE31" s="624"/>
      <c r="DF31" s="624"/>
      <c r="DG31" s="624"/>
      <c r="DH31" s="624"/>
      <c r="DI31" s="624"/>
      <c r="DJ31" s="624"/>
      <c r="DK31" s="625"/>
      <c r="DL31" s="631">
        <v>253534</v>
      </c>
      <c r="DM31" s="624"/>
      <c r="DN31" s="624"/>
      <c r="DO31" s="624"/>
      <c r="DP31" s="624"/>
      <c r="DQ31" s="624"/>
      <c r="DR31" s="624"/>
      <c r="DS31" s="624"/>
      <c r="DT31" s="624"/>
      <c r="DU31" s="624"/>
      <c r="DV31" s="625"/>
      <c r="DW31" s="628">
        <v>1.3</v>
      </c>
      <c r="DX31" s="657"/>
      <c r="DY31" s="657"/>
      <c r="DZ31" s="657"/>
      <c r="EA31" s="657"/>
      <c r="EB31" s="657"/>
      <c r="EC31" s="659"/>
    </row>
    <row r="32" spans="2:133" ht="11.25" customHeight="1" x14ac:dyDescent="0.15">
      <c r="B32" s="620" t="s">
        <v>316</v>
      </c>
      <c r="C32" s="621"/>
      <c r="D32" s="621"/>
      <c r="E32" s="621"/>
      <c r="F32" s="621"/>
      <c r="G32" s="621"/>
      <c r="H32" s="621"/>
      <c r="I32" s="621"/>
      <c r="J32" s="621"/>
      <c r="K32" s="621"/>
      <c r="L32" s="621"/>
      <c r="M32" s="621"/>
      <c r="N32" s="621"/>
      <c r="O32" s="621"/>
      <c r="P32" s="621"/>
      <c r="Q32" s="622"/>
      <c r="R32" s="623">
        <v>626133</v>
      </c>
      <c r="S32" s="626"/>
      <c r="T32" s="626"/>
      <c r="U32" s="626"/>
      <c r="V32" s="626"/>
      <c r="W32" s="626"/>
      <c r="X32" s="626"/>
      <c r="Y32" s="627"/>
      <c r="Z32" s="685">
        <v>1.9</v>
      </c>
      <c r="AA32" s="685"/>
      <c r="AB32" s="685"/>
      <c r="AC32" s="685"/>
      <c r="AD32" s="686" t="s">
        <v>239</v>
      </c>
      <c r="AE32" s="686"/>
      <c r="AF32" s="686"/>
      <c r="AG32" s="686"/>
      <c r="AH32" s="686"/>
      <c r="AI32" s="686"/>
      <c r="AJ32" s="686"/>
      <c r="AK32" s="686"/>
      <c r="AL32" s="628" t="s">
        <v>130</v>
      </c>
      <c r="AM32" s="629"/>
      <c r="AN32" s="629"/>
      <c r="AO32" s="687"/>
      <c r="AP32" s="717"/>
      <c r="AQ32" s="718"/>
      <c r="AR32" s="718"/>
      <c r="AS32" s="718"/>
      <c r="AT32" s="721"/>
      <c r="AU32" s="231"/>
      <c r="AV32" s="231"/>
      <c r="AW32" s="231"/>
      <c r="AX32" s="635" t="s">
        <v>317</v>
      </c>
      <c r="AY32" s="636"/>
      <c r="AZ32" s="636"/>
      <c r="BA32" s="636"/>
      <c r="BB32" s="636"/>
      <c r="BC32" s="636"/>
      <c r="BD32" s="636"/>
      <c r="BE32" s="636"/>
      <c r="BF32" s="637"/>
      <c r="BG32" s="700">
        <v>97.6</v>
      </c>
      <c r="BH32" s="639"/>
      <c r="BI32" s="639"/>
      <c r="BJ32" s="639"/>
      <c r="BK32" s="639"/>
      <c r="BL32" s="639"/>
      <c r="BM32" s="683">
        <v>80.599999999999994</v>
      </c>
      <c r="BN32" s="639"/>
      <c r="BO32" s="639"/>
      <c r="BP32" s="639"/>
      <c r="BQ32" s="676"/>
      <c r="BR32" s="700">
        <v>97.2</v>
      </c>
      <c r="BS32" s="639"/>
      <c r="BT32" s="639"/>
      <c r="BU32" s="639"/>
      <c r="BV32" s="639"/>
      <c r="BW32" s="639"/>
      <c r="BX32" s="683">
        <v>78.8</v>
      </c>
      <c r="BY32" s="639"/>
      <c r="BZ32" s="639"/>
      <c r="CA32" s="639"/>
      <c r="CB32" s="676"/>
      <c r="CD32" s="711"/>
      <c r="CE32" s="712"/>
      <c r="CF32" s="667" t="s">
        <v>318</v>
      </c>
      <c r="CG32" s="664"/>
      <c r="CH32" s="664"/>
      <c r="CI32" s="664"/>
      <c r="CJ32" s="664"/>
      <c r="CK32" s="664"/>
      <c r="CL32" s="664"/>
      <c r="CM32" s="664"/>
      <c r="CN32" s="664"/>
      <c r="CO32" s="664"/>
      <c r="CP32" s="664"/>
      <c r="CQ32" s="665"/>
      <c r="CR32" s="623" t="s">
        <v>129</v>
      </c>
      <c r="CS32" s="626"/>
      <c r="CT32" s="626"/>
      <c r="CU32" s="626"/>
      <c r="CV32" s="626"/>
      <c r="CW32" s="626"/>
      <c r="CX32" s="626"/>
      <c r="CY32" s="627"/>
      <c r="CZ32" s="628" t="s">
        <v>239</v>
      </c>
      <c r="DA32" s="657"/>
      <c r="DB32" s="657"/>
      <c r="DC32" s="658"/>
      <c r="DD32" s="631" t="s">
        <v>239</v>
      </c>
      <c r="DE32" s="626"/>
      <c r="DF32" s="626"/>
      <c r="DG32" s="626"/>
      <c r="DH32" s="626"/>
      <c r="DI32" s="626"/>
      <c r="DJ32" s="626"/>
      <c r="DK32" s="627"/>
      <c r="DL32" s="631" t="s">
        <v>239</v>
      </c>
      <c r="DM32" s="626"/>
      <c r="DN32" s="626"/>
      <c r="DO32" s="626"/>
      <c r="DP32" s="626"/>
      <c r="DQ32" s="626"/>
      <c r="DR32" s="626"/>
      <c r="DS32" s="626"/>
      <c r="DT32" s="626"/>
      <c r="DU32" s="626"/>
      <c r="DV32" s="627"/>
      <c r="DW32" s="628" t="s">
        <v>130</v>
      </c>
      <c r="DX32" s="657"/>
      <c r="DY32" s="657"/>
      <c r="DZ32" s="657"/>
      <c r="EA32" s="657"/>
      <c r="EB32" s="657"/>
      <c r="EC32" s="659"/>
    </row>
    <row r="33" spans="2:133" ht="11.25" customHeight="1" x14ac:dyDescent="0.15">
      <c r="B33" s="620" t="s">
        <v>319</v>
      </c>
      <c r="C33" s="621"/>
      <c r="D33" s="621"/>
      <c r="E33" s="621"/>
      <c r="F33" s="621"/>
      <c r="G33" s="621"/>
      <c r="H33" s="621"/>
      <c r="I33" s="621"/>
      <c r="J33" s="621"/>
      <c r="K33" s="621"/>
      <c r="L33" s="621"/>
      <c r="M33" s="621"/>
      <c r="N33" s="621"/>
      <c r="O33" s="621"/>
      <c r="P33" s="621"/>
      <c r="Q33" s="622"/>
      <c r="R33" s="623">
        <v>1037428</v>
      </c>
      <c r="S33" s="626"/>
      <c r="T33" s="626"/>
      <c r="U33" s="626"/>
      <c r="V33" s="626"/>
      <c r="W33" s="626"/>
      <c r="X33" s="626"/>
      <c r="Y33" s="627"/>
      <c r="Z33" s="685">
        <v>3.2</v>
      </c>
      <c r="AA33" s="685"/>
      <c r="AB33" s="685"/>
      <c r="AC33" s="685"/>
      <c r="AD33" s="686" t="s">
        <v>239</v>
      </c>
      <c r="AE33" s="686"/>
      <c r="AF33" s="686"/>
      <c r="AG33" s="686"/>
      <c r="AH33" s="686"/>
      <c r="AI33" s="686"/>
      <c r="AJ33" s="686"/>
      <c r="AK33" s="686"/>
      <c r="AL33" s="628" t="s">
        <v>129</v>
      </c>
      <c r="AM33" s="629"/>
      <c r="AN33" s="629"/>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7" t="s">
        <v>320</v>
      </c>
      <c r="CE33" s="664"/>
      <c r="CF33" s="664"/>
      <c r="CG33" s="664"/>
      <c r="CH33" s="664"/>
      <c r="CI33" s="664"/>
      <c r="CJ33" s="664"/>
      <c r="CK33" s="664"/>
      <c r="CL33" s="664"/>
      <c r="CM33" s="664"/>
      <c r="CN33" s="664"/>
      <c r="CO33" s="664"/>
      <c r="CP33" s="664"/>
      <c r="CQ33" s="665"/>
      <c r="CR33" s="623">
        <v>14310294</v>
      </c>
      <c r="CS33" s="624"/>
      <c r="CT33" s="624"/>
      <c r="CU33" s="624"/>
      <c r="CV33" s="624"/>
      <c r="CW33" s="624"/>
      <c r="CX33" s="624"/>
      <c r="CY33" s="625"/>
      <c r="CZ33" s="628">
        <v>45</v>
      </c>
      <c r="DA33" s="657"/>
      <c r="DB33" s="657"/>
      <c r="DC33" s="658"/>
      <c r="DD33" s="631">
        <v>11581735</v>
      </c>
      <c r="DE33" s="624"/>
      <c r="DF33" s="624"/>
      <c r="DG33" s="624"/>
      <c r="DH33" s="624"/>
      <c r="DI33" s="624"/>
      <c r="DJ33" s="624"/>
      <c r="DK33" s="625"/>
      <c r="DL33" s="631">
        <v>8752558</v>
      </c>
      <c r="DM33" s="624"/>
      <c r="DN33" s="624"/>
      <c r="DO33" s="624"/>
      <c r="DP33" s="624"/>
      <c r="DQ33" s="624"/>
      <c r="DR33" s="624"/>
      <c r="DS33" s="624"/>
      <c r="DT33" s="624"/>
      <c r="DU33" s="624"/>
      <c r="DV33" s="625"/>
      <c r="DW33" s="628">
        <v>43.9</v>
      </c>
      <c r="DX33" s="657"/>
      <c r="DY33" s="657"/>
      <c r="DZ33" s="657"/>
      <c r="EA33" s="657"/>
      <c r="EB33" s="657"/>
      <c r="EC33" s="659"/>
    </row>
    <row r="34" spans="2:133" ht="11.25" customHeight="1" x14ac:dyDescent="0.15">
      <c r="B34" s="620" t="s">
        <v>321</v>
      </c>
      <c r="C34" s="621"/>
      <c r="D34" s="621"/>
      <c r="E34" s="621"/>
      <c r="F34" s="621"/>
      <c r="G34" s="621"/>
      <c r="H34" s="621"/>
      <c r="I34" s="621"/>
      <c r="J34" s="621"/>
      <c r="K34" s="621"/>
      <c r="L34" s="621"/>
      <c r="M34" s="621"/>
      <c r="N34" s="621"/>
      <c r="O34" s="621"/>
      <c r="P34" s="621"/>
      <c r="Q34" s="622"/>
      <c r="R34" s="623">
        <v>731676</v>
      </c>
      <c r="S34" s="626"/>
      <c r="T34" s="626"/>
      <c r="U34" s="626"/>
      <c r="V34" s="626"/>
      <c r="W34" s="626"/>
      <c r="X34" s="626"/>
      <c r="Y34" s="627"/>
      <c r="Z34" s="685">
        <v>2.2000000000000002</v>
      </c>
      <c r="AA34" s="685"/>
      <c r="AB34" s="685"/>
      <c r="AC34" s="685"/>
      <c r="AD34" s="686">
        <v>120</v>
      </c>
      <c r="AE34" s="686"/>
      <c r="AF34" s="686"/>
      <c r="AG34" s="686"/>
      <c r="AH34" s="686"/>
      <c r="AI34" s="686"/>
      <c r="AJ34" s="686"/>
      <c r="AK34" s="686"/>
      <c r="AL34" s="628">
        <v>0</v>
      </c>
      <c r="AM34" s="629"/>
      <c r="AN34" s="629"/>
      <c r="AO34" s="687"/>
      <c r="AP34" s="234"/>
      <c r="AQ34" s="697" t="s">
        <v>322</v>
      </c>
      <c r="AR34" s="698"/>
      <c r="AS34" s="698"/>
      <c r="AT34" s="698"/>
      <c r="AU34" s="698"/>
      <c r="AV34" s="698"/>
      <c r="AW34" s="698"/>
      <c r="AX34" s="698"/>
      <c r="AY34" s="698"/>
      <c r="AZ34" s="698"/>
      <c r="BA34" s="698"/>
      <c r="BB34" s="698"/>
      <c r="BC34" s="698"/>
      <c r="BD34" s="698"/>
      <c r="BE34" s="698"/>
      <c r="BF34" s="699"/>
      <c r="BG34" s="697" t="s">
        <v>323</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7" t="s">
        <v>324</v>
      </c>
      <c r="CE34" s="664"/>
      <c r="CF34" s="664"/>
      <c r="CG34" s="664"/>
      <c r="CH34" s="664"/>
      <c r="CI34" s="664"/>
      <c r="CJ34" s="664"/>
      <c r="CK34" s="664"/>
      <c r="CL34" s="664"/>
      <c r="CM34" s="664"/>
      <c r="CN34" s="664"/>
      <c r="CO34" s="664"/>
      <c r="CP34" s="664"/>
      <c r="CQ34" s="665"/>
      <c r="CR34" s="623">
        <v>4699833</v>
      </c>
      <c r="CS34" s="626"/>
      <c r="CT34" s="626"/>
      <c r="CU34" s="626"/>
      <c r="CV34" s="626"/>
      <c r="CW34" s="626"/>
      <c r="CX34" s="626"/>
      <c r="CY34" s="627"/>
      <c r="CZ34" s="628">
        <v>14.8</v>
      </c>
      <c r="DA34" s="657"/>
      <c r="DB34" s="657"/>
      <c r="DC34" s="658"/>
      <c r="DD34" s="631">
        <v>3375920</v>
      </c>
      <c r="DE34" s="626"/>
      <c r="DF34" s="626"/>
      <c r="DG34" s="626"/>
      <c r="DH34" s="626"/>
      <c r="DI34" s="626"/>
      <c r="DJ34" s="626"/>
      <c r="DK34" s="627"/>
      <c r="DL34" s="631">
        <v>2376749</v>
      </c>
      <c r="DM34" s="626"/>
      <c r="DN34" s="626"/>
      <c r="DO34" s="626"/>
      <c r="DP34" s="626"/>
      <c r="DQ34" s="626"/>
      <c r="DR34" s="626"/>
      <c r="DS34" s="626"/>
      <c r="DT34" s="626"/>
      <c r="DU34" s="626"/>
      <c r="DV34" s="627"/>
      <c r="DW34" s="628">
        <v>11.9</v>
      </c>
      <c r="DX34" s="657"/>
      <c r="DY34" s="657"/>
      <c r="DZ34" s="657"/>
      <c r="EA34" s="657"/>
      <c r="EB34" s="657"/>
      <c r="EC34" s="659"/>
    </row>
    <row r="35" spans="2:133" ht="11.25" customHeight="1" x14ac:dyDescent="0.15">
      <c r="B35" s="620" t="s">
        <v>325</v>
      </c>
      <c r="C35" s="621"/>
      <c r="D35" s="621"/>
      <c r="E35" s="621"/>
      <c r="F35" s="621"/>
      <c r="G35" s="621"/>
      <c r="H35" s="621"/>
      <c r="I35" s="621"/>
      <c r="J35" s="621"/>
      <c r="K35" s="621"/>
      <c r="L35" s="621"/>
      <c r="M35" s="621"/>
      <c r="N35" s="621"/>
      <c r="O35" s="621"/>
      <c r="P35" s="621"/>
      <c r="Q35" s="622"/>
      <c r="R35" s="623">
        <v>2522500</v>
      </c>
      <c r="S35" s="626"/>
      <c r="T35" s="626"/>
      <c r="U35" s="626"/>
      <c r="V35" s="626"/>
      <c r="W35" s="626"/>
      <c r="X35" s="626"/>
      <c r="Y35" s="627"/>
      <c r="Z35" s="685">
        <v>7.7</v>
      </c>
      <c r="AA35" s="685"/>
      <c r="AB35" s="685"/>
      <c r="AC35" s="685"/>
      <c r="AD35" s="686" t="s">
        <v>130</v>
      </c>
      <c r="AE35" s="686"/>
      <c r="AF35" s="686"/>
      <c r="AG35" s="686"/>
      <c r="AH35" s="686"/>
      <c r="AI35" s="686"/>
      <c r="AJ35" s="686"/>
      <c r="AK35" s="686"/>
      <c r="AL35" s="628" t="s">
        <v>239</v>
      </c>
      <c r="AM35" s="629"/>
      <c r="AN35" s="629"/>
      <c r="AO35" s="687"/>
      <c r="AP35" s="234"/>
      <c r="AQ35" s="691" t="s">
        <v>326</v>
      </c>
      <c r="AR35" s="692"/>
      <c r="AS35" s="692"/>
      <c r="AT35" s="692"/>
      <c r="AU35" s="692"/>
      <c r="AV35" s="692"/>
      <c r="AW35" s="692"/>
      <c r="AX35" s="692"/>
      <c r="AY35" s="693"/>
      <c r="AZ35" s="688">
        <v>5240493</v>
      </c>
      <c r="BA35" s="689"/>
      <c r="BB35" s="689"/>
      <c r="BC35" s="689"/>
      <c r="BD35" s="689"/>
      <c r="BE35" s="689"/>
      <c r="BF35" s="690"/>
      <c r="BG35" s="694" t="s">
        <v>327</v>
      </c>
      <c r="BH35" s="695"/>
      <c r="BI35" s="695"/>
      <c r="BJ35" s="695"/>
      <c r="BK35" s="695"/>
      <c r="BL35" s="695"/>
      <c r="BM35" s="695"/>
      <c r="BN35" s="695"/>
      <c r="BO35" s="695"/>
      <c r="BP35" s="695"/>
      <c r="BQ35" s="695"/>
      <c r="BR35" s="695"/>
      <c r="BS35" s="695"/>
      <c r="BT35" s="695"/>
      <c r="BU35" s="696"/>
      <c r="BV35" s="688">
        <v>181721</v>
      </c>
      <c r="BW35" s="689"/>
      <c r="BX35" s="689"/>
      <c r="BY35" s="689"/>
      <c r="BZ35" s="689"/>
      <c r="CA35" s="689"/>
      <c r="CB35" s="690"/>
      <c r="CD35" s="667" t="s">
        <v>328</v>
      </c>
      <c r="CE35" s="664"/>
      <c r="CF35" s="664"/>
      <c r="CG35" s="664"/>
      <c r="CH35" s="664"/>
      <c r="CI35" s="664"/>
      <c r="CJ35" s="664"/>
      <c r="CK35" s="664"/>
      <c r="CL35" s="664"/>
      <c r="CM35" s="664"/>
      <c r="CN35" s="664"/>
      <c r="CO35" s="664"/>
      <c r="CP35" s="664"/>
      <c r="CQ35" s="665"/>
      <c r="CR35" s="623">
        <v>1594134</v>
      </c>
      <c r="CS35" s="624"/>
      <c r="CT35" s="624"/>
      <c r="CU35" s="624"/>
      <c r="CV35" s="624"/>
      <c r="CW35" s="624"/>
      <c r="CX35" s="624"/>
      <c r="CY35" s="625"/>
      <c r="CZ35" s="628">
        <v>5</v>
      </c>
      <c r="DA35" s="657"/>
      <c r="DB35" s="657"/>
      <c r="DC35" s="658"/>
      <c r="DD35" s="631">
        <v>1289701</v>
      </c>
      <c r="DE35" s="624"/>
      <c r="DF35" s="624"/>
      <c r="DG35" s="624"/>
      <c r="DH35" s="624"/>
      <c r="DI35" s="624"/>
      <c r="DJ35" s="624"/>
      <c r="DK35" s="625"/>
      <c r="DL35" s="631">
        <v>1031393</v>
      </c>
      <c r="DM35" s="624"/>
      <c r="DN35" s="624"/>
      <c r="DO35" s="624"/>
      <c r="DP35" s="624"/>
      <c r="DQ35" s="624"/>
      <c r="DR35" s="624"/>
      <c r="DS35" s="624"/>
      <c r="DT35" s="624"/>
      <c r="DU35" s="624"/>
      <c r="DV35" s="625"/>
      <c r="DW35" s="628">
        <v>5.2</v>
      </c>
      <c r="DX35" s="657"/>
      <c r="DY35" s="657"/>
      <c r="DZ35" s="657"/>
      <c r="EA35" s="657"/>
      <c r="EB35" s="657"/>
      <c r="EC35" s="659"/>
    </row>
    <row r="36" spans="2:133" ht="11.25" customHeight="1" x14ac:dyDescent="0.15">
      <c r="B36" s="620" t="s">
        <v>329</v>
      </c>
      <c r="C36" s="621"/>
      <c r="D36" s="621"/>
      <c r="E36" s="621"/>
      <c r="F36" s="621"/>
      <c r="G36" s="621"/>
      <c r="H36" s="621"/>
      <c r="I36" s="621"/>
      <c r="J36" s="621"/>
      <c r="K36" s="621"/>
      <c r="L36" s="621"/>
      <c r="M36" s="621"/>
      <c r="N36" s="621"/>
      <c r="O36" s="621"/>
      <c r="P36" s="621"/>
      <c r="Q36" s="622"/>
      <c r="R36" s="623" t="s">
        <v>239</v>
      </c>
      <c r="S36" s="626"/>
      <c r="T36" s="626"/>
      <c r="U36" s="626"/>
      <c r="V36" s="626"/>
      <c r="W36" s="626"/>
      <c r="X36" s="626"/>
      <c r="Y36" s="627"/>
      <c r="Z36" s="685" t="s">
        <v>129</v>
      </c>
      <c r="AA36" s="685"/>
      <c r="AB36" s="685"/>
      <c r="AC36" s="685"/>
      <c r="AD36" s="686" t="s">
        <v>129</v>
      </c>
      <c r="AE36" s="686"/>
      <c r="AF36" s="686"/>
      <c r="AG36" s="686"/>
      <c r="AH36" s="686"/>
      <c r="AI36" s="686"/>
      <c r="AJ36" s="686"/>
      <c r="AK36" s="686"/>
      <c r="AL36" s="628" t="s">
        <v>239</v>
      </c>
      <c r="AM36" s="629"/>
      <c r="AN36" s="629"/>
      <c r="AO36" s="687"/>
      <c r="AQ36" s="660" t="s">
        <v>330</v>
      </c>
      <c r="AR36" s="661"/>
      <c r="AS36" s="661"/>
      <c r="AT36" s="661"/>
      <c r="AU36" s="661"/>
      <c r="AV36" s="661"/>
      <c r="AW36" s="661"/>
      <c r="AX36" s="661"/>
      <c r="AY36" s="662"/>
      <c r="AZ36" s="623">
        <v>1822841</v>
      </c>
      <c r="BA36" s="626"/>
      <c r="BB36" s="626"/>
      <c r="BC36" s="626"/>
      <c r="BD36" s="624"/>
      <c r="BE36" s="624"/>
      <c r="BF36" s="663"/>
      <c r="BG36" s="667" t="s">
        <v>331</v>
      </c>
      <c r="BH36" s="664"/>
      <c r="BI36" s="664"/>
      <c r="BJ36" s="664"/>
      <c r="BK36" s="664"/>
      <c r="BL36" s="664"/>
      <c r="BM36" s="664"/>
      <c r="BN36" s="664"/>
      <c r="BO36" s="664"/>
      <c r="BP36" s="664"/>
      <c r="BQ36" s="664"/>
      <c r="BR36" s="664"/>
      <c r="BS36" s="664"/>
      <c r="BT36" s="664"/>
      <c r="BU36" s="665"/>
      <c r="BV36" s="623">
        <v>169706</v>
      </c>
      <c r="BW36" s="626"/>
      <c r="BX36" s="626"/>
      <c r="BY36" s="626"/>
      <c r="BZ36" s="626"/>
      <c r="CA36" s="626"/>
      <c r="CB36" s="666"/>
      <c r="CD36" s="667" t="s">
        <v>332</v>
      </c>
      <c r="CE36" s="664"/>
      <c r="CF36" s="664"/>
      <c r="CG36" s="664"/>
      <c r="CH36" s="664"/>
      <c r="CI36" s="664"/>
      <c r="CJ36" s="664"/>
      <c r="CK36" s="664"/>
      <c r="CL36" s="664"/>
      <c r="CM36" s="664"/>
      <c r="CN36" s="664"/>
      <c r="CO36" s="664"/>
      <c r="CP36" s="664"/>
      <c r="CQ36" s="665"/>
      <c r="CR36" s="623">
        <v>3180967</v>
      </c>
      <c r="CS36" s="626"/>
      <c r="CT36" s="626"/>
      <c r="CU36" s="626"/>
      <c r="CV36" s="626"/>
      <c r="CW36" s="626"/>
      <c r="CX36" s="626"/>
      <c r="CY36" s="627"/>
      <c r="CZ36" s="628">
        <v>10</v>
      </c>
      <c r="DA36" s="657"/>
      <c r="DB36" s="657"/>
      <c r="DC36" s="658"/>
      <c r="DD36" s="631">
        <v>2492830</v>
      </c>
      <c r="DE36" s="626"/>
      <c r="DF36" s="626"/>
      <c r="DG36" s="626"/>
      <c r="DH36" s="626"/>
      <c r="DI36" s="626"/>
      <c r="DJ36" s="626"/>
      <c r="DK36" s="627"/>
      <c r="DL36" s="631">
        <v>1883161</v>
      </c>
      <c r="DM36" s="626"/>
      <c r="DN36" s="626"/>
      <c r="DO36" s="626"/>
      <c r="DP36" s="626"/>
      <c r="DQ36" s="626"/>
      <c r="DR36" s="626"/>
      <c r="DS36" s="626"/>
      <c r="DT36" s="626"/>
      <c r="DU36" s="626"/>
      <c r="DV36" s="627"/>
      <c r="DW36" s="628">
        <v>9.4</v>
      </c>
      <c r="DX36" s="657"/>
      <c r="DY36" s="657"/>
      <c r="DZ36" s="657"/>
      <c r="EA36" s="657"/>
      <c r="EB36" s="657"/>
      <c r="EC36" s="659"/>
    </row>
    <row r="37" spans="2:133" ht="11.25" customHeight="1" x14ac:dyDescent="0.15">
      <c r="B37" s="620" t="s">
        <v>333</v>
      </c>
      <c r="C37" s="621"/>
      <c r="D37" s="621"/>
      <c r="E37" s="621"/>
      <c r="F37" s="621"/>
      <c r="G37" s="621"/>
      <c r="H37" s="621"/>
      <c r="I37" s="621"/>
      <c r="J37" s="621"/>
      <c r="K37" s="621"/>
      <c r="L37" s="621"/>
      <c r="M37" s="621"/>
      <c r="N37" s="621"/>
      <c r="O37" s="621"/>
      <c r="P37" s="621"/>
      <c r="Q37" s="622"/>
      <c r="R37" s="623">
        <v>1012300</v>
      </c>
      <c r="S37" s="626"/>
      <c r="T37" s="626"/>
      <c r="U37" s="626"/>
      <c r="V37" s="626"/>
      <c r="W37" s="626"/>
      <c r="X37" s="626"/>
      <c r="Y37" s="627"/>
      <c r="Z37" s="685">
        <v>3.1</v>
      </c>
      <c r="AA37" s="685"/>
      <c r="AB37" s="685"/>
      <c r="AC37" s="685"/>
      <c r="AD37" s="686" t="s">
        <v>239</v>
      </c>
      <c r="AE37" s="686"/>
      <c r="AF37" s="686"/>
      <c r="AG37" s="686"/>
      <c r="AH37" s="686"/>
      <c r="AI37" s="686"/>
      <c r="AJ37" s="686"/>
      <c r="AK37" s="686"/>
      <c r="AL37" s="628" t="s">
        <v>129</v>
      </c>
      <c r="AM37" s="629"/>
      <c r="AN37" s="629"/>
      <c r="AO37" s="687"/>
      <c r="AQ37" s="660" t="s">
        <v>334</v>
      </c>
      <c r="AR37" s="661"/>
      <c r="AS37" s="661"/>
      <c r="AT37" s="661"/>
      <c r="AU37" s="661"/>
      <c r="AV37" s="661"/>
      <c r="AW37" s="661"/>
      <c r="AX37" s="661"/>
      <c r="AY37" s="662"/>
      <c r="AZ37" s="623">
        <v>999871</v>
      </c>
      <c r="BA37" s="626"/>
      <c r="BB37" s="626"/>
      <c r="BC37" s="626"/>
      <c r="BD37" s="624"/>
      <c r="BE37" s="624"/>
      <c r="BF37" s="663"/>
      <c r="BG37" s="667" t="s">
        <v>335</v>
      </c>
      <c r="BH37" s="664"/>
      <c r="BI37" s="664"/>
      <c r="BJ37" s="664"/>
      <c r="BK37" s="664"/>
      <c r="BL37" s="664"/>
      <c r="BM37" s="664"/>
      <c r="BN37" s="664"/>
      <c r="BO37" s="664"/>
      <c r="BP37" s="664"/>
      <c r="BQ37" s="664"/>
      <c r="BR37" s="664"/>
      <c r="BS37" s="664"/>
      <c r="BT37" s="664"/>
      <c r="BU37" s="665"/>
      <c r="BV37" s="623">
        <v>7744</v>
      </c>
      <c r="BW37" s="626"/>
      <c r="BX37" s="626"/>
      <c r="BY37" s="626"/>
      <c r="BZ37" s="626"/>
      <c r="CA37" s="626"/>
      <c r="CB37" s="666"/>
      <c r="CD37" s="667" t="s">
        <v>336</v>
      </c>
      <c r="CE37" s="664"/>
      <c r="CF37" s="664"/>
      <c r="CG37" s="664"/>
      <c r="CH37" s="664"/>
      <c r="CI37" s="664"/>
      <c r="CJ37" s="664"/>
      <c r="CK37" s="664"/>
      <c r="CL37" s="664"/>
      <c r="CM37" s="664"/>
      <c r="CN37" s="664"/>
      <c r="CO37" s="664"/>
      <c r="CP37" s="664"/>
      <c r="CQ37" s="665"/>
      <c r="CR37" s="623">
        <v>78411</v>
      </c>
      <c r="CS37" s="624"/>
      <c r="CT37" s="624"/>
      <c r="CU37" s="624"/>
      <c r="CV37" s="624"/>
      <c r="CW37" s="624"/>
      <c r="CX37" s="624"/>
      <c r="CY37" s="625"/>
      <c r="CZ37" s="628">
        <v>0.2</v>
      </c>
      <c r="DA37" s="657"/>
      <c r="DB37" s="657"/>
      <c r="DC37" s="658"/>
      <c r="DD37" s="631">
        <v>78388</v>
      </c>
      <c r="DE37" s="624"/>
      <c r="DF37" s="624"/>
      <c r="DG37" s="624"/>
      <c r="DH37" s="624"/>
      <c r="DI37" s="624"/>
      <c r="DJ37" s="624"/>
      <c r="DK37" s="625"/>
      <c r="DL37" s="631">
        <v>78388</v>
      </c>
      <c r="DM37" s="624"/>
      <c r="DN37" s="624"/>
      <c r="DO37" s="624"/>
      <c r="DP37" s="624"/>
      <c r="DQ37" s="624"/>
      <c r="DR37" s="624"/>
      <c r="DS37" s="624"/>
      <c r="DT37" s="624"/>
      <c r="DU37" s="624"/>
      <c r="DV37" s="625"/>
      <c r="DW37" s="628">
        <v>0.4</v>
      </c>
      <c r="DX37" s="657"/>
      <c r="DY37" s="657"/>
      <c r="DZ37" s="657"/>
      <c r="EA37" s="657"/>
      <c r="EB37" s="657"/>
      <c r="EC37" s="659"/>
    </row>
    <row r="38" spans="2:133" ht="11.25" customHeight="1" x14ac:dyDescent="0.15">
      <c r="B38" s="635" t="s">
        <v>337</v>
      </c>
      <c r="C38" s="636"/>
      <c r="D38" s="636"/>
      <c r="E38" s="636"/>
      <c r="F38" s="636"/>
      <c r="G38" s="636"/>
      <c r="H38" s="636"/>
      <c r="I38" s="636"/>
      <c r="J38" s="636"/>
      <c r="K38" s="636"/>
      <c r="L38" s="636"/>
      <c r="M38" s="636"/>
      <c r="N38" s="636"/>
      <c r="O38" s="636"/>
      <c r="P38" s="636"/>
      <c r="Q38" s="637"/>
      <c r="R38" s="638">
        <v>32697423</v>
      </c>
      <c r="S38" s="675"/>
      <c r="T38" s="675"/>
      <c r="U38" s="675"/>
      <c r="V38" s="675"/>
      <c r="W38" s="675"/>
      <c r="X38" s="675"/>
      <c r="Y38" s="680"/>
      <c r="Z38" s="681">
        <v>100</v>
      </c>
      <c r="AA38" s="681"/>
      <c r="AB38" s="681"/>
      <c r="AC38" s="681"/>
      <c r="AD38" s="682">
        <v>18915695</v>
      </c>
      <c r="AE38" s="682"/>
      <c r="AF38" s="682"/>
      <c r="AG38" s="682"/>
      <c r="AH38" s="682"/>
      <c r="AI38" s="682"/>
      <c r="AJ38" s="682"/>
      <c r="AK38" s="682"/>
      <c r="AL38" s="641">
        <v>100</v>
      </c>
      <c r="AM38" s="683"/>
      <c r="AN38" s="683"/>
      <c r="AO38" s="684"/>
      <c r="AQ38" s="660" t="s">
        <v>338</v>
      </c>
      <c r="AR38" s="661"/>
      <c r="AS38" s="661"/>
      <c r="AT38" s="661"/>
      <c r="AU38" s="661"/>
      <c r="AV38" s="661"/>
      <c r="AW38" s="661"/>
      <c r="AX38" s="661"/>
      <c r="AY38" s="662"/>
      <c r="AZ38" s="623">
        <v>327681</v>
      </c>
      <c r="BA38" s="626"/>
      <c r="BB38" s="626"/>
      <c r="BC38" s="626"/>
      <c r="BD38" s="624"/>
      <c r="BE38" s="624"/>
      <c r="BF38" s="663"/>
      <c r="BG38" s="667" t="s">
        <v>339</v>
      </c>
      <c r="BH38" s="664"/>
      <c r="BI38" s="664"/>
      <c r="BJ38" s="664"/>
      <c r="BK38" s="664"/>
      <c r="BL38" s="664"/>
      <c r="BM38" s="664"/>
      <c r="BN38" s="664"/>
      <c r="BO38" s="664"/>
      <c r="BP38" s="664"/>
      <c r="BQ38" s="664"/>
      <c r="BR38" s="664"/>
      <c r="BS38" s="664"/>
      <c r="BT38" s="664"/>
      <c r="BU38" s="665"/>
      <c r="BV38" s="623">
        <v>12816</v>
      </c>
      <c r="BW38" s="626"/>
      <c r="BX38" s="626"/>
      <c r="BY38" s="626"/>
      <c r="BZ38" s="626"/>
      <c r="CA38" s="626"/>
      <c r="CB38" s="666"/>
      <c r="CD38" s="667" t="s">
        <v>340</v>
      </c>
      <c r="CE38" s="664"/>
      <c r="CF38" s="664"/>
      <c r="CG38" s="664"/>
      <c r="CH38" s="664"/>
      <c r="CI38" s="664"/>
      <c r="CJ38" s="664"/>
      <c r="CK38" s="664"/>
      <c r="CL38" s="664"/>
      <c r="CM38" s="664"/>
      <c r="CN38" s="664"/>
      <c r="CO38" s="664"/>
      <c r="CP38" s="664"/>
      <c r="CQ38" s="665"/>
      <c r="CR38" s="623">
        <v>3912941</v>
      </c>
      <c r="CS38" s="626"/>
      <c r="CT38" s="626"/>
      <c r="CU38" s="626"/>
      <c r="CV38" s="626"/>
      <c r="CW38" s="626"/>
      <c r="CX38" s="626"/>
      <c r="CY38" s="627"/>
      <c r="CZ38" s="628">
        <v>12.3</v>
      </c>
      <c r="DA38" s="657"/>
      <c r="DB38" s="657"/>
      <c r="DC38" s="658"/>
      <c r="DD38" s="631">
        <v>3595940</v>
      </c>
      <c r="DE38" s="626"/>
      <c r="DF38" s="626"/>
      <c r="DG38" s="626"/>
      <c r="DH38" s="626"/>
      <c r="DI38" s="626"/>
      <c r="DJ38" s="626"/>
      <c r="DK38" s="627"/>
      <c r="DL38" s="631">
        <v>3460955</v>
      </c>
      <c r="DM38" s="626"/>
      <c r="DN38" s="626"/>
      <c r="DO38" s="626"/>
      <c r="DP38" s="626"/>
      <c r="DQ38" s="626"/>
      <c r="DR38" s="626"/>
      <c r="DS38" s="626"/>
      <c r="DT38" s="626"/>
      <c r="DU38" s="626"/>
      <c r="DV38" s="627"/>
      <c r="DW38" s="628">
        <v>17.399999999999999</v>
      </c>
      <c r="DX38" s="657"/>
      <c r="DY38" s="657"/>
      <c r="DZ38" s="657"/>
      <c r="EA38" s="657"/>
      <c r="EB38" s="657"/>
      <c r="EC38" s="659"/>
    </row>
    <row r="39" spans="2:133" ht="11.25" customHeight="1" x14ac:dyDescent="0.15">
      <c r="AQ39" s="660" t="s">
        <v>341</v>
      </c>
      <c r="AR39" s="661"/>
      <c r="AS39" s="661"/>
      <c r="AT39" s="661"/>
      <c r="AU39" s="661"/>
      <c r="AV39" s="661"/>
      <c r="AW39" s="661"/>
      <c r="AX39" s="661"/>
      <c r="AY39" s="662"/>
      <c r="AZ39" s="623">
        <v>58662</v>
      </c>
      <c r="BA39" s="626"/>
      <c r="BB39" s="626"/>
      <c r="BC39" s="626"/>
      <c r="BD39" s="624"/>
      <c r="BE39" s="624"/>
      <c r="BF39" s="663"/>
      <c r="BG39" s="668" t="s">
        <v>342</v>
      </c>
      <c r="BH39" s="669"/>
      <c r="BI39" s="669"/>
      <c r="BJ39" s="669"/>
      <c r="BK39" s="669"/>
      <c r="BL39" s="235"/>
      <c r="BM39" s="664" t="s">
        <v>343</v>
      </c>
      <c r="BN39" s="664"/>
      <c r="BO39" s="664"/>
      <c r="BP39" s="664"/>
      <c r="BQ39" s="664"/>
      <c r="BR39" s="664"/>
      <c r="BS39" s="664"/>
      <c r="BT39" s="664"/>
      <c r="BU39" s="665"/>
      <c r="BV39" s="623">
        <v>94</v>
      </c>
      <c r="BW39" s="626"/>
      <c r="BX39" s="626"/>
      <c r="BY39" s="626"/>
      <c r="BZ39" s="626"/>
      <c r="CA39" s="626"/>
      <c r="CB39" s="666"/>
      <c r="CD39" s="667" t="s">
        <v>344</v>
      </c>
      <c r="CE39" s="664"/>
      <c r="CF39" s="664"/>
      <c r="CG39" s="664"/>
      <c r="CH39" s="664"/>
      <c r="CI39" s="664"/>
      <c r="CJ39" s="664"/>
      <c r="CK39" s="664"/>
      <c r="CL39" s="664"/>
      <c r="CM39" s="664"/>
      <c r="CN39" s="664"/>
      <c r="CO39" s="664"/>
      <c r="CP39" s="664"/>
      <c r="CQ39" s="665"/>
      <c r="CR39" s="623">
        <v>824669</v>
      </c>
      <c r="CS39" s="624"/>
      <c r="CT39" s="624"/>
      <c r="CU39" s="624"/>
      <c r="CV39" s="624"/>
      <c r="CW39" s="624"/>
      <c r="CX39" s="624"/>
      <c r="CY39" s="625"/>
      <c r="CZ39" s="628">
        <v>2.6</v>
      </c>
      <c r="DA39" s="657"/>
      <c r="DB39" s="657"/>
      <c r="DC39" s="658"/>
      <c r="DD39" s="631">
        <v>823244</v>
      </c>
      <c r="DE39" s="624"/>
      <c r="DF39" s="624"/>
      <c r="DG39" s="624"/>
      <c r="DH39" s="624"/>
      <c r="DI39" s="624"/>
      <c r="DJ39" s="624"/>
      <c r="DK39" s="625"/>
      <c r="DL39" s="631" t="s">
        <v>130</v>
      </c>
      <c r="DM39" s="624"/>
      <c r="DN39" s="624"/>
      <c r="DO39" s="624"/>
      <c r="DP39" s="624"/>
      <c r="DQ39" s="624"/>
      <c r="DR39" s="624"/>
      <c r="DS39" s="624"/>
      <c r="DT39" s="624"/>
      <c r="DU39" s="624"/>
      <c r="DV39" s="625"/>
      <c r="DW39" s="628" t="s">
        <v>239</v>
      </c>
      <c r="DX39" s="657"/>
      <c r="DY39" s="657"/>
      <c r="DZ39" s="657"/>
      <c r="EA39" s="657"/>
      <c r="EB39" s="657"/>
      <c r="EC39" s="659"/>
    </row>
    <row r="40" spans="2:133" ht="11.25" customHeight="1" x14ac:dyDescent="0.15">
      <c r="AQ40" s="660" t="s">
        <v>345</v>
      </c>
      <c r="AR40" s="661"/>
      <c r="AS40" s="661"/>
      <c r="AT40" s="661"/>
      <c r="AU40" s="661"/>
      <c r="AV40" s="661"/>
      <c r="AW40" s="661"/>
      <c r="AX40" s="661"/>
      <c r="AY40" s="662"/>
      <c r="AZ40" s="623">
        <v>409258</v>
      </c>
      <c r="BA40" s="626"/>
      <c r="BB40" s="626"/>
      <c r="BC40" s="626"/>
      <c r="BD40" s="624"/>
      <c r="BE40" s="624"/>
      <c r="BF40" s="663"/>
      <c r="BG40" s="668"/>
      <c r="BH40" s="669"/>
      <c r="BI40" s="669"/>
      <c r="BJ40" s="669"/>
      <c r="BK40" s="669"/>
      <c r="BL40" s="235"/>
      <c r="BM40" s="664" t="s">
        <v>346</v>
      </c>
      <c r="BN40" s="664"/>
      <c r="BO40" s="664"/>
      <c r="BP40" s="664"/>
      <c r="BQ40" s="664"/>
      <c r="BR40" s="664"/>
      <c r="BS40" s="664"/>
      <c r="BT40" s="664"/>
      <c r="BU40" s="665"/>
      <c r="BV40" s="623" t="s">
        <v>129</v>
      </c>
      <c r="BW40" s="626"/>
      <c r="BX40" s="626"/>
      <c r="BY40" s="626"/>
      <c r="BZ40" s="626"/>
      <c r="CA40" s="626"/>
      <c r="CB40" s="666"/>
      <c r="CD40" s="667" t="s">
        <v>347</v>
      </c>
      <c r="CE40" s="664"/>
      <c r="CF40" s="664"/>
      <c r="CG40" s="664"/>
      <c r="CH40" s="664"/>
      <c r="CI40" s="664"/>
      <c r="CJ40" s="664"/>
      <c r="CK40" s="664"/>
      <c r="CL40" s="664"/>
      <c r="CM40" s="664"/>
      <c r="CN40" s="664"/>
      <c r="CO40" s="664"/>
      <c r="CP40" s="664"/>
      <c r="CQ40" s="665"/>
      <c r="CR40" s="623">
        <v>97750</v>
      </c>
      <c r="CS40" s="626"/>
      <c r="CT40" s="626"/>
      <c r="CU40" s="626"/>
      <c r="CV40" s="626"/>
      <c r="CW40" s="626"/>
      <c r="CX40" s="626"/>
      <c r="CY40" s="627"/>
      <c r="CZ40" s="628">
        <v>0.3</v>
      </c>
      <c r="DA40" s="657"/>
      <c r="DB40" s="657"/>
      <c r="DC40" s="658"/>
      <c r="DD40" s="631">
        <v>4100</v>
      </c>
      <c r="DE40" s="626"/>
      <c r="DF40" s="626"/>
      <c r="DG40" s="626"/>
      <c r="DH40" s="626"/>
      <c r="DI40" s="626"/>
      <c r="DJ40" s="626"/>
      <c r="DK40" s="627"/>
      <c r="DL40" s="631">
        <v>300</v>
      </c>
      <c r="DM40" s="626"/>
      <c r="DN40" s="626"/>
      <c r="DO40" s="626"/>
      <c r="DP40" s="626"/>
      <c r="DQ40" s="626"/>
      <c r="DR40" s="626"/>
      <c r="DS40" s="626"/>
      <c r="DT40" s="626"/>
      <c r="DU40" s="626"/>
      <c r="DV40" s="627"/>
      <c r="DW40" s="628">
        <v>0</v>
      </c>
      <c r="DX40" s="657"/>
      <c r="DY40" s="657"/>
      <c r="DZ40" s="657"/>
      <c r="EA40" s="657"/>
      <c r="EB40" s="657"/>
      <c r="EC40" s="659"/>
    </row>
    <row r="41" spans="2:133" ht="11.25" customHeight="1" x14ac:dyDescent="0.15">
      <c r="AQ41" s="672" t="s">
        <v>348</v>
      </c>
      <c r="AR41" s="673"/>
      <c r="AS41" s="673"/>
      <c r="AT41" s="673"/>
      <c r="AU41" s="673"/>
      <c r="AV41" s="673"/>
      <c r="AW41" s="673"/>
      <c r="AX41" s="673"/>
      <c r="AY41" s="674"/>
      <c r="AZ41" s="638">
        <v>1622180</v>
      </c>
      <c r="BA41" s="675"/>
      <c r="BB41" s="675"/>
      <c r="BC41" s="675"/>
      <c r="BD41" s="639"/>
      <c r="BE41" s="639"/>
      <c r="BF41" s="676"/>
      <c r="BG41" s="670"/>
      <c r="BH41" s="671"/>
      <c r="BI41" s="671"/>
      <c r="BJ41" s="671"/>
      <c r="BK41" s="671"/>
      <c r="BL41" s="236"/>
      <c r="BM41" s="677" t="s">
        <v>349</v>
      </c>
      <c r="BN41" s="677"/>
      <c r="BO41" s="677"/>
      <c r="BP41" s="677"/>
      <c r="BQ41" s="677"/>
      <c r="BR41" s="677"/>
      <c r="BS41" s="677"/>
      <c r="BT41" s="677"/>
      <c r="BU41" s="678"/>
      <c r="BV41" s="638">
        <v>288</v>
      </c>
      <c r="BW41" s="675"/>
      <c r="BX41" s="675"/>
      <c r="BY41" s="675"/>
      <c r="BZ41" s="675"/>
      <c r="CA41" s="675"/>
      <c r="CB41" s="679"/>
      <c r="CD41" s="667" t="s">
        <v>350</v>
      </c>
      <c r="CE41" s="664"/>
      <c r="CF41" s="664"/>
      <c r="CG41" s="664"/>
      <c r="CH41" s="664"/>
      <c r="CI41" s="664"/>
      <c r="CJ41" s="664"/>
      <c r="CK41" s="664"/>
      <c r="CL41" s="664"/>
      <c r="CM41" s="664"/>
      <c r="CN41" s="664"/>
      <c r="CO41" s="664"/>
      <c r="CP41" s="664"/>
      <c r="CQ41" s="665"/>
      <c r="CR41" s="623" t="s">
        <v>130</v>
      </c>
      <c r="CS41" s="624"/>
      <c r="CT41" s="624"/>
      <c r="CU41" s="624"/>
      <c r="CV41" s="624"/>
      <c r="CW41" s="624"/>
      <c r="CX41" s="624"/>
      <c r="CY41" s="625"/>
      <c r="CZ41" s="628" t="s">
        <v>129</v>
      </c>
      <c r="DA41" s="657"/>
      <c r="DB41" s="657"/>
      <c r="DC41" s="658"/>
      <c r="DD41" s="631" t="s">
        <v>129</v>
      </c>
      <c r="DE41" s="624"/>
      <c r="DF41" s="624"/>
      <c r="DG41" s="624"/>
      <c r="DH41" s="624"/>
      <c r="DI41" s="624"/>
      <c r="DJ41" s="624"/>
      <c r="DK41" s="625"/>
      <c r="DL41" s="632"/>
      <c r="DM41" s="633"/>
      <c r="DN41" s="633"/>
      <c r="DO41" s="633"/>
      <c r="DP41" s="633"/>
      <c r="DQ41" s="633"/>
      <c r="DR41" s="633"/>
      <c r="DS41" s="633"/>
      <c r="DT41" s="633"/>
      <c r="DU41" s="633"/>
      <c r="DV41" s="634"/>
      <c r="DW41" s="617"/>
      <c r="DX41" s="618"/>
      <c r="DY41" s="618"/>
      <c r="DZ41" s="618"/>
      <c r="EA41" s="618"/>
      <c r="EB41" s="618"/>
      <c r="EC41" s="619"/>
    </row>
    <row r="42" spans="2:133" ht="11.25" customHeight="1" x14ac:dyDescent="0.15">
      <c r="B42" s="229" t="s">
        <v>351</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20" t="s">
        <v>352</v>
      </c>
      <c r="CE42" s="621"/>
      <c r="CF42" s="621"/>
      <c r="CG42" s="621"/>
      <c r="CH42" s="621"/>
      <c r="CI42" s="621"/>
      <c r="CJ42" s="621"/>
      <c r="CK42" s="621"/>
      <c r="CL42" s="621"/>
      <c r="CM42" s="621"/>
      <c r="CN42" s="621"/>
      <c r="CO42" s="621"/>
      <c r="CP42" s="621"/>
      <c r="CQ42" s="622"/>
      <c r="CR42" s="623">
        <v>4255884</v>
      </c>
      <c r="CS42" s="626"/>
      <c r="CT42" s="626"/>
      <c r="CU42" s="626"/>
      <c r="CV42" s="626"/>
      <c r="CW42" s="626"/>
      <c r="CX42" s="626"/>
      <c r="CY42" s="627"/>
      <c r="CZ42" s="628">
        <v>13.4</v>
      </c>
      <c r="DA42" s="629"/>
      <c r="DB42" s="629"/>
      <c r="DC42" s="630"/>
      <c r="DD42" s="631">
        <v>1296104</v>
      </c>
      <c r="DE42" s="626"/>
      <c r="DF42" s="626"/>
      <c r="DG42" s="626"/>
      <c r="DH42" s="626"/>
      <c r="DI42" s="626"/>
      <c r="DJ42" s="626"/>
      <c r="DK42" s="627"/>
      <c r="DL42" s="632"/>
      <c r="DM42" s="633"/>
      <c r="DN42" s="633"/>
      <c r="DO42" s="633"/>
      <c r="DP42" s="633"/>
      <c r="DQ42" s="633"/>
      <c r="DR42" s="633"/>
      <c r="DS42" s="633"/>
      <c r="DT42" s="633"/>
      <c r="DU42" s="633"/>
      <c r="DV42" s="634"/>
      <c r="DW42" s="617"/>
      <c r="DX42" s="618"/>
      <c r="DY42" s="618"/>
      <c r="DZ42" s="618"/>
      <c r="EA42" s="618"/>
      <c r="EB42" s="618"/>
      <c r="EC42" s="619"/>
    </row>
    <row r="43" spans="2:133" ht="11.25" customHeight="1" x14ac:dyDescent="0.15">
      <c r="B43" s="239" t="s">
        <v>353</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20" t="s">
        <v>354</v>
      </c>
      <c r="CE43" s="621"/>
      <c r="CF43" s="621"/>
      <c r="CG43" s="621"/>
      <c r="CH43" s="621"/>
      <c r="CI43" s="621"/>
      <c r="CJ43" s="621"/>
      <c r="CK43" s="621"/>
      <c r="CL43" s="621"/>
      <c r="CM43" s="621"/>
      <c r="CN43" s="621"/>
      <c r="CO43" s="621"/>
      <c r="CP43" s="621"/>
      <c r="CQ43" s="622"/>
      <c r="CR43" s="623">
        <v>120462</v>
      </c>
      <c r="CS43" s="624"/>
      <c r="CT43" s="624"/>
      <c r="CU43" s="624"/>
      <c r="CV43" s="624"/>
      <c r="CW43" s="624"/>
      <c r="CX43" s="624"/>
      <c r="CY43" s="625"/>
      <c r="CZ43" s="628">
        <v>0.4</v>
      </c>
      <c r="DA43" s="657"/>
      <c r="DB43" s="657"/>
      <c r="DC43" s="658"/>
      <c r="DD43" s="631">
        <v>119962</v>
      </c>
      <c r="DE43" s="624"/>
      <c r="DF43" s="624"/>
      <c r="DG43" s="624"/>
      <c r="DH43" s="624"/>
      <c r="DI43" s="624"/>
      <c r="DJ43" s="624"/>
      <c r="DK43" s="625"/>
      <c r="DL43" s="632"/>
      <c r="DM43" s="633"/>
      <c r="DN43" s="633"/>
      <c r="DO43" s="633"/>
      <c r="DP43" s="633"/>
      <c r="DQ43" s="633"/>
      <c r="DR43" s="633"/>
      <c r="DS43" s="633"/>
      <c r="DT43" s="633"/>
      <c r="DU43" s="633"/>
      <c r="DV43" s="634"/>
      <c r="DW43" s="617"/>
      <c r="DX43" s="618"/>
      <c r="DY43" s="618"/>
      <c r="DZ43" s="618"/>
      <c r="EA43" s="618"/>
      <c r="EB43" s="618"/>
      <c r="EC43" s="619"/>
    </row>
    <row r="44" spans="2:133" ht="11.25" customHeight="1" x14ac:dyDescent="0.15">
      <c r="B44" s="240" t="s">
        <v>355</v>
      </c>
      <c r="CD44" s="651" t="s">
        <v>306</v>
      </c>
      <c r="CE44" s="652"/>
      <c r="CF44" s="620" t="s">
        <v>356</v>
      </c>
      <c r="CG44" s="621"/>
      <c r="CH44" s="621"/>
      <c r="CI44" s="621"/>
      <c r="CJ44" s="621"/>
      <c r="CK44" s="621"/>
      <c r="CL44" s="621"/>
      <c r="CM44" s="621"/>
      <c r="CN44" s="621"/>
      <c r="CO44" s="621"/>
      <c r="CP44" s="621"/>
      <c r="CQ44" s="622"/>
      <c r="CR44" s="623">
        <v>4223551</v>
      </c>
      <c r="CS44" s="626"/>
      <c r="CT44" s="626"/>
      <c r="CU44" s="626"/>
      <c r="CV44" s="626"/>
      <c r="CW44" s="626"/>
      <c r="CX44" s="626"/>
      <c r="CY44" s="627"/>
      <c r="CZ44" s="628">
        <v>13.3</v>
      </c>
      <c r="DA44" s="629"/>
      <c r="DB44" s="629"/>
      <c r="DC44" s="630"/>
      <c r="DD44" s="631">
        <v>1291900</v>
      </c>
      <c r="DE44" s="626"/>
      <c r="DF44" s="626"/>
      <c r="DG44" s="626"/>
      <c r="DH44" s="626"/>
      <c r="DI44" s="626"/>
      <c r="DJ44" s="626"/>
      <c r="DK44" s="627"/>
      <c r="DL44" s="632"/>
      <c r="DM44" s="633"/>
      <c r="DN44" s="633"/>
      <c r="DO44" s="633"/>
      <c r="DP44" s="633"/>
      <c r="DQ44" s="633"/>
      <c r="DR44" s="633"/>
      <c r="DS44" s="633"/>
      <c r="DT44" s="633"/>
      <c r="DU44" s="633"/>
      <c r="DV44" s="634"/>
      <c r="DW44" s="617"/>
      <c r="DX44" s="618"/>
      <c r="DY44" s="618"/>
      <c r="DZ44" s="618"/>
      <c r="EA44" s="618"/>
      <c r="EB44" s="618"/>
      <c r="EC44" s="619"/>
    </row>
    <row r="45" spans="2:133" ht="11.25" customHeight="1" x14ac:dyDescent="0.15">
      <c r="CD45" s="653"/>
      <c r="CE45" s="654"/>
      <c r="CF45" s="620" t="s">
        <v>357</v>
      </c>
      <c r="CG45" s="621"/>
      <c r="CH45" s="621"/>
      <c r="CI45" s="621"/>
      <c r="CJ45" s="621"/>
      <c r="CK45" s="621"/>
      <c r="CL45" s="621"/>
      <c r="CM45" s="621"/>
      <c r="CN45" s="621"/>
      <c r="CO45" s="621"/>
      <c r="CP45" s="621"/>
      <c r="CQ45" s="622"/>
      <c r="CR45" s="623">
        <v>1955801</v>
      </c>
      <c r="CS45" s="624"/>
      <c r="CT45" s="624"/>
      <c r="CU45" s="624"/>
      <c r="CV45" s="624"/>
      <c r="CW45" s="624"/>
      <c r="CX45" s="624"/>
      <c r="CY45" s="625"/>
      <c r="CZ45" s="628">
        <v>6.2</v>
      </c>
      <c r="DA45" s="657"/>
      <c r="DB45" s="657"/>
      <c r="DC45" s="658"/>
      <c r="DD45" s="631">
        <v>129398</v>
      </c>
      <c r="DE45" s="624"/>
      <c r="DF45" s="624"/>
      <c r="DG45" s="624"/>
      <c r="DH45" s="624"/>
      <c r="DI45" s="624"/>
      <c r="DJ45" s="624"/>
      <c r="DK45" s="625"/>
      <c r="DL45" s="632"/>
      <c r="DM45" s="633"/>
      <c r="DN45" s="633"/>
      <c r="DO45" s="633"/>
      <c r="DP45" s="633"/>
      <c r="DQ45" s="633"/>
      <c r="DR45" s="633"/>
      <c r="DS45" s="633"/>
      <c r="DT45" s="633"/>
      <c r="DU45" s="633"/>
      <c r="DV45" s="634"/>
      <c r="DW45" s="617"/>
      <c r="DX45" s="618"/>
      <c r="DY45" s="618"/>
      <c r="DZ45" s="618"/>
      <c r="EA45" s="618"/>
      <c r="EB45" s="618"/>
      <c r="EC45" s="619"/>
    </row>
    <row r="46" spans="2:133" ht="11.25" customHeight="1" x14ac:dyDescent="0.15">
      <c r="CD46" s="653"/>
      <c r="CE46" s="654"/>
      <c r="CF46" s="620" t="s">
        <v>358</v>
      </c>
      <c r="CG46" s="621"/>
      <c r="CH46" s="621"/>
      <c r="CI46" s="621"/>
      <c r="CJ46" s="621"/>
      <c r="CK46" s="621"/>
      <c r="CL46" s="621"/>
      <c r="CM46" s="621"/>
      <c r="CN46" s="621"/>
      <c r="CO46" s="621"/>
      <c r="CP46" s="621"/>
      <c r="CQ46" s="622"/>
      <c r="CR46" s="623">
        <v>2090990</v>
      </c>
      <c r="CS46" s="626"/>
      <c r="CT46" s="626"/>
      <c r="CU46" s="626"/>
      <c r="CV46" s="626"/>
      <c r="CW46" s="626"/>
      <c r="CX46" s="626"/>
      <c r="CY46" s="627"/>
      <c r="CZ46" s="628">
        <v>6.6</v>
      </c>
      <c r="DA46" s="629"/>
      <c r="DB46" s="629"/>
      <c r="DC46" s="630"/>
      <c r="DD46" s="631">
        <v>1144355</v>
      </c>
      <c r="DE46" s="626"/>
      <c r="DF46" s="626"/>
      <c r="DG46" s="626"/>
      <c r="DH46" s="626"/>
      <c r="DI46" s="626"/>
      <c r="DJ46" s="626"/>
      <c r="DK46" s="627"/>
      <c r="DL46" s="632"/>
      <c r="DM46" s="633"/>
      <c r="DN46" s="633"/>
      <c r="DO46" s="633"/>
      <c r="DP46" s="633"/>
      <c r="DQ46" s="633"/>
      <c r="DR46" s="633"/>
      <c r="DS46" s="633"/>
      <c r="DT46" s="633"/>
      <c r="DU46" s="633"/>
      <c r="DV46" s="634"/>
      <c r="DW46" s="617"/>
      <c r="DX46" s="618"/>
      <c r="DY46" s="618"/>
      <c r="DZ46" s="618"/>
      <c r="EA46" s="618"/>
      <c r="EB46" s="618"/>
      <c r="EC46" s="619"/>
    </row>
    <row r="47" spans="2:133" ht="11.25" customHeight="1" x14ac:dyDescent="0.15">
      <c r="CD47" s="653"/>
      <c r="CE47" s="654"/>
      <c r="CF47" s="620" t="s">
        <v>359</v>
      </c>
      <c r="CG47" s="621"/>
      <c r="CH47" s="621"/>
      <c r="CI47" s="621"/>
      <c r="CJ47" s="621"/>
      <c r="CK47" s="621"/>
      <c r="CL47" s="621"/>
      <c r="CM47" s="621"/>
      <c r="CN47" s="621"/>
      <c r="CO47" s="621"/>
      <c r="CP47" s="621"/>
      <c r="CQ47" s="622"/>
      <c r="CR47" s="623">
        <v>32333</v>
      </c>
      <c r="CS47" s="624"/>
      <c r="CT47" s="624"/>
      <c r="CU47" s="624"/>
      <c r="CV47" s="624"/>
      <c r="CW47" s="624"/>
      <c r="CX47" s="624"/>
      <c r="CY47" s="625"/>
      <c r="CZ47" s="628">
        <v>0.1</v>
      </c>
      <c r="DA47" s="657"/>
      <c r="DB47" s="657"/>
      <c r="DC47" s="658"/>
      <c r="DD47" s="631">
        <v>4204</v>
      </c>
      <c r="DE47" s="624"/>
      <c r="DF47" s="624"/>
      <c r="DG47" s="624"/>
      <c r="DH47" s="624"/>
      <c r="DI47" s="624"/>
      <c r="DJ47" s="624"/>
      <c r="DK47" s="625"/>
      <c r="DL47" s="632"/>
      <c r="DM47" s="633"/>
      <c r="DN47" s="633"/>
      <c r="DO47" s="633"/>
      <c r="DP47" s="633"/>
      <c r="DQ47" s="633"/>
      <c r="DR47" s="633"/>
      <c r="DS47" s="633"/>
      <c r="DT47" s="633"/>
      <c r="DU47" s="633"/>
      <c r="DV47" s="634"/>
      <c r="DW47" s="617"/>
      <c r="DX47" s="618"/>
      <c r="DY47" s="618"/>
      <c r="DZ47" s="618"/>
      <c r="EA47" s="618"/>
      <c r="EB47" s="618"/>
      <c r="EC47" s="619"/>
    </row>
    <row r="48" spans="2:133" x14ac:dyDescent="0.15">
      <c r="CD48" s="655"/>
      <c r="CE48" s="656"/>
      <c r="CF48" s="620" t="s">
        <v>360</v>
      </c>
      <c r="CG48" s="621"/>
      <c r="CH48" s="621"/>
      <c r="CI48" s="621"/>
      <c r="CJ48" s="621"/>
      <c r="CK48" s="621"/>
      <c r="CL48" s="621"/>
      <c r="CM48" s="621"/>
      <c r="CN48" s="621"/>
      <c r="CO48" s="621"/>
      <c r="CP48" s="621"/>
      <c r="CQ48" s="622"/>
      <c r="CR48" s="623" t="s">
        <v>239</v>
      </c>
      <c r="CS48" s="626"/>
      <c r="CT48" s="626"/>
      <c r="CU48" s="626"/>
      <c r="CV48" s="626"/>
      <c r="CW48" s="626"/>
      <c r="CX48" s="626"/>
      <c r="CY48" s="627"/>
      <c r="CZ48" s="628" t="s">
        <v>129</v>
      </c>
      <c r="DA48" s="629"/>
      <c r="DB48" s="629"/>
      <c r="DC48" s="630"/>
      <c r="DD48" s="631" t="s">
        <v>129</v>
      </c>
      <c r="DE48" s="626"/>
      <c r="DF48" s="626"/>
      <c r="DG48" s="626"/>
      <c r="DH48" s="626"/>
      <c r="DI48" s="626"/>
      <c r="DJ48" s="626"/>
      <c r="DK48" s="627"/>
      <c r="DL48" s="632"/>
      <c r="DM48" s="633"/>
      <c r="DN48" s="633"/>
      <c r="DO48" s="633"/>
      <c r="DP48" s="633"/>
      <c r="DQ48" s="633"/>
      <c r="DR48" s="633"/>
      <c r="DS48" s="633"/>
      <c r="DT48" s="633"/>
      <c r="DU48" s="633"/>
      <c r="DV48" s="634"/>
      <c r="DW48" s="617"/>
      <c r="DX48" s="618"/>
      <c r="DY48" s="618"/>
      <c r="DZ48" s="618"/>
      <c r="EA48" s="618"/>
      <c r="EB48" s="618"/>
      <c r="EC48" s="619"/>
    </row>
    <row r="49" spans="82:133" ht="11.25" customHeight="1" x14ac:dyDescent="0.15">
      <c r="CD49" s="635" t="s">
        <v>361</v>
      </c>
      <c r="CE49" s="636"/>
      <c r="CF49" s="636"/>
      <c r="CG49" s="636"/>
      <c r="CH49" s="636"/>
      <c r="CI49" s="636"/>
      <c r="CJ49" s="636"/>
      <c r="CK49" s="636"/>
      <c r="CL49" s="636"/>
      <c r="CM49" s="636"/>
      <c r="CN49" s="636"/>
      <c r="CO49" s="636"/>
      <c r="CP49" s="636"/>
      <c r="CQ49" s="637"/>
      <c r="CR49" s="638">
        <v>31798983</v>
      </c>
      <c r="CS49" s="639"/>
      <c r="CT49" s="639"/>
      <c r="CU49" s="639"/>
      <c r="CV49" s="639"/>
      <c r="CW49" s="639"/>
      <c r="CX49" s="639"/>
      <c r="CY49" s="640"/>
      <c r="CZ49" s="641">
        <v>100</v>
      </c>
      <c r="DA49" s="642"/>
      <c r="DB49" s="642"/>
      <c r="DC49" s="643"/>
      <c r="DD49" s="644">
        <v>22809662</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idden="1" x14ac:dyDescent="0.15"/>
    <row r="51" spans="82:133" hidden="1" x14ac:dyDescent="0.15"/>
    <row r="52" spans="82:133" hidden="1" x14ac:dyDescent="0.15"/>
    <row r="53" spans="82:133" hidden="1" x14ac:dyDescent="0.15"/>
  </sheetData>
  <sheetProtection algorithmName="SHA-512" hashValue="M8csF3OsibH8V2j1u57JEBZyJd32TXFLiDnb8LwjG10Wp9zEfEAh6VWIpjD3Y2ax0iLx6G9sxQBCeIeRmbhx/w==" saltValue="w087S7CSNNqtlG+/padvS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60" zoomScaleNormal="6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362</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1" t="s">
        <v>363</v>
      </c>
      <c r="DK2" s="1162"/>
      <c r="DL2" s="1162"/>
      <c r="DM2" s="1162"/>
      <c r="DN2" s="1162"/>
      <c r="DO2" s="1163"/>
      <c r="DP2" s="249"/>
      <c r="DQ2" s="1161" t="s">
        <v>364</v>
      </c>
      <c r="DR2" s="1162"/>
      <c r="DS2" s="1162"/>
      <c r="DT2" s="1162"/>
      <c r="DU2" s="1162"/>
      <c r="DV2" s="1162"/>
      <c r="DW2" s="1162"/>
      <c r="DX2" s="1162"/>
      <c r="DY2" s="1162"/>
      <c r="DZ2" s="1163"/>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14" t="s">
        <v>365</v>
      </c>
      <c r="B4" s="1114"/>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c r="AA4" s="1114"/>
      <c r="AB4" s="1114"/>
      <c r="AC4" s="1114"/>
      <c r="AD4" s="1114"/>
      <c r="AE4" s="1114"/>
      <c r="AF4" s="1114"/>
      <c r="AG4" s="1114"/>
      <c r="AH4" s="1114"/>
      <c r="AI4" s="1114"/>
      <c r="AJ4" s="1114"/>
      <c r="AK4" s="1114"/>
      <c r="AL4" s="1114"/>
      <c r="AM4" s="1114"/>
      <c r="AN4" s="1114"/>
      <c r="AO4" s="1114"/>
      <c r="AP4" s="1114"/>
      <c r="AQ4" s="1114"/>
      <c r="AR4" s="1114"/>
      <c r="AS4" s="1114"/>
      <c r="AT4" s="1114"/>
      <c r="AU4" s="1114"/>
      <c r="AV4" s="1114"/>
      <c r="AW4" s="1114"/>
      <c r="AX4" s="1114"/>
      <c r="AY4" s="1114"/>
      <c r="AZ4" s="252"/>
      <c r="BA4" s="252"/>
      <c r="BB4" s="252"/>
      <c r="BC4" s="252"/>
      <c r="BD4" s="252"/>
      <c r="BE4" s="253"/>
      <c r="BF4" s="253"/>
      <c r="BG4" s="253"/>
      <c r="BH4" s="253"/>
      <c r="BI4" s="253"/>
      <c r="BJ4" s="253"/>
      <c r="BK4" s="253"/>
      <c r="BL4" s="253"/>
      <c r="BM4" s="253"/>
      <c r="BN4" s="253"/>
      <c r="BO4" s="253"/>
      <c r="BP4" s="253"/>
      <c r="BQ4" s="252" t="s">
        <v>366</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46" t="s">
        <v>367</v>
      </c>
      <c r="B5" s="1047"/>
      <c r="C5" s="1047"/>
      <c r="D5" s="1047"/>
      <c r="E5" s="1047"/>
      <c r="F5" s="1047"/>
      <c r="G5" s="1047"/>
      <c r="H5" s="1047"/>
      <c r="I5" s="1047"/>
      <c r="J5" s="1047"/>
      <c r="K5" s="1047"/>
      <c r="L5" s="1047"/>
      <c r="M5" s="1047"/>
      <c r="N5" s="1047"/>
      <c r="O5" s="1047"/>
      <c r="P5" s="1048"/>
      <c r="Q5" s="1052" t="s">
        <v>368</v>
      </c>
      <c r="R5" s="1053"/>
      <c r="S5" s="1053"/>
      <c r="T5" s="1053"/>
      <c r="U5" s="1054"/>
      <c r="V5" s="1052" t="s">
        <v>369</v>
      </c>
      <c r="W5" s="1053"/>
      <c r="X5" s="1053"/>
      <c r="Y5" s="1053"/>
      <c r="Z5" s="1054"/>
      <c r="AA5" s="1052" t="s">
        <v>370</v>
      </c>
      <c r="AB5" s="1053"/>
      <c r="AC5" s="1053"/>
      <c r="AD5" s="1053"/>
      <c r="AE5" s="1053"/>
      <c r="AF5" s="1164" t="s">
        <v>371</v>
      </c>
      <c r="AG5" s="1053"/>
      <c r="AH5" s="1053"/>
      <c r="AI5" s="1053"/>
      <c r="AJ5" s="1068"/>
      <c r="AK5" s="1053" t="s">
        <v>372</v>
      </c>
      <c r="AL5" s="1053"/>
      <c r="AM5" s="1053"/>
      <c r="AN5" s="1053"/>
      <c r="AO5" s="1054"/>
      <c r="AP5" s="1052" t="s">
        <v>373</v>
      </c>
      <c r="AQ5" s="1053"/>
      <c r="AR5" s="1053"/>
      <c r="AS5" s="1053"/>
      <c r="AT5" s="1054"/>
      <c r="AU5" s="1052" t="s">
        <v>374</v>
      </c>
      <c r="AV5" s="1053"/>
      <c r="AW5" s="1053"/>
      <c r="AX5" s="1053"/>
      <c r="AY5" s="1068"/>
      <c r="AZ5" s="256"/>
      <c r="BA5" s="256"/>
      <c r="BB5" s="256"/>
      <c r="BC5" s="256"/>
      <c r="BD5" s="256"/>
      <c r="BE5" s="257"/>
      <c r="BF5" s="257"/>
      <c r="BG5" s="257"/>
      <c r="BH5" s="257"/>
      <c r="BI5" s="257"/>
      <c r="BJ5" s="257"/>
      <c r="BK5" s="257"/>
      <c r="BL5" s="257"/>
      <c r="BM5" s="257"/>
      <c r="BN5" s="257"/>
      <c r="BO5" s="257"/>
      <c r="BP5" s="257"/>
      <c r="BQ5" s="1046" t="s">
        <v>375</v>
      </c>
      <c r="BR5" s="1047"/>
      <c r="BS5" s="1047"/>
      <c r="BT5" s="1047"/>
      <c r="BU5" s="1047"/>
      <c r="BV5" s="1047"/>
      <c r="BW5" s="1047"/>
      <c r="BX5" s="1047"/>
      <c r="BY5" s="1047"/>
      <c r="BZ5" s="1047"/>
      <c r="CA5" s="1047"/>
      <c r="CB5" s="1047"/>
      <c r="CC5" s="1047"/>
      <c r="CD5" s="1047"/>
      <c r="CE5" s="1047"/>
      <c r="CF5" s="1047"/>
      <c r="CG5" s="1048"/>
      <c r="CH5" s="1052" t="s">
        <v>376</v>
      </c>
      <c r="CI5" s="1053"/>
      <c r="CJ5" s="1053"/>
      <c r="CK5" s="1053"/>
      <c r="CL5" s="1054"/>
      <c r="CM5" s="1052" t="s">
        <v>377</v>
      </c>
      <c r="CN5" s="1053"/>
      <c r="CO5" s="1053"/>
      <c r="CP5" s="1053"/>
      <c r="CQ5" s="1054"/>
      <c r="CR5" s="1052" t="s">
        <v>378</v>
      </c>
      <c r="CS5" s="1053"/>
      <c r="CT5" s="1053"/>
      <c r="CU5" s="1053"/>
      <c r="CV5" s="1054"/>
      <c r="CW5" s="1052" t="s">
        <v>379</v>
      </c>
      <c r="CX5" s="1053"/>
      <c r="CY5" s="1053"/>
      <c r="CZ5" s="1053"/>
      <c r="DA5" s="1054"/>
      <c r="DB5" s="1052" t="s">
        <v>380</v>
      </c>
      <c r="DC5" s="1053"/>
      <c r="DD5" s="1053"/>
      <c r="DE5" s="1053"/>
      <c r="DF5" s="1054"/>
      <c r="DG5" s="1149" t="s">
        <v>381</v>
      </c>
      <c r="DH5" s="1150"/>
      <c r="DI5" s="1150"/>
      <c r="DJ5" s="1150"/>
      <c r="DK5" s="1151"/>
      <c r="DL5" s="1149" t="s">
        <v>382</v>
      </c>
      <c r="DM5" s="1150"/>
      <c r="DN5" s="1150"/>
      <c r="DO5" s="1150"/>
      <c r="DP5" s="1151"/>
      <c r="DQ5" s="1052" t="s">
        <v>383</v>
      </c>
      <c r="DR5" s="1053"/>
      <c r="DS5" s="1053"/>
      <c r="DT5" s="1053"/>
      <c r="DU5" s="1054"/>
      <c r="DV5" s="1052" t="s">
        <v>374</v>
      </c>
      <c r="DW5" s="1053"/>
      <c r="DX5" s="1053"/>
      <c r="DY5" s="1053"/>
      <c r="DZ5" s="1068"/>
      <c r="EA5" s="254"/>
    </row>
    <row r="6" spans="1:131" s="255" customFormat="1" ht="26.25" customHeight="1" thickBot="1" x14ac:dyDescent="0.2">
      <c r="A6" s="1049"/>
      <c r="B6" s="1050"/>
      <c r="C6" s="1050"/>
      <c r="D6" s="1050"/>
      <c r="E6" s="1050"/>
      <c r="F6" s="1050"/>
      <c r="G6" s="1050"/>
      <c r="H6" s="1050"/>
      <c r="I6" s="1050"/>
      <c r="J6" s="1050"/>
      <c r="K6" s="1050"/>
      <c r="L6" s="1050"/>
      <c r="M6" s="1050"/>
      <c r="N6" s="1050"/>
      <c r="O6" s="1050"/>
      <c r="P6" s="1051"/>
      <c r="Q6" s="1055"/>
      <c r="R6" s="1056"/>
      <c r="S6" s="1056"/>
      <c r="T6" s="1056"/>
      <c r="U6" s="1057"/>
      <c r="V6" s="1055"/>
      <c r="W6" s="1056"/>
      <c r="X6" s="1056"/>
      <c r="Y6" s="1056"/>
      <c r="Z6" s="1057"/>
      <c r="AA6" s="1055"/>
      <c r="AB6" s="1056"/>
      <c r="AC6" s="1056"/>
      <c r="AD6" s="1056"/>
      <c r="AE6" s="1056"/>
      <c r="AF6" s="1165"/>
      <c r="AG6" s="1056"/>
      <c r="AH6" s="1056"/>
      <c r="AI6" s="1056"/>
      <c r="AJ6" s="1069"/>
      <c r="AK6" s="1056"/>
      <c r="AL6" s="1056"/>
      <c r="AM6" s="1056"/>
      <c r="AN6" s="1056"/>
      <c r="AO6" s="1057"/>
      <c r="AP6" s="1055"/>
      <c r="AQ6" s="1056"/>
      <c r="AR6" s="1056"/>
      <c r="AS6" s="1056"/>
      <c r="AT6" s="1057"/>
      <c r="AU6" s="1055"/>
      <c r="AV6" s="1056"/>
      <c r="AW6" s="1056"/>
      <c r="AX6" s="1056"/>
      <c r="AY6" s="1069"/>
      <c r="AZ6" s="252"/>
      <c r="BA6" s="252"/>
      <c r="BB6" s="252"/>
      <c r="BC6" s="252"/>
      <c r="BD6" s="252"/>
      <c r="BE6" s="253"/>
      <c r="BF6" s="253"/>
      <c r="BG6" s="253"/>
      <c r="BH6" s="253"/>
      <c r="BI6" s="253"/>
      <c r="BJ6" s="253"/>
      <c r="BK6" s="253"/>
      <c r="BL6" s="253"/>
      <c r="BM6" s="253"/>
      <c r="BN6" s="253"/>
      <c r="BO6" s="253"/>
      <c r="BP6" s="253"/>
      <c r="BQ6" s="1049"/>
      <c r="BR6" s="1050"/>
      <c r="BS6" s="1050"/>
      <c r="BT6" s="1050"/>
      <c r="BU6" s="1050"/>
      <c r="BV6" s="1050"/>
      <c r="BW6" s="1050"/>
      <c r="BX6" s="1050"/>
      <c r="BY6" s="1050"/>
      <c r="BZ6" s="1050"/>
      <c r="CA6" s="1050"/>
      <c r="CB6" s="1050"/>
      <c r="CC6" s="1050"/>
      <c r="CD6" s="1050"/>
      <c r="CE6" s="1050"/>
      <c r="CF6" s="1050"/>
      <c r="CG6" s="1051"/>
      <c r="CH6" s="1055"/>
      <c r="CI6" s="1056"/>
      <c r="CJ6" s="1056"/>
      <c r="CK6" s="1056"/>
      <c r="CL6" s="1057"/>
      <c r="CM6" s="1055"/>
      <c r="CN6" s="1056"/>
      <c r="CO6" s="1056"/>
      <c r="CP6" s="1056"/>
      <c r="CQ6" s="1057"/>
      <c r="CR6" s="1055"/>
      <c r="CS6" s="1056"/>
      <c r="CT6" s="1056"/>
      <c r="CU6" s="1056"/>
      <c r="CV6" s="1057"/>
      <c r="CW6" s="1055"/>
      <c r="CX6" s="1056"/>
      <c r="CY6" s="1056"/>
      <c r="CZ6" s="1056"/>
      <c r="DA6" s="1057"/>
      <c r="DB6" s="1055"/>
      <c r="DC6" s="1056"/>
      <c r="DD6" s="1056"/>
      <c r="DE6" s="1056"/>
      <c r="DF6" s="1057"/>
      <c r="DG6" s="1152"/>
      <c r="DH6" s="1153"/>
      <c r="DI6" s="1153"/>
      <c r="DJ6" s="1153"/>
      <c r="DK6" s="1154"/>
      <c r="DL6" s="1152"/>
      <c r="DM6" s="1153"/>
      <c r="DN6" s="1153"/>
      <c r="DO6" s="1153"/>
      <c r="DP6" s="1154"/>
      <c r="DQ6" s="1055"/>
      <c r="DR6" s="1056"/>
      <c r="DS6" s="1056"/>
      <c r="DT6" s="1056"/>
      <c r="DU6" s="1057"/>
      <c r="DV6" s="1055"/>
      <c r="DW6" s="1056"/>
      <c r="DX6" s="1056"/>
      <c r="DY6" s="1056"/>
      <c r="DZ6" s="1069"/>
      <c r="EA6" s="254"/>
    </row>
    <row r="7" spans="1:131" s="255" customFormat="1" ht="26.25" customHeight="1" thickTop="1" x14ac:dyDescent="0.15">
      <c r="A7" s="258">
        <v>1</v>
      </c>
      <c r="B7" s="1101" t="s">
        <v>384</v>
      </c>
      <c r="C7" s="1102"/>
      <c r="D7" s="1102"/>
      <c r="E7" s="1102"/>
      <c r="F7" s="1102"/>
      <c r="G7" s="1102"/>
      <c r="H7" s="1102"/>
      <c r="I7" s="1102"/>
      <c r="J7" s="1102"/>
      <c r="K7" s="1102"/>
      <c r="L7" s="1102"/>
      <c r="M7" s="1102"/>
      <c r="N7" s="1102"/>
      <c r="O7" s="1102"/>
      <c r="P7" s="1103"/>
      <c r="Q7" s="1155">
        <v>33147</v>
      </c>
      <c r="R7" s="1156"/>
      <c r="S7" s="1156"/>
      <c r="T7" s="1156"/>
      <c r="U7" s="1156"/>
      <c r="V7" s="1156">
        <v>32253</v>
      </c>
      <c r="W7" s="1156"/>
      <c r="X7" s="1156"/>
      <c r="Y7" s="1156"/>
      <c r="Z7" s="1156"/>
      <c r="AA7" s="1156">
        <v>894</v>
      </c>
      <c r="AB7" s="1156"/>
      <c r="AC7" s="1156"/>
      <c r="AD7" s="1156"/>
      <c r="AE7" s="1157"/>
      <c r="AF7" s="1158">
        <v>789</v>
      </c>
      <c r="AG7" s="1159"/>
      <c r="AH7" s="1159"/>
      <c r="AI7" s="1159"/>
      <c r="AJ7" s="1160"/>
      <c r="AK7" s="1142">
        <v>631</v>
      </c>
      <c r="AL7" s="1143"/>
      <c r="AM7" s="1143"/>
      <c r="AN7" s="1143"/>
      <c r="AO7" s="1143"/>
      <c r="AP7" s="1143">
        <v>39681</v>
      </c>
      <c r="AQ7" s="1143"/>
      <c r="AR7" s="1143"/>
      <c r="AS7" s="1143"/>
      <c r="AT7" s="1143"/>
      <c r="AU7" s="1144"/>
      <c r="AV7" s="1144"/>
      <c r="AW7" s="1144"/>
      <c r="AX7" s="1144"/>
      <c r="AY7" s="1145"/>
      <c r="AZ7" s="252"/>
      <c r="BA7" s="252"/>
      <c r="BB7" s="252"/>
      <c r="BC7" s="252"/>
      <c r="BD7" s="252"/>
      <c r="BE7" s="253"/>
      <c r="BF7" s="253"/>
      <c r="BG7" s="253"/>
      <c r="BH7" s="253"/>
      <c r="BI7" s="253"/>
      <c r="BJ7" s="253"/>
      <c r="BK7" s="253"/>
      <c r="BL7" s="253"/>
      <c r="BM7" s="253"/>
      <c r="BN7" s="253"/>
      <c r="BO7" s="253"/>
      <c r="BP7" s="253"/>
      <c r="BQ7" s="259">
        <v>1</v>
      </c>
      <c r="BR7" s="260"/>
      <c r="BS7" s="1146" t="s">
        <v>580</v>
      </c>
      <c r="BT7" s="1147"/>
      <c r="BU7" s="1147"/>
      <c r="BV7" s="1147"/>
      <c r="BW7" s="1147"/>
      <c r="BX7" s="1147"/>
      <c r="BY7" s="1147"/>
      <c r="BZ7" s="1147"/>
      <c r="CA7" s="1147"/>
      <c r="CB7" s="1147"/>
      <c r="CC7" s="1147"/>
      <c r="CD7" s="1147"/>
      <c r="CE7" s="1147"/>
      <c r="CF7" s="1147"/>
      <c r="CG7" s="1148"/>
      <c r="CH7" s="1139">
        <v>-2</v>
      </c>
      <c r="CI7" s="1140"/>
      <c r="CJ7" s="1140"/>
      <c r="CK7" s="1140"/>
      <c r="CL7" s="1141"/>
      <c r="CM7" s="1139">
        <v>40</v>
      </c>
      <c r="CN7" s="1140"/>
      <c r="CO7" s="1140"/>
      <c r="CP7" s="1140"/>
      <c r="CQ7" s="1141"/>
      <c r="CR7" s="1139">
        <v>30</v>
      </c>
      <c r="CS7" s="1140"/>
      <c r="CT7" s="1140"/>
      <c r="CU7" s="1140"/>
      <c r="CV7" s="1141"/>
      <c r="CW7" s="1139">
        <v>5</v>
      </c>
      <c r="CX7" s="1140"/>
      <c r="CY7" s="1140"/>
      <c r="CZ7" s="1140"/>
      <c r="DA7" s="1141"/>
      <c r="DB7" s="1139" t="s">
        <v>586</v>
      </c>
      <c r="DC7" s="1140"/>
      <c r="DD7" s="1140"/>
      <c r="DE7" s="1140"/>
      <c r="DF7" s="1141"/>
      <c r="DG7" s="1139" t="s">
        <v>585</v>
      </c>
      <c r="DH7" s="1140"/>
      <c r="DI7" s="1140"/>
      <c r="DJ7" s="1140"/>
      <c r="DK7" s="1141"/>
      <c r="DL7" s="1139" t="s">
        <v>585</v>
      </c>
      <c r="DM7" s="1140"/>
      <c r="DN7" s="1140"/>
      <c r="DO7" s="1140"/>
      <c r="DP7" s="1141"/>
      <c r="DQ7" s="1139" t="s">
        <v>585</v>
      </c>
      <c r="DR7" s="1140"/>
      <c r="DS7" s="1140"/>
      <c r="DT7" s="1140"/>
      <c r="DU7" s="1141"/>
      <c r="DV7" s="1166"/>
      <c r="DW7" s="1167"/>
      <c r="DX7" s="1167"/>
      <c r="DY7" s="1167"/>
      <c r="DZ7" s="1168"/>
      <c r="EA7" s="254"/>
    </row>
    <row r="8" spans="1:131" s="255" customFormat="1" ht="26.25" customHeight="1" x14ac:dyDescent="0.15">
      <c r="A8" s="261">
        <v>2</v>
      </c>
      <c r="B8" s="1088" t="s">
        <v>385</v>
      </c>
      <c r="C8" s="1089"/>
      <c r="D8" s="1089"/>
      <c r="E8" s="1089"/>
      <c r="F8" s="1089"/>
      <c r="G8" s="1089"/>
      <c r="H8" s="1089"/>
      <c r="I8" s="1089"/>
      <c r="J8" s="1089"/>
      <c r="K8" s="1089"/>
      <c r="L8" s="1089"/>
      <c r="M8" s="1089"/>
      <c r="N8" s="1089"/>
      <c r="O8" s="1089"/>
      <c r="P8" s="1090"/>
      <c r="Q8" s="1094">
        <v>106</v>
      </c>
      <c r="R8" s="1095"/>
      <c r="S8" s="1095"/>
      <c r="T8" s="1095"/>
      <c r="U8" s="1095"/>
      <c r="V8" s="1095">
        <v>101</v>
      </c>
      <c r="W8" s="1095"/>
      <c r="X8" s="1095"/>
      <c r="Y8" s="1095"/>
      <c r="Z8" s="1095"/>
      <c r="AA8" s="1095">
        <v>5</v>
      </c>
      <c r="AB8" s="1095"/>
      <c r="AC8" s="1095"/>
      <c r="AD8" s="1095"/>
      <c r="AE8" s="1096"/>
      <c r="AF8" s="1070">
        <v>5</v>
      </c>
      <c r="AG8" s="1071"/>
      <c r="AH8" s="1071"/>
      <c r="AI8" s="1071"/>
      <c r="AJ8" s="1072"/>
      <c r="AK8" s="1137">
        <v>49</v>
      </c>
      <c r="AL8" s="1138"/>
      <c r="AM8" s="1138"/>
      <c r="AN8" s="1138"/>
      <c r="AO8" s="1138"/>
      <c r="AP8" s="1138" t="s">
        <v>585</v>
      </c>
      <c r="AQ8" s="1138"/>
      <c r="AR8" s="1138"/>
      <c r="AS8" s="1138"/>
      <c r="AT8" s="1138"/>
      <c r="AU8" s="1135"/>
      <c r="AV8" s="1135"/>
      <c r="AW8" s="1135"/>
      <c r="AX8" s="1135"/>
      <c r="AY8" s="1136"/>
      <c r="AZ8" s="252"/>
      <c r="BA8" s="252"/>
      <c r="BB8" s="252"/>
      <c r="BC8" s="252"/>
      <c r="BD8" s="252"/>
      <c r="BE8" s="253"/>
      <c r="BF8" s="253"/>
      <c r="BG8" s="253"/>
      <c r="BH8" s="253"/>
      <c r="BI8" s="253"/>
      <c r="BJ8" s="253"/>
      <c r="BK8" s="253"/>
      <c r="BL8" s="253"/>
      <c r="BM8" s="253"/>
      <c r="BN8" s="253"/>
      <c r="BO8" s="253"/>
      <c r="BP8" s="253"/>
      <c r="BQ8" s="262">
        <v>2</v>
      </c>
      <c r="BR8" s="263"/>
      <c r="BS8" s="1065" t="s">
        <v>581</v>
      </c>
      <c r="BT8" s="1066"/>
      <c r="BU8" s="1066"/>
      <c r="BV8" s="1066"/>
      <c r="BW8" s="1066"/>
      <c r="BX8" s="1066"/>
      <c r="BY8" s="1066"/>
      <c r="BZ8" s="1066"/>
      <c r="CA8" s="1066"/>
      <c r="CB8" s="1066"/>
      <c r="CC8" s="1066"/>
      <c r="CD8" s="1066"/>
      <c r="CE8" s="1066"/>
      <c r="CF8" s="1066"/>
      <c r="CG8" s="1067"/>
      <c r="CH8" s="1040">
        <v>-9</v>
      </c>
      <c r="CI8" s="1041"/>
      <c r="CJ8" s="1041"/>
      <c r="CK8" s="1041"/>
      <c r="CL8" s="1042"/>
      <c r="CM8" s="1040">
        <v>73</v>
      </c>
      <c r="CN8" s="1041"/>
      <c r="CO8" s="1041"/>
      <c r="CP8" s="1041"/>
      <c r="CQ8" s="1042"/>
      <c r="CR8" s="1040">
        <v>10</v>
      </c>
      <c r="CS8" s="1041"/>
      <c r="CT8" s="1041"/>
      <c r="CU8" s="1041"/>
      <c r="CV8" s="1042"/>
      <c r="CW8" s="1040">
        <v>90</v>
      </c>
      <c r="CX8" s="1041"/>
      <c r="CY8" s="1041"/>
      <c r="CZ8" s="1041"/>
      <c r="DA8" s="1042"/>
      <c r="DB8" s="1040" t="s">
        <v>587</v>
      </c>
      <c r="DC8" s="1041"/>
      <c r="DD8" s="1041"/>
      <c r="DE8" s="1041"/>
      <c r="DF8" s="1042"/>
      <c r="DG8" s="1040" t="s">
        <v>585</v>
      </c>
      <c r="DH8" s="1041"/>
      <c r="DI8" s="1041"/>
      <c r="DJ8" s="1041"/>
      <c r="DK8" s="1042"/>
      <c r="DL8" s="1040" t="s">
        <v>585</v>
      </c>
      <c r="DM8" s="1041"/>
      <c r="DN8" s="1041"/>
      <c r="DO8" s="1041"/>
      <c r="DP8" s="1042"/>
      <c r="DQ8" s="1040" t="s">
        <v>585</v>
      </c>
      <c r="DR8" s="1041"/>
      <c r="DS8" s="1041"/>
      <c r="DT8" s="1041"/>
      <c r="DU8" s="1042"/>
      <c r="DV8" s="1043"/>
      <c r="DW8" s="1044"/>
      <c r="DX8" s="1044"/>
      <c r="DY8" s="1044"/>
      <c r="DZ8" s="1045"/>
      <c r="EA8" s="254"/>
    </row>
    <row r="9" spans="1:131" s="255" customFormat="1" ht="26.25" customHeight="1" x14ac:dyDescent="0.15">
      <c r="A9" s="261">
        <v>3</v>
      </c>
      <c r="B9" s="1088"/>
      <c r="C9" s="1089"/>
      <c r="D9" s="1089"/>
      <c r="E9" s="1089"/>
      <c r="F9" s="1089"/>
      <c r="G9" s="1089"/>
      <c r="H9" s="1089"/>
      <c r="I9" s="1089"/>
      <c r="J9" s="1089"/>
      <c r="K9" s="1089"/>
      <c r="L9" s="1089"/>
      <c r="M9" s="1089"/>
      <c r="N9" s="1089"/>
      <c r="O9" s="1089"/>
      <c r="P9" s="1090"/>
      <c r="Q9" s="1094"/>
      <c r="R9" s="1095"/>
      <c r="S9" s="1095"/>
      <c r="T9" s="1095"/>
      <c r="U9" s="1095"/>
      <c r="V9" s="1095"/>
      <c r="W9" s="1095"/>
      <c r="X9" s="1095"/>
      <c r="Y9" s="1095"/>
      <c r="Z9" s="1095"/>
      <c r="AA9" s="1095"/>
      <c r="AB9" s="1095"/>
      <c r="AC9" s="1095"/>
      <c r="AD9" s="1095"/>
      <c r="AE9" s="1096"/>
      <c r="AF9" s="1070"/>
      <c r="AG9" s="1071"/>
      <c r="AH9" s="1071"/>
      <c r="AI9" s="1071"/>
      <c r="AJ9" s="1072"/>
      <c r="AK9" s="1137"/>
      <c r="AL9" s="1138"/>
      <c r="AM9" s="1138"/>
      <c r="AN9" s="1138"/>
      <c r="AO9" s="1138"/>
      <c r="AP9" s="1138"/>
      <c r="AQ9" s="1138"/>
      <c r="AR9" s="1138"/>
      <c r="AS9" s="1138"/>
      <c r="AT9" s="1138"/>
      <c r="AU9" s="1135"/>
      <c r="AV9" s="1135"/>
      <c r="AW9" s="1135"/>
      <c r="AX9" s="1135"/>
      <c r="AY9" s="1136"/>
      <c r="AZ9" s="252"/>
      <c r="BA9" s="252"/>
      <c r="BB9" s="252"/>
      <c r="BC9" s="252"/>
      <c r="BD9" s="252"/>
      <c r="BE9" s="253"/>
      <c r="BF9" s="253"/>
      <c r="BG9" s="253"/>
      <c r="BH9" s="253"/>
      <c r="BI9" s="253"/>
      <c r="BJ9" s="253"/>
      <c r="BK9" s="253"/>
      <c r="BL9" s="253"/>
      <c r="BM9" s="253"/>
      <c r="BN9" s="253"/>
      <c r="BO9" s="253"/>
      <c r="BP9" s="253"/>
      <c r="BQ9" s="262">
        <v>3</v>
      </c>
      <c r="BR9" s="263"/>
      <c r="BS9" s="1065" t="s">
        <v>582</v>
      </c>
      <c r="BT9" s="1066"/>
      <c r="BU9" s="1066"/>
      <c r="BV9" s="1066"/>
      <c r="BW9" s="1066"/>
      <c r="BX9" s="1066"/>
      <c r="BY9" s="1066"/>
      <c r="BZ9" s="1066"/>
      <c r="CA9" s="1066"/>
      <c r="CB9" s="1066"/>
      <c r="CC9" s="1066"/>
      <c r="CD9" s="1066"/>
      <c r="CE9" s="1066"/>
      <c r="CF9" s="1066"/>
      <c r="CG9" s="1067"/>
      <c r="CH9" s="1040">
        <v>5</v>
      </c>
      <c r="CI9" s="1041"/>
      <c r="CJ9" s="1041"/>
      <c r="CK9" s="1041"/>
      <c r="CL9" s="1042"/>
      <c r="CM9" s="1040">
        <v>351</v>
      </c>
      <c r="CN9" s="1041"/>
      <c r="CO9" s="1041"/>
      <c r="CP9" s="1041"/>
      <c r="CQ9" s="1042"/>
      <c r="CR9" s="1040">
        <v>300</v>
      </c>
      <c r="CS9" s="1041"/>
      <c r="CT9" s="1041"/>
      <c r="CU9" s="1041"/>
      <c r="CV9" s="1042"/>
      <c r="CW9" s="1040" t="s">
        <v>585</v>
      </c>
      <c r="CX9" s="1041"/>
      <c r="CY9" s="1041"/>
      <c r="CZ9" s="1041"/>
      <c r="DA9" s="1042"/>
      <c r="DB9" s="1040" t="s">
        <v>585</v>
      </c>
      <c r="DC9" s="1041"/>
      <c r="DD9" s="1041"/>
      <c r="DE9" s="1041"/>
      <c r="DF9" s="1042"/>
      <c r="DG9" s="1040" t="s">
        <v>585</v>
      </c>
      <c r="DH9" s="1041"/>
      <c r="DI9" s="1041"/>
      <c r="DJ9" s="1041"/>
      <c r="DK9" s="1042"/>
      <c r="DL9" s="1040" t="s">
        <v>585</v>
      </c>
      <c r="DM9" s="1041"/>
      <c r="DN9" s="1041"/>
      <c r="DO9" s="1041"/>
      <c r="DP9" s="1042"/>
      <c r="DQ9" s="1040" t="s">
        <v>585</v>
      </c>
      <c r="DR9" s="1041"/>
      <c r="DS9" s="1041"/>
      <c r="DT9" s="1041"/>
      <c r="DU9" s="1042"/>
      <c r="DV9" s="1043"/>
      <c r="DW9" s="1044"/>
      <c r="DX9" s="1044"/>
      <c r="DY9" s="1044"/>
      <c r="DZ9" s="1045"/>
      <c r="EA9" s="254"/>
    </row>
    <row r="10" spans="1:131" s="255" customFormat="1" ht="26.25" customHeight="1" x14ac:dyDescent="0.15">
      <c r="A10" s="261">
        <v>4</v>
      </c>
      <c r="B10" s="1088"/>
      <c r="C10" s="1089"/>
      <c r="D10" s="1089"/>
      <c r="E10" s="1089"/>
      <c r="F10" s="1089"/>
      <c r="G10" s="1089"/>
      <c r="H10" s="1089"/>
      <c r="I10" s="1089"/>
      <c r="J10" s="1089"/>
      <c r="K10" s="1089"/>
      <c r="L10" s="1089"/>
      <c r="M10" s="1089"/>
      <c r="N10" s="1089"/>
      <c r="O10" s="1089"/>
      <c r="P10" s="1090"/>
      <c r="Q10" s="1094"/>
      <c r="R10" s="1095"/>
      <c r="S10" s="1095"/>
      <c r="T10" s="1095"/>
      <c r="U10" s="1095"/>
      <c r="V10" s="1095"/>
      <c r="W10" s="1095"/>
      <c r="X10" s="1095"/>
      <c r="Y10" s="1095"/>
      <c r="Z10" s="1095"/>
      <c r="AA10" s="1095"/>
      <c r="AB10" s="1095"/>
      <c r="AC10" s="1095"/>
      <c r="AD10" s="1095"/>
      <c r="AE10" s="1096"/>
      <c r="AF10" s="1070"/>
      <c r="AG10" s="1071"/>
      <c r="AH10" s="1071"/>
      <c r="AI10" s="1071"/>
      <c r="AJ10" s="1072"/>
      <c r="AK10" s="1137"/>
      <c r="AL10" s="1138"/>
      <c r="AM10" s="1138"/>
      <c r="AN10" s="1138"/>
      <c r="AO10" s="1138"/>
      <c r="AP10" s="1138"/>
      <c r="AQ10" s="1138"/>
      <c r="AR10" s="1138"/>
      <c r="AS10" s="1138"/>
      <c r="AT10" s="1138"/>
      <c r="AU10" s="1135"/>
      <c r="AV10" s="1135"/>
      <c r="AW10" s="1135"/>
      <c r="AX10" s="1135"/>
      <c r="AY10" s="1136"/>
      <c r="AZ10" s="252"/>
      <c r="BA10" s="252"/>
      <c r="BB10" s="252"/>
      <c r="BC10" s="252"/>
      <c r="BD10" s="252"/>
      <c r="BE10" s="253"/>
      <c r="BF10" s="253"/>
      <c r="BG10" s="253"/>
      <c r="BH10" s="253"/>
      <c r="BI10" s="253"/>
      <c r="BJ10" s="253"/>
      <c r="BK10" s="253"/>
      <c r="BL10" s="253"/>
      <c r="BM10" s="253"/>
      <c r="BN10" s="253"/>
      <c r="BO10" s="253"/>
      <c r="BP10" s="253"/>
      <c r="BQ10" s="262">
        <v>4</v>
      </c>
      <c r="BR10" s="263"/>
      <c r="BS10" s="1065" t="s">
        <v>583</v>
      </c>
      <c r="BT10" s="1066"/>
      <c r="BU10" s="1066"/>
      <c r="BV10" s="1066"/>
      <c r="BW10" s="1066"/>
      <c r="BX10" s="1066"/>
      <c r="BY10" s="1066"/>
      <c r="BZ10" s="1066"/>
      <c r="CA10" s="1066"/>
      <c r="CB10" s="1066"/>
      <c r="CC10" s="1066"/>
      <c r="CD10" s="1066"/>
      <c r="CE10" s="1066"/>
      <c r="CF10" s="1066"/>
      <c r="CG10" s="1067"/>
      <c r="CH10" s="1040">
        <v>2</v>
      </c>
      <c r="CI10" s="1041"/>
      <c r="CJ10" s="1041"/>
      <c r="CK10" s="1041"/>
      <c r="CL10" s="1042"/>
      <c r="CM10" s="1040">
        <v>104</v>
      </c>
      <c r="CN10" s="1041"/>
      <c r="CO10" s="1041"/>
      <c r="CP10" s="1041"/>
      <c r="CQ10" s="1042"/>
      <c r="CR10" s="1040">
        <v>35</v>
      </c>
      <c r="CS10" s="1041"/>
      <c r="CT10" s="1041"/>
      <c r="CU10" s="1041"/>
      <c r="CV10" s="1042"/>
      <c r="CW10" s="1040" t="s">
        <v>585</v>
      </c>
      <c r="CX10" s="1041"/>
      <c r="CY10" s="1041"/>
      <c r="CZ10" s="1041"/>
      <c r="DA10" s="1042"/>
      <c r="DB10" s="1040" t="s">
        <v>585</v>
      </c>
      <c r="DC10" s="1041"/>
      <c r="DD10" s="1041"/>
      <c r="DE10" s="1041"/>
      <c r="DF10" s="1042"/>
      <c r="DG10" s="1040" t="s">
        <v>585</v>
      </c>
      <c r="DH10" s="1041"/>
      <c r="DI10" s="1041"/>
      <c r="DJ10" s="1041"/>
      <c r="DK10" s="1042"/>
      <c r="DL10" s="1040" t="s">
        <v>585</v>
      </c>
      <c r="DM10" s="1041"/>
      <c r="DN10" s="1041"/>
      <c r="DO10" s="1041"/>
      <c r="DP10" s="1042"/>
      <c r="DQ10" s="1040" t="s">
        <v>585</v>
      </c>
      <c r="DR10" s="1041"/>
      <c r="DS10" s="1041"/>
      <c r="DT10" s="1041"/>
      <c r="DU10" s="1042"/>
      <c r="DV10" s="1043"/>
      <c r="DW10" s="1044"/>
      <c r="DX10" s="1044"/>
      <c r="DY10" s="1044"/>
      <c r="DZ10" s="1045"/>
      <c r="EA10" s="254"/>
    </row>
    <row r="11" spans="1:131" s="255" customFormat="1" ht="26.25" customHeight="1" x14ac:dyDescent="0.15">
      <c r="A11" s="261">
        <v>5</v>
      </c>
      <c r="B11" s="1088"/>
      <c r="C11" s="1089"/>
      <c r="D11" s="1089"/>
      <c r="E11" s="1089"/>
      <c r="F11" s="1089"/>
      <c r="G11" s="1089"/>
      <c r="H11" s="1089"/>
      <c r="I11" s="1089"/>
      <c r="J11" s="1089"/>
      <c r="K11" s="1089"/>
      <c r="L11" s="1089"/>
      <c r="M11" s="1089"/>
      <c r="N11" s="1089"/>
      <c r="O11" s="1089"/>
      <c r="P11" s="1090"/>
      <c r="Q11" s="1094"/>
      <c r="R11" s="1095"/>
      <c r="S11" s="1095"/>
      <c r="T11" s="1095"/>
      <c r="U11" s="1095"/>
      <c r="V11" s="1095"/>
      <c r="W11" s="1095"/>
      <c r="X11" s="1095"/>
      <c r="Y11" s="1095"/>
      <c r="Z11" s="1095"/>
      <c r="AA11" s="1095"/>
      <c r="AB11" s="1095"/>
      <c r="AC11" s="1095"/>
      <c r="AD11" s="1095"/>
      <c r="AE11" s="1096"/>
      <c r="AF11" s="1070"/>
      <c r="AG11" s="1071"/>
      <c r="AH11" s="1071"/>
      <c r="AI11" s="1071"/>
      <c r="AJ11" s="1072"/>
      <c r="AK11" s="1137"/>
      <c r="AL11" s="1138"/>
      <c r="AM11" s="1138"/>
      <c r="AN11" s="1138"/>
      <c r="AO11" s="1138"/>
      <c r="AP11" s="1138"/>
      <c r="AQ11" s="1138"/>
      <c r="AR11" s="1138"/>
      <c r="AS11" s="1138"/>
      <c r="AT11" s="1138"/>
      <c r="AU11" s="1135"/>
      <c r="AV11" s="1135"/>
      <c r="AW11" s="1135"/>
      <c r="AX11" s="1135"/>
      <c r="AY11" s="1136"/>
      <c r="AZ11" s="252"/>
      <c r="BA11" s="252"/>
      <c r="BB11" s="252"/>
      <c r="BC11" s="252"/>
      <c r="BD11" s="252"/>
      <c r="BE11" s="253"/>
      <c r="BF11" s="253"/>
      <c r="BG11" s="253"/>
      <c r="BH11" s="253"/>
      <c r="BI11" s="253"/>
      <c r="BJ11" s="253"/>
      <c r="BK11" s="253"/>
      <c r="BL11" s="253"/>
      <c r="BM11" s="253"/>
      <c r="BN11" s="253"/>
      <c r="BO11" s="253"/>
      <c r="BP11" s="253"/>
      <c r="BQ11" s="262">
        <v>5</v>
      </c>
      <c r="BR11" s="263"/>
      <c r="BS11" s="1065" t="s">
        <v>584</v>
      </c>
      <c r="BT11" s="1066"/>
      <c r="BU11" s="1066"/>
      <c r="BV11" s="1066"/>
      <c r="BW11" s="1066"/>
      <c r="BX11" s="1066"/>
      <c r="BY11" s="1066"/>
      <c r="BZ11" s="1066"/>
      <c r="CA11" s="1066"/>
      <c r="CB11" s="1066"/>
      <c r="CC11" s="1066"/>
      <c r="CD11" s="1066"/>
      <c r="CE11" s="1066"/>
      <c r="CF11" s="1066"/>
      <c r="CG11" s="1067"/>
      <c r="CH11" s="1040">
        <v>2</v>
      </c>
      <c r="CI11" s="1041"/>
      <c r="CJ11" s="1041"/>
      <c r="CK11" s="1041"/>
      <c r="CL11" s="1042"/>
      <c r="CM11" s="1040">
        <v>3</v>
      </c>
      <c r="CN11" s="1041"/>
      <c r="CO11" s="1041"/>
      <c r="CP11" s="1041"/>
      <c r="CQ11" s="1042"/>
      <c r="CR11" s="1040">
        <v>1</v>
      </c>
      <c r="CS11" s="1041"/>
      <c r="CT11" s="1041"/>
      <c r="CU11" s="1041"/>
      <c r="CV11" s="1042"/>
      <c r="CW11" s="1040" t="s">
        <v>585</v>
      </c>
      <c r="CX11" s="1041"/>
      <c r="CY11" s="1041"/>
      <c r="CZ11" s="1041"/>
      <c r="DA11" s="1042"/>
      <c r="DB11" s="1040" t="s">
        <v>586</v>
      </c>
      <c r="DC11" s="1041"/>
      <c r="DD11" s="1041"/>
      <c r="DE11" s="1041"/>
      <c r="DF11" s="1042"/>
      <c r="DG11" s="1040" t="s">
        <v>585</v>
      </c>
      <c r="DH11" s="1041"/>
      <c r="DI11" s="1041"/>
      <c r="DJ11" s="1041"/>
      <c r="DK11" s="1042"/>
      <c r="DL11" s="1040" t="s">
        <v>585</v>
      </c>
      <c r="DM11" s="1041"/>
      <c r="DN11" s="1041"/>
      <c r="DO11" s="1041"/>
      <c r="DP11" s="1042"/>
      <c r="DQ11" s="1040" t="s">
        <v>585</v>
      </c>
      <c r="DR11" s="1041"/>
      <c r="DS11" s="1041"/>
      <c r="DT11" s="1041"/>
      <c r="DU11" s="1042"/>
      <c r="DV11" s="1043"/>
      <c r="DW11" s="1044"/>
      <c r="DX11" s="1044"/>
      <c r="DY11" s="1044"/>
      <c r="DZ11" s="1045"/>
      <c r="EA11" s="254"/>
    </row>
    <row r="12" spans="1:131" s="255" customFormat="1" ht="26.25" customHeight="1" x14ac:dyDescent="0.15">
      <c r="A12" s="261">
        <v>6</v>
      </c>
      <c r="B12" s="1088"/>
      <c r="C12" s="1089"/>
      <c r="D12" s="1089"/>
      <c r="E12" s="1089"/>
      <c r="F12" s="1089"/>
      <c r="G12" s="1089"/>
      <c r="H12" s="1089"/>
      <c r="I12" s="1089"/>
      <c r="J12" s="1089"/>
      <c r="K12" s="1089"/>
      <c r="L12" s="1089"/>
      <c r="M12" s="1089"/>
      <c r="N12" s="1089"/>
      <c r="O12" s="1089"/>
      <c r="P12" s="1090"/>
      <c r="Q12" s="1094"/>
      <c r="R12" s="1095"/>
      <c r="S12" s="1095"/>
      <c r="T12" s="1095"/>
      <c r="U12" s="1095"/>
      <c r="V12" s="1095"/>
      <c r="W12" s="1095"/>
      <c r="X12" s="1095"/>
      <c r="Y12" s="1095"/>
      <c r="Z12" s="1095"/>
      <c r="AA12" s="1095"/>
      <c r="AB12" s="1095"/>
      <c r="AC12" s="1095"/>
      <c r="AD12" s="1095"/>
      <c r="AE12" s="1096"/>
      <c r="AF12" s="1070"/>
      <c r="AG12" s="1071"/>
      <c r="AH12" s="1071"/>
      <c r="AI12" s="1071"/>
      <c r="AJ12" s="1072"/>
      <c r="AK12" s="1137"/>
      <c r="AL12" s="1138"/>
      <c r="AM12" s="1138"/>
      <c r="AN12" s="1138"/>
      <c r="AO12" s="1138"/>
      <c r="AP12" s="1138"/>
      <c r="AQ12" s="1138"/>
      <c r="AR12" s="1138"/>
      <c r="AS12" s="1138"/>
      <c r="AT12" s="1138"/>
      <c r="AU12" s="1135"/>
      <c r="AV12" s="1135"/>
      <c r="AW12" s="1135"/>
      <c r="AX12" s="1135"/>
      <c r="AY12" s="1136"/>
      <c r="AZ12" s="252"/>
      <c r="BA12" s="252"/>
      <c r="BB12" s="252"/>
      <c r="BC12" s="252"/>
      <c r="BD12" s="252"/>
      <c r="BE12" s="253"/>
      <c r="BF12" s="253"/>
      <c r="BG12" s="253"/>
      <c r="BH12" s="253"/>
      <c r="BI12" s="253"/>
      <c r="BJ12" s="253"/>
      <c r="BK12" s="253"/>
      <c r="BL12" s="253"/>
      <c r="BM12" s="253"/>
      <c r="BN12" s="253"/>
      <c r="BO12" s="253"/>
      <c r="BP12" s="253"/>
      <c r="BQ12" s="262">
        <v>6</v>
      </c>
      <c r="BR12" s="263"/>
      <c r="BS12" s="1065"/>
      <c r="BT12" s="1066"/>
      <c r="BU12" s="1066"/>
      <c r="BV12" s="1066"/>
      <c r="BW12" s="1066"/>
      <c r="BX12" s="1066"/>
      <c r="BY12" s="1066"/>
      <c r="BZ12" s="1066"/>
      <c r="CA12" s="1066"/>
      <c r="CB12" s="1066"/>
      <c r="CC12" s="1066"/>
      <c r="CD12" s="1066"/>
      <c r="CE12" s="1066"/>
      <c r="CF12" s="1066"/>
      <c r="CG12" s="1067"/>
      <c r="CH12" s="1040"/>
      <c r="CI12" s="1041"/>
      <c r="CJ12" s="1041"/>
      <c r="CK12" s="1041"/>
      <c r="CL12" s="1042"/>
      <c r="CM12" s="1040"/>
      <c r="CN12" s="1041"/>
      <c r="CO12" s="1041"/>
      <c r="CP12" s="1041"/>
      <c r="CQ12" s="1042"/>
      <c r="CR12" s="1040"/>
      <c r="CS12" s="1041"/>
      <c r="CT12" s="1041"/>
      <c r="CU12" s="1041"/>
      <c r="CV12" s="1042"/>
      <c r="CW12" s="1040"/>
      <c r="CX12" s="1041"/>
      <c r="CY12" s="1041"/>
      <c r="CZ12" s="1041"/>
      <c r="DA12" s="1042"/>
      <c r="DB12" s="1040"/>
      <c r="DC12" s="1041"/>
      <c r="DD12" s="1041"/>
      <c r="DE12" s="1041"/>
      <c r="DF12" s="1042"/>
      <c r="DG12" s="1040"/>
      <c r="DH12" s="1041"/>
      <c r="DI12" s="1041"/>
      <c r="DJ12" s="1041"/>
      <c r="DK12" s="1042"/>
      <c r="DL12" s="1040"/>
      <c r="DM12" s="1041"/>
      <c r="DN12" s="1041"/>
      <c r="DO12" s="1041"/>
      <c r="DP12" s="1042"/>
      <c r="DQ12" s="1040"/>
      <c r="DR12" s="1041"/>
      <c r="DS12" s="1041"/>
      <c r="DT12" s="1041"/>
      <c r="DU12" s="1042"/>
      <c r="DV12" s="1043"/>
      <c r="DW12" s="1044"/>
      <c r="DX12" s="1044"/>
      <c r="DY12" s="1044"/>
      <c r="DZ12" s="1045"/>
      <c r="EA12" s="254"/>
    </row>
    <row r="13" spans="1:131" s="255" customFormat="1" ht="26.25" customHeight="1" x14ac:dyDescent="0.15">
      <c r="A13" s="261">
        <v>7</v>
      </c>
      <c r="B13" s="1088"/>
      <c r="C13" s="1089"/>
      <c r="D13" s="1089"/>
      <c r="E13" s="1089"/>
      <c r="F13" s="1089"/>
      <c r="G13" s="1089"/>
      <c r="H13" s="1089"/>
      <c r="I13" s="1089"/>
      <c r="J13" s="1089"/>
      <c r="K13" s="1089"/>
      <c r="L13" s="1089"/>
      <c r="M13" s="1089"/>
      <c r="N13" s="1089"/>
      <c r="O13" s="1089"/>
      <c r="P13" s="1090"/>
      <c r="Q13" s="1094"/>
      <c r="R13" s="1095"/>
      <c r="S13" s="1095"/>
      <c r="T13" s="1095"/>
      <c r="U13" s="1095"/>
      <c r="V13" s="1095"/>
      <c r="W13" s="1095"/>
      <c r="X13" s="1095"/>
      <c r="Y13" s="1095"/>
      <c r="Z13" s="1095"/>
      <c r="AA13" s="1095"/>
      <c r="AB13" s="1095"/>
      <c r="AC13" s="1095"/>
      <c r="AD13" s="1095"/>
      <c r="AE13" s="1096"/>
      <c r="AF13" s="1070"/>
      <c r="AG13" s="1071"/>
      <c r="AH13" s="1071"/>
      <c r="AI13" s="1071"/>
      <c r="AJ13" s="1072"/>
      <c r="AK13" s="1137"/>
      <c r="AL13" s="1138"/>
      <c r="AM13" s="1138"/>
      <c r="AN13" s="1138"/>
      <c r="AO13" s="1138"/>
      <c r="AP13" s="1138"/>
      <c r="AQ13" s="1138"/>
      <c r="AR13" s="1138"/>
      <c r="AS13" s="1138"/>
      <c r="AT13" s="1138"/>
      <c r="AU13" s="1135"/>
      <c r="AV13" s="1135"/>
      <c r="AW13" s="1135"/>
      <c r="AX13" s="1135"/>
      <c r="AY13" s="1136"/>
      <c r="AZ13" s="252"/>
      <c r="BA13" s="252"/>
      <c r="BB13" s="252"/>
      <c r="BC13" s="252"/>
      <c r="BD13" s="252"/>
      <c r="BE13" s="253"/>
      <c r="BF13" s="253"/>
      <c r="BG13" s="253"/>
      <c r="BH13" s="253"/>
      <c r="BI13" s="253"/>
      <c r="BJ13" s="253"/>
      <c r="BK13" s="253"/>
      <c r="BL13" s="253"/>
      <c r="BM13" s="253"/>
      <c r="BN13" s="253"/>
      <c r="BO13" s="253"/>
      <c r="BP13" s="253"/>
      <c r="BQ13" s="262">
        <v>7</v>
      </c>
      <c r="BR13" s="263"/>
      <c r="BS13" s="1065"/>
      <c r="BT13" s="1066"/>
      <c r="BU13" s="1066"/>
      <c r="BV13" s="1066"/>
      <c r="BW13" s="1066"/>
      <c r="BX13" s="1066"/>
      <c r="BY13" s="1066"/>
      <c r="BZ13" s="1066"/>
      <c r="CA13" s="1066"/>
      <c r="CB13" s="1066"/>
      <c r="CC13" s="1066"/>
      <c r="CD13" s="1066"/>
      <c r="CE13" s="1066"/>
      <c r="CF13" s="1066"/>
      <c r="CG13" s="1067"/>
      <c r="CH13" s="1040"/>
      <c r="CI13" s="1041"/>
      <c r="CJ13" s="1041"/>
      <c r="CK13" s="1041"/>
      <c r="CL13" s="1042"/>
      <c r="CM13" s="1040"/>
      <c r="CN13" s="1041"/>
      <c r="CO13" s="1041"/>
      <c r="CP13" s="1041"/>
      <c r="CQ13" s="1042"/>
      <c r="CR13" s="1040"/>
      <c r="CS13" s="1041"/>
      <c r="CT13" s="1041"/>
      <c r="CU13" s="1041"/>
      <c r="CV13" s="1042"/>
      <c r="CW13" s="1040"/>
      <c r="CX13" s="1041"/>
      <c r="CY13" s="1041"/>
      <c r="CZ13" s="1041"/>
      <c r="DA13" s="1042"/>
      <c r="DB13" s="1040"/>
      <c r="DC13" s="1041"/>
      <c r="DD13" s="1041"/>
      <c r="DE13" s="1041"/>
      <c r="DF13" s="1042"/>
      <c r="DG13" s="1040"/>
      <c r="DH13" s="1041"/>
      <c r="DI13" s="1041"/>
      <c r="DJ13" s="1041"/>
      <c r="DK13" s="1042"/>
      <c r="DL13" s="1040"/>
      <c r="DM13" s="1041"/>
      <c r="DN13" s="1041"/>
      <c r="DO13" s="1041"/>
      <c r="DP13" s="1042"/>
      <c r="DQ13" s="1040"/>
      <c r="DR13" s="1041"/>
      <c r="DS13" s="1041"/>
      <c r="DT13" s="1041"/>
      <c r="DU13" s="1042"/>
      <c r="DV13" s="1043"/>
      <c r="DW13" s="1044"/>
      <c r="DX13" s="1044"/>
      <c r="DY13" s="1044"/>
      <c r="DZ13" s="1045"/>
      <c r="EA13" s="254"/>
    </row>
    <row r="14" spans="1:131" s="255" customFormat="1" ht="26.25" customHeight="1" x14ac:dyDescent="0.15">
      <c r="A14" s="261">
        <v>8</v>
      </c>
      <c r="B14" s="1088"/>
      <c r="C14" s="1089"/>
      <c r="D14" s="1089"/>
      <c r="E14" s="1089"/>
      <c r="F14" s="1089"/>
      <c r="G14" s="1089"/>
      <c r="H14" s="1089"/>
      <c r="I14" s="1089"/>
      <c r="J14" s="1089"/>
      <c r="K14" s="1089"/>
      <c r="L14" s="1089"/>
      <c r="M14" s="1089"/>
      <c r="N14" s="1089"/>
      <c r="O14" s="1089"/>
      <c r="P14" s="1090"/>
      <c r="Q14" s="1094"/>
      <c r="R14" s="1095"/>
      <c r="S14" s="1095"/>
      <c r="T14" s="1095"/>
      <c r="U14" s="1095"/>
      <c r="V14" s="1095"/>
      <c r="W14" s="1095"/>
      <c r="X14" s="1095"/>
      <c r="Y14" s="1095"/>
      <c r="Z14" s="1095"/>
      <c r="AA14" s="1095"/>
      <c r="AB14" s="1095"/>
      <c r="AC14" s="1095"/>
      <c r="AD14" s="1095"/>
      <c r="AE14" s="1096"/>
      <c r="AF14" s="1070"/>
      <c r="AG14" s="1071"/>
      <c r="AH14" s="1071"/>
      <c r="AI14" s="1071"/>
      <c r="AJ14" s="1072"/>
      <c r="AK14" s="1137"/>
      <c r="AL14" s="1138"/>
      <c r="AM14" s="1138"/>
      <c r="AN14" s="1138"/>
      <c r="AO14" s="1138"/>
      <c r="AP14" s="1138"/>
      <c r="AQ14" s="1138"/>
      <c r="AR14" s="1138"/>
      <c r="AS14" s="1138"/>
      <c r="AT14" s="1138"/>
      <c r="AU14" s="1135"/>
      <c r="AV14" s="1135"/>
      <c r="AW14" s="1135"/>
      <c r="AX14" s="1135"/>
      <c r="AY14" s="1136"/>
      <c r="AZ14" s="252"/>
      <c r="BA14" s="252"/>
      <c r="BB14" s="252"/>
      <c r="BC14" s="252"/>
      <c r="BD14" s="252"/>
      <c r="BE14" s="253"/>
      <c r="BF14" s="253"/>
      <c r="BG14" s="253"/>
      <c r="BH14" s="253"/>
      <c r="BI14" s="253"/>
      <c r="BJ14" s="253"/>
      <c r="BK14" s="253"/>
      <c r="BL14" s="253"/>
      <c r="BM14" s="253"/>
      <c r="BN14" s="253"/>
      <c r="BO14" s="253"/>
      <c r="BP14" s="253"/>
      <c r="BQ14" s="262">
        <v>8</v>
      </c>
      <c r="BR14" s="263"/>
      <c r="BS14" s="1065"/>
      <c r="BT14" s="1066"/>
      <c r="BU14" s="1066"/>
      <c r="BV14" s="1066"/>
      <c r="BW14" s="1066"/>
      <c r="BX14" s="1066"/>
      <c r="BY14" s="1066"/>
      <c r="BZ14" s="1066"/>
      <c r="CA14" s="1066"/>
      <c r="CB14" s="1066"/>
      <c r="CC14" s="1066"/>
      <c r="CD14" s="1066"/>
      <c r="CE14" s="1066"/>
      <c r="CF14" s="1066"/>
      <c r="CG14" s="1067"/>
      <c r="CH14" s="1040"/>
      <c r="CI14" s="1041"/>
      <c r="CJ14" s="1041"/>
      <c r="CK14" s="1041"/>
      <c r="CL14" s="1042"/>
      <c r="CM14" s="1040"/>
      <c r="CN14" s="1041"/>
      <c r="CO14" s="1041"/>
      <c r="CP14" s="1041"/>
      <c r="CQ14" s="1042"/>
      <c r="CR14" s="1040"/>
      <c r="CS14" s="1041"/>
      <c r="CT14" s="1041"/>
      <c r="CU14" s="1041"/>
      <c r="CV14" s="1042"/>
      <c r="CW14" s="1040"/>
      <c r="CX14" s="1041"/>
      <c r="CY14" s="1041"/>
      <c r="CZ14" s="1041"/>
      <c r="DA14" s="1042"/>
      <c r="DB14" s="1040"/>
      <c r="DC14" s="1041"/>
      <c r="DD14" s="1041"/>
      <c r="DE14" s="1041"/>
      <c r="DF14" s="1042"/>
      <c r="DG14" s="1040"/>
      <c r="DH14" s="1041"/>
      <c r="DI14" s="1041"/>
      <c r="DJ14" s="1041"/>
      <c r="DK14" s="1042"/>
      <c r="DL14" s="1040"/>
      <c r="DM14" s="1041"/>
      <c r="DN14" s="1041"/>
      <c r="DO14" s="1041"/>
      <c r="DP14" s="1042"/>
      <c r="DQ14" s="1040"/>
      <c r="DR14" s="1041"/>
      <c r="DS14" s="1041"/>
      <c r="DT14" s="1041"/>
      <c r="DU14" s="1042"/>
      <c r="DV14" s="1043"/>
      <c r="DW14" s="1044"/>
      <c r="DX14" s="1044"/>
      <c r="DY14" s="1044"/>
      <c r="DZ14" s="1045"/>
      <c r="EA14" s="254"/>
    </row>
    <row r="15" spans="1:131" s="255" customFormat="1" ht="26.25" customHeight="1" x14ac:dyDescent="0.15">
      <c r="A15" s="261">
        <v>9</v>
      </c>
      <c r="B15" s="1088"/>
      <c r="C15" s="1089"/>
      <c r="D15" s="1089"/>
      <c r="E15" s="1089"/>
      <c r="F15" s="1089"/>
      <c r="G15" s="1089"/>
      <c r="H15" s="1089"/>
      <c r="I15" s="1089"/>
      <c r="J15" s="1089"/>
      <c r="K15" s="1089"/>
      <c r="L15" s="1089"/>
      <c r="M15" s="1089"/>
      <c r="N15" s="1089"/>
      <c r="O15" s="1089"/>
      <c r="P15" s="1090"/>
      <c r="Q15" s="1094"/>
      <c r="R15" s="1095"/>
      <c r="S15" s="1095"/>
      <c r="T15" s="1095"/>
      <c r="U15" s="1095"/>
      <c r="V15" s="1095"/>
      <c r="W15" s="1095"/>
      <c r="X15" s="1095"/>
      <c r="Y15" s="1095"/>
      <c r="Z15" s="1095"/>
      <c r="AA15" s="1095"/>
      <c r="AB15" s="1095"/>
      <c r="AC15" s="1095"/>
      <c r="AD15" s="1095"/>
      <c r="AE15" s="1096"/>
      <c r="AF15" s="1070"/>
      <c r="AG15" s="1071"/>
      <c r="AH15" s="1071"/>
      <c r="AI15" s="1071"/>
      <c r="AJ15" s="1072"/>
      <c r="AK15" s="1137"/>
      <c r="AL15" s="1138"/>
      <c r="AM15" s="1138"/>
      <c r="AN15" s="1138"/>
      <c r="AO15" s="1138"/>
      <c r="AP15" s="1138"/>
      <c r="AQ15" s="1138"/>
      <c r="AR15" s="1138"/>
      <c r="AS15" s="1138"/>
      <c r="AT15" s="1138"/>
      <c r="AU15" s="1135"/>
      <c r="AV15" s="1135"/>
      <c r="AW15" s="1135"/>
      <c r="AX15" s="1135"/>
      <c r="AY15" s="1136"/>
      <c r="AZ15" s="252"/>
      <c r="BA15" s="252"/>
      <c r="BB15" s="252"/>
      <c r="BC15" s="252"/>
      <c r="BD15" s="252"/>
      <c r="BE15" s="253"/>
      <c r="BF15" s="253"/>
      <c r="BG15" s="253"/>
      <c r="BH15" s="253"/>
      <c r="BI15" s="253"/>
      <c r="BJ15" s="253"/>
      <c r="BK15" s="253"/>
      <c r="BL15" s="253"/>
      <c r="BM15" s="253"/>
      <c r="BN15" s="253"/>
      <c r="BO15" s="253"/>
      <c r="BP15" s="253"/>
      <c r="BQ15" s="262">
        <v>9</v>
      </c>
      <c r="BR15" s="263"/>
      <c r="BS15" s="1065"/>
      <c r="BT15" s="1066"/>
      <c r="BU15" s="1066"/>
      <c r="BV15" s="1066"/>
      <c r="BW15" s="1066"/>
      <c r="BX15" s="1066"/>
      <c r="BY15" s="1066"/>
      <c r="BZ15" s="1066"/>
      <c r="CA15" s="1066"/>
      <c r="CB15" s="1066"/>
      <c r="CC15" s="1066"/>
      <c r="CD15" s="1066"/>
      <c r="CE15" s="1066"/>
      <c r="CF15" s="1066"/>
      <c r="CG15" s="1067"/>
      <c r="CH15" s="1040"/>
      <c r="CI15" s="1041"/>
      <c r="CJ15" s="1041"/>
      <c r="CK15" s="1041"/>
      <c r="CL15" s="1042"/>
      <c r="CM15" s="1040"/>
      <c r="CN15" s="1041"/>
      <c r="CO15" s="1041"/>
      <c r="CP15" s="1041"/>
      <c r="CQ15" s="1042"/>
      <c r="CR15" s="1040"/>
      <c r="CS15" s="1041"/>
      <c r="CT15" s="1041"/>
      <c r="CU15" s="1041"/>
      <c r="CV15" s="1042"/>
      <c r="CW15" s="1040"/>
      <c r="CX15" s="1041"/>
      <c r="CY15" s="1041"/>
      <c r="CZ15" s="1041"/>
      <c r="DA15" s="1042"/>
      <c r="DB15" s="1040"/>
      <c r="DC15" s="1041"/>
      <c r="DD15" s="1041"/>
      <c r="DE15" s="1041"/>
      <c r="DF15" s="1042"/>
      <c r="DG15" s="1040"/>
      <c r="DH15" s="1041"/>
      <c r="DI15" s="1041"/>
      <c r="DJ15" s="1041"/>
      <c r="DK15" s="1042"/>
      <c r="DL15" s="1040"/>
      <c r="DM15" s="1041"/>
      <c r="DN15" s="1041"/>
      <c r="DO15" s="1041"/>
      <c r="DP15" s="1042"/>
      <c r="DQ15" s="1040"/>
      <c r="DR15" s="1041"/>
      <c r="DS15" s="1041"/>
      <c r="DT15" s="1041"/>
      <c r="DU15" s="1042"/>
      <c r="DV15" s="1043"/>
      <c r="DW15" s="1044"/>
      <c r="DX15" s="1044"/>
      <c r="DY15" s="1044"/>
      <c r="DZ15" s="1045"/>
      <c r="EA15" s="254"/>
    </row>
    <row r="16" spans="1:131" s="255" customFormat="1" ht="26.25" customHeight="1" x14ac:dyDescent="0.15">
      <c r="A16" s="261">
        <v>10</v>
      </c>
      <c r="B16" s="1088"/>
      <c r="C16" s="1089"/>
      <c r="D16" s="1089"/>
      <c r="E16" s="1089"/>
      <c r="F16" s="1089"/>
      <c r="G16" s="1089"/>
      <c r="H16" s="1089"/>
      <c r="I16" s="1089"/>
      <c r="J16" s="1089"/>
      <c r="K16" s="1089"/>
      <c r="L16" s="1089"/>
      <c r="M16" s="1089"/>
      <c r="N16" s="1089"/>
      <c r="O16" s="1089"/>
      <c r="P16" s="1090"/>
      <c r="Q16" s="1094"/>
      <c r="R16" s="1095"/>
      <c r="S16" s="1095"/>
      <c r="T16" s="1095"/>
      <c r="U16" s="1095"/>
      <c r="V16" s="1095"/>
      <c r="W16" s="1095"/>
      <c r="X16" s="1095"/>
      <c r="Y16" s="1095"/>
      <c r="Z16" s="1095"/>
      <c r="AA16" s="1095"/>
      <c r="AB16" s="1095"/>
      <c r="AC16" s="1095"/>
      <c r="AD16" s="1095"/>
      <c r="AE16" s="1096"/>
      <c r="AF16" s="1070"/>
      <c r="AG16" s="1071"/>
      <c r="AH16" s="1071"/>
      <c r="AI16" s="1071"/>
      <c r="AJ16" s="1072"/>
      <c r="AK16" s="1137"/>
      <c r="AL16" s="1138"/>
      <c r="AM16" s="1138"/>
      <c r="AN16" s="1138"/>
      <c r="AO16" s="1138"/>
      <c r="AP16" s="1138"/>
      <c r="AQ16" s="1138"/>
      <c r="AR16" s="1138"/>
      <c r="AS16" s="1138"/>
      <c r="AT16" s="1138"/>
      <c r="AU16" s="1135"/>
      <c r="AV16" s="1135"/>
      <c r="AW16" s="1135"/>
      <c r="AX16" s="1135"/>
      <c r="AY16" s="1136"/>
      <c r="AZ16" s="252"/>
      <c r="BA16" s="252"/>
      <c r="BB16" s="252"/>
      <c r="BC16" s="252"/>
      <c r="BD16" s="252"/>
      <c r="BE16" s="253"/>
      <c r="BF16" s="253"/>
      <c r="BG16" s="253"/>
      <c r="BH16" s="253"/>
      <c r="BI16" s="253"/>
      <c r="BJ16" s="253"/>
      <c r="BK16" s="253"/>
      <c r="BL16" s="253"/>
      <c r="BM16" s="253"/>
      <c r="BN16" s="253"/>
      <c r="BO16" s="253"/>
      <c r="BP16" s="253"/>
      <c r="BQ16" s="262">
        <v>10</v>
      </c>
      <c r="BR16" s="263"/>
      <c r="BS16" s="1065"/>
      <c r="BT16" s="1066"/>
      <c r="BU16" s="1066"/>
      <c r="BV16" s="1066"/>
      <c r="BW16" s="1066"/>
      <c r="BX16" s="1066"/>
      <c r="BY16" s="1066"/>
      <c r="BZ16" s="1066"/>
      <c r="CA16" s="1066"/>
      <c r="CB16" s="1066"/>
      <c r="CC16" s="1066"/>
      <c r="CD16" s="1066"/>
      <c r="CE16" s="1066"/>
      <c r="CF16" s="1066"/>
      <c r="CG16" s="1067"/>
      <c r="CH16" s="1040"/>
      <c r="CI16" s="1041"/>
      <c r="CJ16" s="1041"/>
      <c r="CK16" s="1041"/>
      <c r="CL16" s="1042"/>
      <c r="CM16" s="1040"/>
      <c r="CN16" s="1041"/>
      <c r="CO16" s="1041"/>
      <c r="CP16" s="1041"/>
      <c r="CQ16" s="1042"/>
      <c r="CR16" s="1040"/>
      <c r="CS16" s="1041"/>
      <c r="CT16" s="1041"/>
      <c r="CU16" s="1041"/>
      <c r="CV16" s="1042"/>
      <c r="CW16" s="1040"/>
      <c r="CX16" s="1041"/>
      <c r="CY16" s="1041"/>
      <c r="CZ16" s="1041"/>
      <c r="DA16" s="1042"/>
      <c r="DB16" s="1040"/>
      <c r="DC16" s="1041"/>
      <c r="DD16" s="1041"/>
      <c r="DE16" s="1041"/>
      <c r="DF16" s="1042"/>
      <c r="DG16" s="1040"/>
      <c r="DH16" s="1041"/>
      <c r="DI16" s="1041"/>
      <c r="DJ16" s="1041"/>
      <c r="DK16" s="1042"/>
      <c r="DL16" s="1040"/>
      <c r="DM16" s="1041"/>
      <c r="DN16" s="1041"/>
      <c r="DO16" s="1041"/>
      <c r="DP16" s="1042"/>
      <c r="DQ16" s="1040"/>
      <c r="DR16" s="1041"/>
      <c r="DS16" s="1041"/>
      <c r="DT16" s="1041"/>
      <c r="DU16" s="1042"/>
      <c r="DV16" s="1043"/>
      <c r="DW16" s="1044"/>
      <c r="DX16" s="1044"/>
      <c r="DY16" s="1044"/>
      <c r="DZ16" s="1045"/>
      <c r="EA16" s="254"/>
    </row>
    <row r="17" spans="1:131" s="255" customFormat="1" ht="26.25" customHeight="1" x14ac:dyDescent="0.15">
      <c r="A17" s="261">
        <v>11</v>
      </c>
      <c r="B17" s="1088"/>
      <c r="C17" s="1089"/>
      <c r="D17" s="1089"/>
      <c r="E17" s="1089"/>
      <c r="F17" s="1089"/>
      <c r="G17" s="1089"/>
      <c r="H17" s="1089"/>
      <c r="I17" s="1089"/>
      <c r="J17" s="1089"/>
      <c r="K17" s="1089"/>
      <c r="L17" s="1089"/>
      <c r="M17" s="1089"/>
      <c r="N17" s="1089"/>
      <c r="O17" s="1089"/>
      <c r="P17" s="1090"/>
      <c r="Q17" s="1094"/>
      <c r="R17" s="1095"/>
      <c r="S17" s="1095"/>
      <c r="T17" s="1095"/>
      <c r="U17" s="1095"/>
      <c r="V17" s="1095"/>
      <c r="W17" s="1095"/>
      <c r="X17" s="1095"/>
      <c r="Y17" s="1095"/>
      <c r="Z17" s="1095"/>
      <c r="AA17" s="1095"/>
      <c r="AB17" s="1095"/>
      <c r="AC17" s="1095"/>
      <c r="AD17" s="1095"/>
      <c r="AE17" s="1096"/>
      <c r="AF17" s="1070"/>
      <c r="AG17" s="1071"/>
      <c r="AH17" s="1071"/>
      <c r="AI17" s="1071"/>
      <c r="AJ17" s="1072"/>
      <c r="AK17" s="1137"/>
      <c r="AL17" s="1138"/>
      <c r="AM17" s="1138"/>
      <c r="AN17" s="1138"/>
      <c r="AO17" s="1138"/>
      <c r="AP17" s="1138"/>
      <c r="AQ17" s="1138"/>
      <c r="AR17" s="1138"/>
      <c r="AS17" s="1138"/>
      <c r="AT17" s="1138"/>
      <c r="AU17" s="1135"/>
      <c r="AV17" s="1135"/>
      <c r="AW17" s="1135"/>
      <c r="AX17" s="1135"/>
      <c r="AY17" s="1136"/>
      <c r="AZ17" s="252"/>
      <c r="BA17" s="252"/>
      <c r="BB17" s="252"/>
      <c r="BC17" s="252"/>
      <c r="BD17" s="252"/>
      <c r="BE17" s="253"/>
      <c r="BF17" s="253"/>
      <c r="BG17" s="253"/>
      <c r="BH17" s="253"/>
      <c r="BI17" s="253"/>
      <c r="BJ17" s="253"/>
      <c r="BK17" s="253"/>
      <c r="BL17" s="253"/>
      <c r="BM17" s="253"/>
      <c r="BN17" s="253"/>
      <c r="BO17" s="253"/>
      <c r="BP17" s="253"/>
      <c r="BQ17" s="262">
        <v>11</v>
      </c>
      <c r="BR17" s="263"/>
      <c r="BS17" s="1065"/>
      <c r="BT17" s="1066"/>
      <c r="BU17" s="1066"/>
      <c r="BV17" s="1066"/>
      <c r="BW17" s="1066"/>
      <c r="BX17" s="1066"/>
      <c r="BY17" s="1066"/>
      <c r="BZ17" s="1066"/>
      <c r="CA17" s="1066"/>
      <c r="CB17" s="1066"/>
      <c r="CC17" s="1066"/>
      <c r="CD17" s="1066"/>
      <c r="CE17" s="1066"/>
      <c r="CF17" s="1066"/>
      <c r="CG17" s="1067"/>
      <c r="CH17" s="1040"/>
      <c r="CI17" s="1041"/>
      <c r="CJ17" s="1041"/>
      <c r="CK17" s="1041"/>
      <c r="CL17" s="1042"/>
      <c r="CM17" s="1040"/>
      <c r="CN17" s="1041"/>
      <c r="CO17" s="1041"/>
      <c r="CP17" s="1041"/>
      <c r="CQ17" s="1042"/>
      <c r="CR17" s="1040"/>
      <c r="CS17" s="1041"/>
      <c r="CT17" s="1041"/>
      <c r="CU17" s="1041"/>
      <c r="CV17" s="1042"/>
      <c r="CW17" s="1040"/>
      <c r="CX17" s="1041"/>
      <c r="CY17" s="1041"/>
      <c r="CZ17" s="1041"/>
      <c r="DA17" s="1042"/>
      <c r="DB17" s="1040"/>
      <c r="DC17" s="1041"/>
      <c r="DD17" s="1041"/>
      <c r="DE17" s="1041"/>
      <c r="DF17" s="1042"/>
      <c r="DG17" s="1040"/>
      <c r="DH17" s="1041"/>
      <c r="DI17" s="1041"/>
      <c r="DJ17" s="1041"/>
      <c r="DK17" s="1042"/>
      <c r="DL17" s="1040"/>
      <c r="DM17" s="1041"/>
      <c r="DN17" s="1041"/>
      <c r="DO17" s="1041"/>
      <c r="DP17" s="1042"/>
      <c r="DQ17" s="1040"/>
      <c r="DR17" s="1041"/>
      <c r="DS17" s="1041"/>
      <c r="DT17" s="1041"/>
      <c r="DU17" s="1042"/>
      <c r="DV17" s="1043"/>
      <c r="DW17" s="1044"/>
      <c r="DX17" s="1044"/>
      <c r="DY17" s="1044"/>
      <c r="DZ17" s="1045"/>
      <c r="EA17" s="254"/>
    </row>
    <row r="18" spans="1:131" s="255" customFormat="1" ht="26.25" customHeight="1" x14ac:dyDescent="0.15">
      <c r="A18" s="261">
        <v>12</v>
      </c>
      <c r="B18" s="1088"/>
      <c r="C18" s="1089"/>
      <c r="D18" s="1089"/>
      <c r="E18" s="1089"/>
      <c r="F18" s="1089"/>
      <c r="G18" s="1089"/>
      <c r="H18" s="1089"/>
      <c r="I18" s="1089"/>
      <c r="J18" s="1089"/>
      <c r="K18" s="1089"/>
      <c r="L18" s="1089"/>
      <c r="M18" s="1089"/>
      <c r="N18" s="1089"/>
      <c r="O18" s="1089"/>
      <c r="P18" s="1090"/>
      <c r="Q18" s="1094"/>
      <c r="R18" s="1095"/>
      <c r="S18" s="1095"/>
      <c r="T18" s="1095"/>
      <c r="U18" s="1095"/>
      <c r="V18" s="1095"/>
      <c r="W18" s="1095"/>
      <c r="X18" s="1095"/>
      <c r="Y18" s="1095"/>
      <c r="Z18" s="1095"/>
      <c r="AA18" s="1095"/>
      <c r="AB18" s="1095"/>
      <c r="AC18" s="1095"/>
      <c r="AD18" s="1095"/>
      <c r="AE18" s="1096"/>
      <c r="AF18" s="1070"/>
      <c r="AG18" s="1071"/>
      <c r="AH18" s="1071"/>
      <c r="AI18" s="1071"/>
      <c r="AJ18" s="1072"/>
      <c r="AK18" s="1137"/>
      <c r="AL18" s="1138"/>
      <c r="AM18" s="1138"/>
      <c r="AN18" s="1138"/>
      <c r="AO18" s="1138"/>
      <c r="AP18" s="1138"/>
      <c r="AQ18" s="1138"/>
      <c r="AR18" s="1138"/>
      <c r="AS18" s="1138"/>
      <c r="AT18" s="1138"/>
      <c r="AU18" s="1135"/>
      <c r="AV18" s="1135"/>
      <c r="AW18" s="1135"/>
      <c r="AX18" s="1135"/>
      <c r="AY18" s="1136"/>
      <c r="AZ18" s="252"/>
      <c r="BA18" s="252"/>
      <c r="BB18" s="252"/>
      <c r="BC18" s="252"/>
      <c r="BD18" s="252"/>
      <c r="BE18" s="253"/>
      <c r="BF18" s="253"/>
      <c r="BG18" s="253"/>
      <c r="BH18" s="253"/>
      <c r="BI18" s="253"/>
      <c r="BJ18" s="253"/>
      <c r="BK18" s="253"/>
      <c r="BL18" s="253"/>
      <c r="BM18" s="253"/>
      <c r="BN18" s="253"/>
      <c r="BO18" s="253"/>
      <c r="BP18" s="253"/>
      <c r="BQ18" s="262">
        <v>12</v>
      </c>
      <c r="BR18" s="263"/>
      <c r="BS18" s="1065"/>
      <c r="BT18" s="1066"/>
      <c r="BU18" s="1066"/>
      <c r="BV18" s="1066"/>
      <c r="BW18" s="1066"/>
      <c r="BX18" s="1066"/>
      <c r="BY18" s="1066"/>
      <c r="BZ18" s="1066"/>
      <c r="CA18" s="1066"/>
      <c r="CB18" s="1066"/>
      <c r="CC18" s="1066"/>
      <c r="CD18" s="1066"/>
      <c r="CE18" s="1066"/>
      <c r="CF18" s="1066"/>
      <c r="CG18" s="1067"/>
      <c r="CH18" s="1040"/>
      <c r="CI18" s="1041"/>
      <c r="CJ18" s="1041"/>
      <c r="CK18" s="1041"/>
      <c r="CL18" s="1042"/>
      <c r="CM18" s="1040"/>
      <c r="CN18" s="1041"/>
      <c r="CO18" s="1041"/>
      <c r="CP18" s="1041"/>
      <c r="CQ18" s="1042"/>
      <c r="CR18" s="1040"/>
      <c r="CS18" s="1041"/>
      <c r="CT18" s="1041"/>
      <c r="CU18" s="1041"/>
      <c r="CV18" s="1042"/>
      <c r="CW18" s="1040"/>
      <c r="CX18" s="1041"/>
      <c r="CY18" s="1041"/>
      <c r="CZ18" s="1041"/>
      <c r="DA18" s="1042"/>
      <c r="DB18" s="1040"/>
      <c r="DC18" s="1041"/>
      <c r="DD18" s="1041"/>
      <c r="DE18" s="1041"/>
      <c r="DF18" s="1042"/>
      <c r="DG18" s="1040"/>
      <c r="DH18" s="1041"/>
      <c r="DI18" s="1041"/>
      <c r="DJ18" s="1041"/>
      <c r="DK18" s="1042"/>
      <c r="DL18" s="1040"/>
      <c r="DM18" s="1041"/>
      <c r="DN18" s="1041"/>
      <c r="DO18" s="1041"/>
      <c r="DP18" s="1042"/>
      <c r="DQ18" s="1040"/>
      <c r="DR18" s="1041"/>
      <c r="DS18" s="1041"/>
      <c r="DT18" s="1041"/>
      <c r="DU18" s="1042"/>
      <c r="DV18" s="1043"/>
      <c r="DW18" s="1044"/>
      <c r="DX18" s="1044"/>
      <c r="DY18" s="1044"/>
      <c r="DZ18" s="1045"/>
      <c r="EA18" s="254"/>
    </row>
    <row r="19" spans="1:131" s="255" customFormat="1" ht="26.25" customHeight="1" x14ac:dyDescent="0.15">
      <c r="A19" s="261">
        <v>13</v>
      </c>
      <c r="B19" s="1088"/>
      <c r="C19" s="1089"/>
      <c r="D19" s="1089"/>
      <c r="E19" s="1089"/>
      <c r="F19" s="1089"/>
      <c r="G19" s="1089"/>
      <c r="H19" s="1089"/>
      <c r="I19" s="1089"/>
      <c r="J19" s="1089"/>
      <c r="K19" s="1089"/>
      <c r="L19" s="1089"/>
      <c r="M19" s="1089"/>
      <c r="N19" s="1089"/>
      <c r="O19" s="1089"/>
      <c r="P19" s="1090"/>
      <c r="Q19" s="1094"/>
      <c r="R19" s="1095"/>
      <c r="S19" s="1095"/>
      <c r="T19" s="1095"/>
      <c r="U19" s="1095"/>
      <c r="V19" s="1095"/>
      <c r="W19" s="1095"/>
      <c r="X19" s="1095"/>
      <c r="Y19" s="1095"/>
      <c r="Z19" s="1095"/>
      <c r="AA19" s="1095"/>
      <c r="AB19" s="1095"/>
      <c r="AC19" s="1095"/>
      <c r="AD19" s="1095"/>
      <c r="AE19" s="1096"/>
      <c r="AF19" s="1070"/>
      <c r="AG19" s="1071"/>
      <c r="AH19" s="1071"/>
      <c r="AI19" s="1071"/>
      <c r="AJ19" s="1072"/>
      <c r="AK19" s="1137"/>
      <c r="AL19" s="1138"/>
      <c r="AM19" s="1138"/>
      <c r="AN19" s="1138"/>
      <c r="AO19" s="1138"/>
      <c r="AP19" s="1138"/>
      <c r="AQ19" s="1138"/>
      <c r="AR19" s="1138"/>
      <c r="AS19" s="1138"/>
      <c r="AT19" s="1138"/>
      <c r="AU19" s="1135"/>
      <c r="AV19" s="1135"/>
      <c r="AW19" s="1135"/>
      <c r="AX19" s="1135"/>
      <c r="AY19" s="1136"/>
      <c r="AZ19" s="252"/>
      <c r="BA19" s="252"/>
      <c r="BB19" s="252"/>
      <c r="BC19" s="252"/>
      <c r="BD19" s="252"/>
      <c r="BE19" s="253"/>
      <c r="BF19" s="253"/>
      <c r="BG19" s="253"/>
      <c r="BH19" s="253"/>
      <c r="BI19" s="253"/>
      <c r="BJ19" s="253"/>
      <c r="BK19" s="253"/>
      <c r="BL19" s="253"/>
      <c r="BM19" s="253"/>
      <c r="BN19" s="253"/>
      <c r="BO19" s="253"/>
      <c r="BP19" s="253"/>
      <c r="BQ19" s="262">
        <v>13</v>
      </c>
      <c r="BR19" s="263"/>
      <c r="BS19" s="1065"/>
      <c r="BT19" s="1066"/>
      <c r="BU19" s="1066"/>
      <c r="BV19" s="1066"/>
      <c r="BW19" s="1066"/>
      <c r="BX19" s="1066"/>
      <c r="BY19" s="1066"/>
      <c r="BZ19" s="1066"/>
      <c r="CA19" s="1066"/>
      <c r="CB19" s="1066"/>
      <c r="CC19" s="1066"/>
      <c r="CD19" s="1066"/>
      <c r="CE19" s="1066"/>
      <c r="CF19" s="1066"/>
      <c r="CG19" s="1067"/>
      <c r="CH19" s="1040"/>
      <c r="CI19" s="1041"/>
      <c r="CJ19" s="1041"/>
      <c r="CK19" s="1041"/>
      <c r="CL19" s="1042"/>
      <c r="CM19" s="1040"/>
      <c r="CN19" s="1041"/>
      <c r="CO19" s="1041"/>
      <c r="CP19" s="1041"/>
      <c r="CQ19" s="1042"/>
      <c r="CR19" s="1040"/>
      <c r="CS19" s="1041"/>
      <c r="CT19" s="1041"/>
      <c r="CU19" s="1041"/>
      <c r="CV19" s="1042"/>
      <c r="CW19" s="1040"/>
      <c r="CX19" s="1041"/>
      <c r="CY19" s="1041"/>
      <c r="CZ19" s="1041"/>
      <c r="DA19" s="1042"/>
      <c r="DB19" s="1040"/>
      <c r="DC19" s="1041"/>
      <c r="DD19" s="1041"/>
      <c r="DE19" s="1041"/>
      <c r="DF19" s="1042"/>
      <c r="DG19" s="1040"/>
      <c r="DH19" s="1041"/>
      <c r="DI19" s="1041"/>
      <c r="DJ19" s="1041"/>
      <c r="DK19" s="1042"/>
      <c r="DL19" s="1040"/>
      <c r="DM19" s="1041"/>
      <c r="DN19" s="1041"/>
      <c r="DO19" s="1041"/>
      <c r="DP19" s="1042"/>
      <c r="DQ19" s="1040"/>
      <c r="DR19" s="1041"/>
      <c r="DS19" s="1041"/>
      <c r="DT19" s="1041"/>
      <c r="DU19" s="1042"/>
      <c r="DV19" s="1043"/>
      <c r="DW19" s="1044"/>
      <c r="DX19" s="1044"/>
      <c r="DY19" s="1044"/>
      <c r="DZ19" s="1045"/>
      <c r="EA19" s="254"/>
    </row>
    <row r="20" spans="1:131" s="255" customFormat="1" ht="26.25" customHeight="1" x14ac:dyDescent="0.15">
      <c r="A20" s="261">
        <v>14</v>
      </c>
      <c r="B20" s="1088"/>
      <c r="C20" s="1089"/>
      <c r="D20" s="1089"/>
      <c r="E20" s="1089"/>
      <c r="F20" s="1089"/>
      <c r="G20" s="1089"/>
      <c r="H20" s="1089"/>
      <c r="I20" s="1089"/>
      <c r="J20" s="1089"/>
      <c r="K20" s="1089"/>
      <c r="L20" s="1089"/>
      <c r="M20" s="1089"/>
      <c r="N20" s="1089"/>
      <c r="O20" s="1089"/>
      <c r="P20" s="1090"/>
      <c r="Q20" s="1094"/>
      <c r="R20" s="1095"/>
      <c r="S20" s="1095"/>
      <c r="T20" s="1095"/>
      <c r="U20" s="1095"/>
      <c r="V20" s="1095"/>
      <c r="W20" s="1095"/>
      <c r="X20" s="1095"/>
      <c r="Y20" s="1095"/>
      <c r="Z20" s="1095"/>
      <c r="AA20" s="1095"/>
      <c r="AB20" s="1095"/>
      <c r="AC20" s="1095"/>
      <c r="AD20" s="1095"/>
      <c r="AE20" s="1096"/>
      <c r="AF20" s="1070"/>
      <c r="AG20" s="1071"/>
      <c r="AH20" s="1071"/>
      <c r="AI20" s="1071"/>
      <c r="AJ20" s="1072"/>
      <c r="AK20" s="1137"/>
      <c r="AL20" s="1138"/>
      <c r="AM20" s="1138"/>
      <c r="AN20" s="1138"/>
      <c r="AO20" s="1138"/>
      <c r="AP20" s="1138"/>
      <c r="AQ20" s="1138"/>
      <c r="AR20" s="1138"/>
      <c r="AS20" s="1138"/>
      <c r="AT20" s="1138"/>
      <c r="AU20" s="1135"/>
      <c r="AV20" s="1135"/>
      <c r="AW20" s="1135"/>
      <c r="AX20" s="1135"/>
      <c r="AY20" s="1136"/>
      <c r="AZ20" s="252"/>
      <c r="BA20" s="252"/>
      <c r="BB20" s="252"/>
      <c r="BC20" s="252"/>
      <c r="BD20" s="252"/>
      <c r="BE20" s="253"/>
      <c r="BF20" s="253"/>
      <c r="BG20" s="253"/>
      <c r="BH20" s="253"/>
      <c r="BI20" s="253"/>
      <c r="BJ20" s="253"/>
      <c r="BK20" s="253"/>
      <c r="BL20" s="253"/>
      <c r="BM20" s="253"/>
      <c r="BN20" s="253"/>
      <c r="BO20" s="253"/>
      <c r="BP20" s="253"/>
      <c r="BQ20" s="262">
        <v>14</v>
      </c>
      <c r="BR20" s="263"/>
      <c r="BS20" s="1065"/>
      <c r="BT20" s="1066"/>
      <c r="BU20" s="1066"/>
      <c r="BV20" s="1066"/>
      <c r="BW20" s="1066"/>
      <c r="BX20" s="1066"/>
      <c r="BY20" s="1066"/>
      <c r="BZ20" s="1066"/>
      <c r="CA20" s="1066"/>
      <c r="CB20" s="1066"/>
      <c r="CC20" s="1066"/>
      <c r="CD20" s="1066"/>
      <c r="CE20" s="1066"/>
      <c r="CF20" s="1066"/>
      <c r="CG20" s="1067"/>
      <c r="CH20" s="1040"/>
      <c r="CI20" s="1041"/>
      <c r="CJ20" s="1041"/>
      <c r="CK20" s="1041"/>
      <c r="CL20" s="1042"/>
      <c r="CM20" s="1040"/>
      <c r="CN20" s="1041"/>
      <c r="CO20" s="1041"/>
      <c r="CP20" s="1041"/>
      <c r="CQ20" s="1042"/>
      <c r="CR20" s="1040"/>
      <c r="CS20" s="1041"/>
      <c r="CT20" s="1041"/>
      <c r="CU20" s="1041"/>
      <c r="CV20" s="1042"/>
      <c r="CW20" s="1040"/>
      <c r="CX20" s="1041"/>
      <c r="CY20" s="1041"/>
      <c r="CZ20" s="1041"/>
      <c r="DA20" s="1042"/>
      <c r="DB20" s="1040"/>
      <c r="DC20" s="1041"/>
      <c r="DD20" s="1041"/>
      <c r="DE20" s="1041"/>
      <c r="DF20" s="1042"/>
      <c r="DG20" s="1040"/>
      <c r="DH20" s="1041"/>
      <c r="DI20" s="1041"/>
      <c r="DJ20" s="1041"/>
      <c r="DK20" s="1042"/>
      <c r="DL20" s="1040"/>
      <c r="DM20" s="1041"/>
      <c r="DN20" s="1041"/>
      <c r="DO20" s="1041"/>
      <c r="DP20" s="1042"/>
      <c r="DQ20" s="1040"/>
      <c r="DR20" s="1041"/>
      <c r="DS20" s="1041"/>
      <c r="DT20" s="1041"/>
      <c r="DU20" s="1042"/>
      <c r="DV20" s="1043"/>
      <c r="DW20" s="1044"/>
      <c r="DX20" s="1044"/>
      <c r="DY20" s="1044"/>
      <c r="DZ20" s="1045"/>
      <c r="EA20" s="254"/>
    </row>
    <row r="21" spans="1:131" s="255" customFormat="1" ht="26.25" customHeight="1" thickBot="1" x14ac:dyDescent="0.2">
      <c r="A21" s="261">
        <v>15</v>
      </c>
      <c r="B21" s="1088"/>
      <c r="C21" s="1089"/>
      <c r="D21" s="1089"/>
      <c r="E21" s="1089"/>
      <c r="F21" s="1089"/>
      <c r="G21" s="1089"/>
      <c r="H21" s="1089"/>
      <c r="I21" s="1089"/>
      <c r="J21" s="1089"/>
      <c r="K21" s="1089"/>
      <c r="L21" s="1089"/>
      <c r="M21" s="1089"/>
      <c r="N21" s="1089"/>
      <c r="O21" s="1089"/>
      <c r="P21" s="1090"/>
      <c r="Q21" s="1094"/>
      <c r="R21" s="1095"/>
      <c r="S21" s="1095"/>
      <c r="T21" s="1095"/>
      <c r="U21" s="1095"/>
      <c r="V21" s="1095"/>
      <c r="W21" s="1095"/>
      <c r="X21" s="1095"/>
      <c r="Y21" s="1095"/>
      <c r="Z21" s="1095"/>
      <c r="AA21" s="1095"/>
      <c r="AB21" s="1095"/>
      <c r="AC21" s="1095"/>
      <c r="AD21" s="1095"/>
      <c r="AE21" s="1096"/>
      <c r="AF21" s="1070"/>
      <c r="AG21" s="1071"/>
      <c r="AH21" s="1071"/>
      <c r="AI21" s="1071"/>
      <c r="AJ21" s="1072"/>
      <c r="AK21" s="1137"/>
      <c r="AL21" s="1138"/>
      <c r="AM21" s="1138"/>
      <c r="AN21" s="1138"/>
      <c r="AO21" s="1138"/>
      <c r="AP21" s="1138"/>
      <c r="AQ21" s="1138"/>
      <c r="AR21" s="1138"/>
      <c r="AS21" s="1138"/>
      <c r="AT21" s="1138"/>
      <c r="AU21" s="1135"/>
      <c r="AV21" s="1135"/>
      <c r="AW21" s="1135"/>
      <c r="AX21" s="1135"/>
      <c r="AY21" s="1136"/>
      <c r="AZ21" s="252"/>
      <c r="BA21" s="252"/>
      <c r="BB21" s="252"/>
      <c r="BC21" s="252"/>
      <c r="BD21" s="252"/>
      <c r="BE21" s="253"/>
      <c r="BF21" s="253"/>
      <c r="BG21" s="253"/>
      <c r="BH21" s="253"/>
      <c r="BI21" s="253"/>
      <c r="BJ21" s="253"/>
      <c r="BK21" s="253"/>
      <c r="BL21" s="253"/>
      <c r="BM21" s="253"/>
      <c r="BN21" s="253"/>
      <c r="BO21" s="253"/>
      <c r="BP21" s="253"/>
      <c r="BQ21" s="262">
        <v>15</v>
      </c>
      <c r="BR21" s="263"/>
      <c r="BS21" s="1065"/>
      <c r="BT21" s="1066"/>
      <c r="BU21" s="1066"/>
      <c r="BV21" s="1066"/>
      <c r="BW21" s="1066"/>
      <c r="BX21" s="1066"/>
      <c r="BY21" s="1066"/>
      <c r="BZ21" s="1066"/>
      <c r="CA21" s="1066"/>
      <c r="CB21" s="1066"/>
      <c r="CC21" s="1066"/>
      <c r="CD21" s="1066"/>
      <c r="CE21" s="1066"/>
      <c r="CF21" s="1066"/>
      <c r="CG21" s="1067"/>
      <c r="CH21" s="1040"/>
      <c r="CI21" s="1041"/>
      <c r="CJ21" s="1041"/>
      <c r="CK21" s="1041"/>
      <c r="CL21" s="1042"/>
      <c r="CM21" s="1040"/>
      <c r="CN21" s="1041"/>
      <c r="CO21" s="1041"/>
      <c r="CP21" s="1041"/>
      <c r="CQ21" s="1042"/>
      <c r="CR21" s="1040"/>
      <c r="CS21" s="1041"/>
      <c r="CT21" s="1041"/>
      <c r="CU21" s="1041"/>
      <c r="CV21" s="1042"/>
      <c r="CW21" s="1040"/>
      <c r="CX21" s="1041"/>
      <c r="CY21" s="1041"/>
      <c r="CZ21" s="1041"/>
      <c r="DA21" s="1042"/>
      <c r="DB21" s="1040"/>
      <c r="DC21" s="1041"/>
      <c r="DD21" s="1041"/>
      <c r="DE21" s="1041"/>
      <c r="DF21" s="1042"/>
      <c r="DG21" s="1040"/>
      <c r="DH21" s="1041"/>
      <c r="DI21" s="1041"/>
      <c r="DJ21" s="1041"/>
      <c r="DK21" s="1042"/>
      <c r="DL21" s="1040"/>
      <c r="DM21" s="1041"/>
      <c r="DN21" s="1041"/>
      <c r="DO21" s="1041"/>
      <c r="DP21" s="1042"/>
      <c r="DQ21" s="1040"/>
      <c r="DR21" s="1041"/>
      <c r="DS21" s="1041"/>
      <c r="DT21" s="1041"/>
      <c r="DU21" s="1042"/>
      <c r="DV21" s="1043"/>
      <c r="DW21" s="1044"/>
      <c r="DX21" s="1044"/>
      <c r="DY21" s="1044"/>
      <c r="DZ21" s="1045"/>
      <c r="EA21" s="254"/>
    </row>
    <row r="22" spans="1:131" s="255" customFormat="1" ht="26.25" customHeight="1" x14ac:dyDescent="0.15">
      <c r="A22" s="261">
        <v>16</v>
      </c>
      <c r="B22" s="1088"/>
      <c r="C22" s="1089"/>
      <c r="D22" s="1089"/>
      <c r="E22" s="1089"/>
      <c r="F22" s="1089"/>
      <c r="G22" s="1089"/>
      <c r="H22" s="1089"/>
      <c r="I22" s="1089"/>
      <c r="J22" s="1089"/>
      <c r="K22" s="1089"/>
      <c r="L22" s="1089"/>
      <c r="M22" s="1089"/>
      <c r="N22" s="1089"/>
      <c r="O22" s="1089"/>
      <c r="P22" s="1090"/>
      <c r="Q22" s="1132"/>
      <c r="R22" s="1133"/>
      <c r="S22" s="1133"/>
      <c r="T22" s="1133"/>
      <c r="U22" s="1133"/>
      <c r="V22" s="1133"/>
      <c r="W22" s="1133"/>
      <c r="X22" s="1133"/>
      <c r="Y22" s="1133"/>
      <c r="Z22" s="1133"/>
      <c r="AA22" s="1133"/>
      <c r="AB22" s="1133"/>
      <c r="AC22" s="1133"/>
      <c r="AD22" s="1133"/>
      <c r="AE22" s="1134"/>
      <c r="AF22" s="1070"/>
      <c r="AG22" s="1071"/>
      <c r="AH22" s="1071"/>
      <c r="AI22" s="1071"/>
      <c r="AJ22" s="1072"/>
      <c r="AK22" s="1128"/>
      <c r="AL22" s="1129"/>
      <c r="AM22" s="1129"/>
      <c r="AN22" s="1129"/>
      <c r="AO22" s="1129"/>
      <c r="AP22" s="1129"/>
      <c r="AQ22" s="1129"/>
      <c r="AR22" s="1129"/>
      <c r="AS22" s="1129"/>
      <c r="AT22" s="1129"/>
      <c r="AU22" s="1130"/>
      <c r="AV22" s="1130"/>
      <c r="AW22" s="1130"/>
      <c r="AX22" s="1130"/>
      <c r="AY22" s="1131"/>
      <c r="AZ22" s="1086" t="s">
        <v>386</v>
      </c>
      <c r="BA22" s="1086"/>
      <c r="BB22" s="1086"/>
      <c r="BC22" s="1086"/>
      <c r="BD22" s="1087"/>
      <c r="BE22" s="253"/>
      <c r="BF22" s="253"/>
      <c r="BG22" s="253"/>
      <c r="BH22" s="253"/>
      <c r="BI22" s="253"/>
      <c r="BJ22" s="253"/>
      <c r="BK22" s="253"/>
      <c r="BL22" s="253"/>
      <c r="BM22" s="253"/>
      <c r="BN22" s="253"/>
      <c r="BO22" s="253"/>
      <c r="BP22" s="253"/>
      <c r="BQ22" s="262">
        <v>16</v>
      </c>
      <c r="BR22" s="263"/>
      <c r="BS22" s="1065"/>
      <c r="BT22" s="1066"/>
      <c r="BU22" s="1066"/>
      <c r="BV22" s="1066"/>
      <c r="BW22" s="1066"/>
      <c r="BX22" s="1066"/>
      <c r="BY22" s="1066"/>
      <c r="BZ22" s="1066"/>
      <c r="CA22" s="1066"/>
      <c r="CB22" s="1066"/>
      <c r="CC22" s="1066"/>
      <c r="CD22" s="1066"/>
      <c r="CE22" s="1066"/>
      <c r="CF22" s="1066"/>
      <c r="CG22" s="1067"/>
      <c r="CH22" s="1040"/>
      <c r="CI22" s="1041"/>
      <c r="CJ22" s="1041"/>
      <c r="CK22" s="1041"/>
      <c r="CL22" s="1042"/>
      <c r="CM22" s="1040"/>
      <c r="CN22" s="1041"/>
      <c r="CO22" s="1041"/>
      <c r="CP22" s="1041"/>
      <c r="CQ22" s="1042"/>
      <c r="CR22" s="1040"/>
      <c r="CS22" s="1041"/>
      <c r="CT22" s="1041"/>
      <c r="CU22" s="1041"/>
      <c r="CV22" s="1042"/>
      <c r="CW22" s="1040"/>
      <c r="CX22" s="1041"/>
      <c r="CY22" s="1041"/>
      <c r="CZ22" s="1041"/>
      <c r="DA22" s="1042"/>
      <c r="DB22" s="1040"/>
      <c r="DC22" s="1041"/>
      <c r="DD22" s="1041"/>
      <c r="DE22" s="1041"/>
      <c r="DF22" s="1042"/>
      <c r="DG22" s="1040"/>
      <c r="DH22" s="1041"/>
      <c r="DI22" s="1041"/>
      <c r="DJ22" s="1041"/>
      <c r="DK22" s="1042"/>
      <c r="DL22" s="1040"/>
      <c r="DM22" s="1041"/>
      <c r="DN22" s="1041"/>
      <c r="DO22" s="1041"/>
      <c r="DP22" s="1042"/>
      <c r="DQ22" s="1040"/>
      <c r="DR22" s="1041"/>
      <c r="DS22" s="1041"/>
      <c r="DT22" s="1041"/>
      <c r="DU22" s="1042"/>
      <c r="DV22" s="1043"/>
      <c r="DW22" s="1044"/>
      <c r="DX22" s="1044"/>
      <c r="DY22" s="1044"/>
      <c r="DZ22" s="1045"/>
      <c r="EA22" s="254"/>
    </row>
    <row r="23" spans="1:131" s="255" customFormat="1" ht="26.25" customHeight="1" thickBot="1" x14ac:dyDescent="0.2">
      <c r="A23" s="264" t="s">
        <v>387</v>
      </c>
      <c r="B23" s="995" t="s">
        <v>388</v>
      </c>
      <c r="C23" s="996"/>
      <c r="D23" s="996"/>
      <c r="E23" s="996"/>
      <c r="F23" s="996"/>
      <c r="G23" s="996"/>
      <c r="H23" s="996"/>
      <c r="I23" s="996"/>
      <c r="J23" s="996"/>
      <c r="K23" s="996"/>
      <c r="L23" s="996"/>
      <c r="M23" s="996"/>
      <c r="N23" s="996"/>
      <c r="O23" s="996"/>
      <c r="P23" s="997"/>
      <c r="Q23" s="1119">
        <v>32697</v>
      </c>
      <c r="R23" s="1120"/>
      <c r="S23" s="1120"/>
      <c r="T23" s="1120"/>
      <c r="U23" s="1120"/>
      <c r="V23" s="1120">
        <v>31799</v>
      </c>
      <c r="W23" s="1120"/>
      <c r="X23" s="1120"/>
      <c r="Y23" s="1120"/>
      <c r="Z23" s="1120"/>
      <c r="AA23" s="1120">
        <v>898</v>
      </c>
      <c r="AB23" s="1120"/>
      <c r="AC23" s="1120"/>
      <c r="AD23" s="1120"/>
      <c r="AE23" s="1121"/>
      <c r="AF23" s="1122">
        <v>794</v>
      </c>
      <c r="AG23" s="1120"/>
      <c r="AH23" s="1120"/>
      <c r="AI23" s="1120"/>
      <c r="AJ23" s="1123"/>
      <c r="AK23" s="1124"/>
      <c r="AL23" s="1125"/>
      <c r="AM23" s="1125"/>
      <c r="AN23" s="1125"/>
      <c r="AO23" s="1125"/>
      <c r="AP23" s="1120">
        <v>39681</v>
      </c>
      <c r="AQ23" s="1120"/>
      <c r="AR23" s="1120"/>
      <c r="AS23" s="1120"/>
      <c r="AT23" s="1120"/>
      <c r="AU23" s="1126"/>
      <c r="AV23" s="1126"/>
      <c r="AW23" s="1126"/>
      <c r="AX23" s="1126"/>
      <c r="AY23" s="1127"/>
      <c r="AZ23" s="1116" t="s">
        <v>389</v>
      </c>
      <c r="BA23" s="1117"/>
      <c r="BB23" s="1117"/>
      <c r="BC23" s="1117"/>
      <c r="BD23" s="1118"/>
      <c r="BE23" s="253"/>
      <c r="BF23" s="253"/>
      <c r="BG23" s="253"/>
      <c r="BH23" s="253"/>
      <c r="BI23" s="253"/>
      <c r="BJ23" s="253"/>
      <c r="BK23" s="253"/>
      <c r="BL23" s="253"/>
      <c r="BM23" s="253"/>
      <c r="BN23" s="253"/>
      <c r="BO23" s="253"/>
      <c r="BP23" s="253"/>
      <c r="BQ23" s="262">
        <v>17</v>
      </c>
      <c r="BR23" s="263"/>
      <c r="BS23" s="1065"/>
      <c r="BT23" s="1066"/>
      <c r="BU23" s="1066"/>
      <c r="BV23" s="1066"/>
      <c r="BW23" s="1066"/>
      <c r="BX23" s="1066"/>
      <c r="BY23" s="1066"/>
      <c r="BZ23" s="1066"/>
      <c r="CA23" s="1066"/>
      <c r="CB23" s="1066"/>
      <c r="CC23" s="1066"/>
      <c r="CD23" s="1066"/>
      <c r="CE23" s="1066"/>
      <c r="CF23" s="1066"/>
      <c r="CG23" s="1067"/>
      <c r="CH23" s="1040"/>
      <c r="CI23" s="1041"/>
      <c r="CJ23" s="1041"/>
      <c r="CK23" s="1041"/>
      <c r="CL23" s="1042"/>
      <c r="CM23" s="1040"/>
      <c r="CN23" s="1041"/>
      <c r="CO23" s="1041"/>
      <c r="CP23" s="1041"/>
      <c r="CQ23" s="1042"/>
      <c r="CR23" s="1040"/>
      <c r="CS23" s="1041"/>
      <c r="CT23" s="1041"/>
      <c r="CU23" s="1041"/>
      <c r="CV23" s="1042"/>
      <c r="CW23" s="1040"/>
      <c r="CX23" s="1041"/>
      <c r="CY23" s="1041"/>
      <c r="CZ23" s="1041"/>
      <c r="DA23" s="1042"/>
      <c r="DB23" s="1040"/>
      <c r="DC23" s="1041"/>
      <c r="DD23" s="1041"/>
      <c r="DE23" s="1041"/>
      <c r="DF23" s="1042"/>
      <c r="DG23" s="1040"/>
      <c r="DH23" s="1041"/>
      <c r="DI23" s="1041"/>
      <c r="DJ23" s="1041"/>
      <c r="DK23" s="1042"/>
      <c r="DL23" s="1040"/>
      <c r="DM23" s="1041"/>
      <c r="DN23" s="1041"/>
      <c r="DO23" s="1041"/>
      <c r="DP23" s="1042"/>
      <c r="DQ23" s="1040"/>
      <c r="DR23" s="1041"/>
      <c r="DS23" s="1041"/>
      <c r="DT23" s="1041"/>
      <c r="DU23" s="1042"/>
      <c r="DV23" s="1043"/>
      <c r="DW23" s="1044"/>
      <c r="DX23" s="1044"/>
      <c r="DY23" s="1044"/>
      <c r="DZ23" s="1045"/>
      <c r="EA23" s="254"/>
    </row>
    <row r="24" spans="1:131" s="255" customFormat="1" ht="26.25" customHeight="1" x14ac:dyDescent="0.15">
      <c r="A24" s="1115" t="s">
        <v>390</v>
      </c>
      <c r="B24" s="1115"/>
      <c r="C24" s="1115"/>
      <c r="D24" s="1115"/>
      <c r="E24" s="1115"/>
      <c r="F24" s="1115"/>
      <c r="G24" s="1115"/>
      <c r="H24" s="1115"/>
      <c r="I24" s="1115"/>
      <c r="J24" s="1115"/>
      <c r="K24" s="1115"/>
      <c r="L24" s="1115"/>
      <c r="M24" s="1115"/>
      <c r="N24" s="1115"/>
      <c r="O24" s="1115"/>
      <c r="P24" s="1115"/>
      <c r="Q24" s="1115"/>
      <c r="R24" s="1115"/>
      <c r="S24" s="1115"/>
      <c r="T24" s="1115"/>
      <c r="U24" s="1115"/>
      <c r="V24" s="1115"/>
      <c r="W24" s="1115"/>
      <c r="X24" s="1115"/>
      <c r="Y24" s="1115"/>
      <c r="Z24" s="1115"/>
      <c r="AA24" s="1115"/>
      <c r="AB24" s="1115"/>
      <c r="AC24" s="1115"/>
      <c r="AD24" s="1115"/>
      <c r="AE24" s="1115"/>
      <c r="AF24" s="1115"/>
      <c r="AG24" s="1115"/>
      <c r="AH24" s="1115"/>
      <c r="AI24" s="1115"/>
      <c r="AJ24" s="1115"/>
      <c r="AK24" s="1115"/>
      <c r="AL24" s="1115"/>
      <c r="AM24" s="1115"/>
      <c r="AN24" s="1115"/>
      <c r="AO24" s="1115"/>
      <c r="AP24" s="1115"/>
      <c r="AQ24" s="1115"/>
      <c r="AR24" s="1115"/>
      <c r="AS24" s="1115"/>
      <c r="AT24" s="1115"/>
      <c r="AU24" s="1115"/>
      <c r="AV24" s="1115"/>
      <c r="AW24" s="1115"/>
      <c r="AX24" s="1115"/>
      <c r="AY24" s="1115"/>
      <c r="AZ24" s="252"/>
      <c r="BA24" s="252"/>
      <c r="BB24" s="252"/>
      <c r="BC24" s="252"/>
      <c r="BD24" s="252"/>
      <c r="BE24" s="253"/>
      <c r="BF24" s="253"/>
      <c r="BG24" s="253"/>
      <c r="BH24" s="253"/>
      <c r="BI24" s="253"/>
      <c r="BJ24" s="253"/>
      <c r="BK24" s="253"/>
      <c r="BL24" s="253"/>
      <c r="BM24" s="253"/>
      <c r="BN24" s="253"/>
      <c r="BO24" s="253"/>
      <c r="BP24" s="253"/>
      <c r="BQ24" s="262">
        <v>18</v>
      </c>
      <c r="BR24" s="263"/>
      <c r="BS24" s="1065"/>
      <c r="BT24" s="1066"/>
      <c r="BU24" s="1066"/>
      <c r="BV24" s="1066"/>
      <c r="BW24" s="1066"/>
      <c r="BX24" s="1066"/>
      <c r="BY24" s="1066"/>
      <c r="BZ24" s="1066"/>
      <c r="CA24" s="1066"/>
      <c r="CB24" s="1066"/>
      <c r="CC24" s="1066"/>
      <c r="CD24" s="1066"/>
      <c r="CE24" s="1066"/>
      <c r="CF24" s="1066"/>
      <c r="CG24" s="1067"/>
      <c r="CH24" s="1040"/>
      <c r="CI24" s="1041"/>
      <c r="CJ24" s="1041"/>
      <c r="CK24" s="1041"/>
      <c r="CL24" s="1042"/>
      <c r="CM24" s="1040"/>
      <c r="CN24" s="1041"/>
      <c r="CO24" s="1041"/>
      <c r="CP24" s="1041"/>
      <c r="CQ24" s="1042"/>
      <c r="CR24" s="1040"/>
      <c r="CS24" s="1041"/>
      <c r="CT24" s="1041"/>
      <c r="CU24" s="1041"/>
      <c r="CV24" s="1042"/>
      <c r="CW24" s="1040"/>
      <c r="CX24" s="1041"/>
      <c r="CY24" s="1041"/>
      <c r="CZ24" s="1041"/>
      <c r="DA24" s="1042"/>
      <c r="DB24" s="1040"/>
      <c r="DC24" s="1041"/>
      <c r="DD24" s="1041"/>
      <c r="DE24" s="1041"/>
      <c r="DF24" s="1042"/>
      <c r="DG24" s="1040"/>
      <c r="DH24" s="1041"/>
      <c r="DI24" s="1041"/>
      <c r="DJ24" s="1041"/>
      <c r="DK24" s="1042"/>
      <c r="DL24" s="1040"/>
      <c r="DM24" s="1041"/>
      <c r="DN24" s="1041"/>
      <c r="DO24" s="1041"/>
      <c r="DP24" s="1042"/>
      <c r="DQ24" s="1040"/>
      <c r="DR24" s="1041"/>
      <c r="DS24" s="1041"/>
      <c r="DT24" s="1041"/>
      <c r="DU24" s="1042"/>
      <c r="DV24" s="1043"/>
      <c r="DW24" s="1044"/>
      <c r="DX24" s="1044"/>
      <c r="DY24" s="1044"/>
      <c r="DZ24" s="1045"/>
      <c r="EA24" s="254"/>
    </row>
    <row r="25" spans="1:131" s="247" customFormat="1" ht="26.25" customHeight="1" thickBot="1" x14ac:dyDescent="0.2">
      <c r="A25" s="1114" t="s">
        <v>391</v>
      </c>
      <c r="B25" s="1114"/>
      <c r="C25" s="1114"/>
      <c r="D25" s="1114"/>
      <c r="E25" s="1114"/>
      <c r="F25" s="1114"/>
      <c r="G25" s="1114"/>
      <c r="H25" s="1114"/>
      <c r="I25" s="1114"/>
      <c r="J25" s="1114"/>
      <c r="K25" s="1114"/>
      <c r="L25" s="1114"/>
      <c r="M25" s="1114"/>
      <c r="N25" s="1114"/>
      <c r="O25" s="1114"/>
      <c r="P25" s="1114"/>
      <c r="Q25" s="1114"/>
      <c r="R25" s="1114"/>
      <c r="S25" s="1114"/>
      <c r="T25" s="1114"/>
      <c r="U25" s="1114"/>
      <c r="V25" s="1114"/>
      <c r="W25" s="1114"/>
      <c r="X25" s="1114"/>
      <c r="Y25" s="1114"/>
      <c r="Z25" s="1114"/>
      <c r="AA25" s="1114"/>
      <c r="AB25" s="1114"/>
      <c r="AC25" s="1114"/>
      <c r="AD25" s="1114"/>
      <c r="AE25" s="1114"/>
      <c r="AF25" s="1114"/>
      <c r="AG25" s="1114"/>
      <c r="AH25" s="1114"/>
      <c r="AI25" s="1114"/>
      <c r="AJ25" s="1114"/>
      <c r="AK25" s="1114"/>
      <c r="AL25" s="1114"/>
      <c r="AM25" s="1114"/>
      <c r="AN25" s="1114"/>
      <c r="AO25" s="1114"/>
      <c r="AP25" s="1114"/>
      <c r="AQ25" s="1114"/>
      <c r="AR25" s="1114"/>
      <c r="AS25" s="1114"/>
      <c r="AT25" s="1114"/>
      <c r="AU25" s="1114"/>
      <c r="AV25" s="1114"/>
      <c r="AW25" s="1114"/>
      <c r="AX25" s="1114"/>
      <c r="AY25" s="1114"/>
      <c r="AZ25" s="1114"/>
      <c r="BA25" s="1114"/>
      <c r="BB25" s="1114"/>
      <c r="BC25" s="1114"/>
      <c r="BD25" s="1114"/>
      <c r="BE25" s="1114"/>
      <c r="BF25" s="1114"/>
      <c r="BG25" s="1114"/>
      <c r="BH25" s="1114"/>
      <c r="BI25" s="1114"/>
      <c r="BJ25" s="252"/>
      <c r="BK25" s="252"/>
      <c r="BL25" s="252"/>
      <c r="BM25" s="252"/>
      <c r="BN25" s="252"/>
      <c r="BO25" s="265"/>
      <c r="BP25" s="265"/>
      <c r="BQ25" s="262">
        <v>19</v>
      </c>
      <c r="BR25" s="263"/>
      <c r="BS25" s="1065"/>
      <c r="BT25" s="1066"/>
      <c r="BU25" s="1066"/>
      <c r="BV25" s="1066"/>
      <c r="BW25" s="1066"/>
      <c r="BX25" s="1066"/>
      <c r="BY25" s="1066"/>
      <c r="BZ25" s="1066"/>
      <c r="CA25" s="1066"/>
      <c r="CB25" s="1066"/>
      <c r="CC25" s="1066"/>
      <c r="CD25" s="1066"/>
      <c r="CE25" s="1066"/>
      <c r="CF25" s="1066"/>
      <c r="CG25" s="1067"/>
      <c r="CH25" s="1040"/>
      <c r="CI25" s="1041"/>
      <c r="CJ25" s="1041"/>
      <c r="CK25" s="1041"/>
      <c r="CL25" s="1042"/>
      <c r="CM25" s="1040"/>
      <c r="CN25" s="1041"/>
      <c r="CO25" s="1041"/>
      <c r="CP25" s="1041"/>
      <c r="CQ25" s="1042"/>
      <c r="CR25" s="1040"/>
      <c r="CS25" s="1041"/>
      <c r="CT25" s="1041"/>
      <c r="CU25" s="1041"/>
      <c r="CV25" s="1042"/>
      <c r="CW25" s="1040"/>
      <c r="CX25" s="1041"/>
      <c r="CY25" s="1041"/>
      <c r="CZ25" s="1041"/>
      <c r="DA25" s="1042"/>
      <c r="DB25" s="1040"/>
      <c r="DC25" s="1041"/>
      <c r="DD25" s="1041"/>
      <c r="DE25" s="1041"/>
      <c r="DF25" s="1042"/>
      <c r="DG25" s="1040"/>
      <c r="DH25" s="1041"/>
      <c r="DI25" s="1041"/>
      <c r="DJ25" s="1041"/>
      <c r="DK25" s="1042"/>
      <c r="DL25" s="1040"/>
      <c r="DM25" s="1041"/>
      <c r="DN25" s="1041"/>
      <c r="DO25" s="1041"/>
      <c r="DP25" s="1042"/>
      <c r="DQ25" s="1040"/>
      <c r="DR25" s="1041"/>
      <c r="DS25" s="1041"/>
      <c r="DT25" s="1041"/>
      <c r="DU25" s="1042"/>
      <c r="DV25" s="1043"/>
      <c r="DW25" s="1044"/>
      <c r="DX25" s="1044"/>
      <c r="DY25" s="1044"/>
      <c r="DZ25" s="1045"/>
      <c r="EA25" s="246"/>
    </row>
    <row r="26" spans="1:131" s="247" customFormat="1" ht="26.25" customHeight="1" x14ac:dyDescent="0.15">
      <c r="A26" s="1046" t="s">
        <v>367</v>
      </c>
      <c r="B26" s="1047"/>
      <c r="C26" s="1047"/>
      <c r="D26" s="1047"/>
      <c r="E26" s="1047"/>
      <c r="F26" s="1047"/>
      <c r="G26" s="1047"/>
      <c r="H26" s="1047"/>
      <c r="I26" s="1047"/>
      <c r="J26" s="1047"/>
      <c r="K26" s="1047"/>
      <c r="L26" s="1047"/>
      <c r="M26" s="1047"/>
      <c r="N26" s="1047"/>
      <c r="O26" s="1047"/>
      <c r="P26" s="1048"/>
      <c r="Q26" s="1052" t="s">
        <v>392</v>
      </c>
      <c r="R26" s="1053"/>
      <c r="S26" s="1053"/>
      <c r="T26" s="1053"/>
      <c r="U26" s="1054"/>
      <c r="V26" s="1052" t="s">
        <v>393</v>
      </c>
      <c r="W26" s="1053"/>
      <c r="X26" s="1053"/>
      <c r="Y26" s="1053"/>
      <c r="Z26" s="1054"/>
      <c r="AA26" s="1052" t="s">
        <v>394</v>
      </c>
      <c r="AB26" s="1053"/>
      <c r="AC26" s="1053"/>
      <c r="AD26" s="1053"/>
      <c r="AE26" s="1053"/>
      <c r="AF26" s="1110" t="s">
        <v>395</v>
      </c>
      <c r="AG26" s="1059"/>
      <c r="AH26" s="1059"/>
      <c r="AI26" s="1059"/>
      <c r="AJ26" s="1111"/>
      <c r="AK26" s="1053" t="s">
        <v>396</v>
      </c>
      <c r="AL26" s="1053"/>
      <c r="AM26" s="1053"/>
      <c r="AN26" s="1053"/>
      <c r="AO26" s="1054"/>
      <c r="AP26" s="1052" t="s">
        <v>397</v>
      </c>
      <c r="AQ26" s="1053"/>
      <c r="AR26" s="1053"/>
      <c r="AS26" s="1053"/>
      <c r="AT26" s="1054"/>
      <c r="AU26" s="1052" t="s">
        <v>398</v>
      </c>
      <c r="AV26" s="1053"/>
      <c r="AW26" s="1053"/>
      <c r="AX26" s="1053"/>
      <c r="AY26" s="1054"/>
      <c r="AZ26" s="1052" t="s">
        <v>399</v>
      </c>
      <c r="BA26" s="1053"/>
      <c r="BB26" s="1053"/>
      <c r="BC26" s="1053"/>
      <c r="BD26" s="1054"/>
      <c r="BE26" s="1052" t="s">
        <v>374</v>
      </c>
      <c r="BF26" s="1053"/>
      <c r="BG26" s="1053"/>
      <c r="BH26" s="1053"/>
      <c r="BI26" s="1068"/>
      <c r="BJ26" s="252"/>
      <c r="BK26" s="252"/>
      <c r="BL26" s="252"/>
      <c r="BM26" s="252"/>
      <c r="BN26" s="252"/>
      <c r="BO26" s="265"/>
      <c r="BP26" s="265"/>
      <c r="BQ26" s="262">
        <v>20</v>
      </c>
      <c r="BR26" s="263"/>
      <c r="BS26" s="1065"/>
      <c r="BT26" s="1066"/>
      <c r="BU26" s="1066"/>
      <c r="BV26" s="1066"/>
      <c r="BW26" s="1066"/>
      <c r="BX26" s="1066"/>
      <c r="BY26" s="1066"/>
      <c r="BZ26" s="1066"/>
      <c r="CA26" s="1066"/>
      <c r="CB26" s="1066"/>
      <c r="CC26" s="1066"/>
      <c r="CD26" s="1066"/>
      <c r="CE26" s="1066"/>
      <c r="CF26" s="1066"/>
      <c r="CG26" s="1067"/>
      <c r="CH26" s="1040"/>
      <c r="CI26" s="1041"/>
      <c r="CJ26" s="1041"/>
      <c r="CK26" s="1041"/>
      <c r="CL26" s="1042"/>
      <c r="CM26" s="1040"/>
      <c r="CN26" s="1041"/>
      <c r="CO26" s="1041"/>
      <c r="CP26" s="1041"/>
      <c r="CQ26" s="1042"/>
      <c r="CR26" s="1040"/>
      <c r="CS26" s="1041"/>
      <c r="CT26" s="1041"/>
      <c r="CU26" s="1041"/>
      <c r="CV26" s="1042"/>
      <c r="CW26" s="1040"/>
      <c r="CX26" s="1041"/>
      <c r="CY26" s="1041"/>
      <c r="CZ26" s="1041"/>
      <c r="DA26" s="1042"/>
      <c r="DB26" s="1040"/>
      <c r="DC26" s="1041"/>
      <c r="DD26" s="1041"/>
      <c r="DE26" s="1041"/>
      <c r="DF26" s="1042"/>
      <c r="DG26" s="1040"/>
      <c r="DH26" s="1041"/>
      <c r="DI26" s="1041"/>
      <c r="DJ26" s="1041"/>
      <c r="DK26" s="1042"/>
      <c r="DL26" s="1040"/>
      <c r="DM26" s="1041"/>
      <c r="DN26" s="1041"/>
      <c r="DO26" s="1041"/>
      <c r="DP26" s="1042"/>
      <c r="DQ26" s="1040"/>
      <c r="DR26" s="1041"/>
      <c r="DS26" s="1041"/>
      <c r="DT26" s="1041"/>
      <c r="DU26" s="1042"/>
      <c r="DV26" s="1043"/>
      <c r="DW26" s="1044"/>
      <c r="DX26" s="1044"/>
      <c r="DY26" s="1044"/>
      <c r="DZ26" s="1045"/>
      <c r="EA26" s="246"/>
    </row>
    <row r="27" spans="1:131" s="247" customFormat="1" ht="26.25" customHeight="1" thickBot="1" x14ac:dyDescent="0.2">
      <c r="A27" s="1049"/>
      <c r="B27" s="1050"/>
      <c r="C27" s="1050"/>
      <c r="D27" s="1050"/>
      <c r="E27" s="1050"/>
      <c r="F27" s="1050"/>
      <c r="G27" s="1050"/>
      <c r="H27" s="1050"/>
      <c r="I27" s="1050"/>
      <c r="J27" s="1050"/>
      <c r="K27" s="1050"/>
      <c r="L27" s="1050"/>
      <c r="M27" s="1050"/>
      <c r="N27" s="1050"/>
      <c r="O27" s="1050"/>
      <c r="P27" s="1051"/>
      <c r="Q27" s="1055"/>
      <c r="R27" s="1056"/>
      <c r="S27" s="1056"/>
      <c r="T27" s="1056"/>
      <c r="U27" s="1057"/>
      <c r="V27" s="1055"/>
      <c r="W27" s="1056"/>
      <c r="X27" s="1056"/>
      <c r="Y27" s="1056"/>
      <c r="Z27" s="1057"/>
      <c r="AA27" s="1055"/>
      <c r="AB27" s="1056"/>
      <c r="AC27" s="1056"/>
      <c r="AD27" s="1056"/>
      <c r="AE27" s="1056"/>
      <c r="AF27" s="1112"/>
      <c r="AG27" s="1062"/>
      <c r="AH27" s="1062"/>
      <c r="AI27" s="1062"/>
      <c r="AJ27" s="1113"/>
      <c r="AK27" s="1056"/>
      <c r="AL27" s="1056"/>
      <c r="AM27" s="1056"/>
      <c r="AN27" s="1056"/>
      <c r="AO27" s="1057"/>
      <c r="AP27" s="1055"/>
      <c r="AQ27" s="1056"/>
      <c r="AR27" s="1056"/>
      <c r="AS27" s="1056"/>
      <c r="AT27" s="1057"/>
      <c r="AU27" s="1055"/>
      <c r="AV27" s="1056"/>
      <c r="AW27" s="1056"/>
      <c r="AX27" s="1056"/>
      <c r="AY27" s="1057"/>
      <c r="AZ27" s="1055"/>
      <c r="BA27" s="1056"/>
      <c r="BB27" s="1056"/>
      <c r="BC27" s="1056"/>
      <c r="BD27" s="1057"/>
      <c r="BE27" s="1055"/>
      <c r="BF27" s="1056"/>
      <c r="BG27" s="1056"/>
      <c r="BH27" s="1056"/>
      <c r="BI27" s="1069"/>
      <c r="BJ27" s="252"/>
      <c r="BK27" s="252"/>
      <c r="BL27" s="252"/>
      <c r="BM27" s="252"/>
      <c r="BN27" s="252"/>
      <c r="BO27" s="265"/>
      <c r="BP27" s="265"/>
      <c r="BQ27" s="262">
        <v>21</v>
      </c>
      <c r="BR27" s="263"/>
      <c r="BS27" s="1065"/>
      <c r="BT27" s="1066"/>
      <c r="BU27" s="1066"/>
      <c r="BV27" s="1066"/>
      <c r="BW27" s="1066"/>
      <c r="BX27" s="1066"/>
      <c r="BY27" s="1066"/>
      <c r="BZ27" s="1066"/>
      <c r="CA27" s="1066"/>
      <c r="CB27" s="1066"/>
      <c r="CC27" s="1066"/>
      <c r="CD27" s="1066"/>
      <c r="CE27" s="1066"/>
      <c r="CF27" s="1066"/>
      <c r="CG27" s="1067"/>
      <c r="CH27" s="1040"/>
      <c r="CI27" s="1041"/>
      <c r="CJ27" s="1041"/>
      <c r="CK27" s="1041"/>
      <c r="CL27" s="1042"/>
      <c r="CM27" s="1040"/>
      <c r="CN27" s="1041"/>
      <c r="CO27" s="1041"/>
      <c r="CP27" s="1041"/>
      <c r="CQ27" s="1042"/>
      <c r="CR27" s="1040"/>
      <c r="CS27" s="1041"/>
      <c r="CT27" s="1041"/>
      <c r="CU27" s="1041"/>
      <c r="CV27" s="1042"/>
      <c r="CW27" s="1040"/>
      <c r="CX27" s="1041"/>
      <c r="CY27" s="1041"/>
      <c r="CZ27" s="1041"/>
      <c r="DA27" s="1042"/>
      <c r="DB27" s="1040"/>
      <c r="DC27" s="1041"/>
      <c r="DD27" s="1041"/>
      <c r="DE27" s="1041"/>
      <c r="DF27" s="1042"/>
      <c r="DG27" s="1040"/>
      <c r="DH27" s="1041"/>
      <c r="DI27" s="1041"/>
      <c r="DJ27" s="1041"/>
      <c r="DK27" s="1042"/>
      <c r="DL27" s="1040"/>
      <c r="DM27" s="1041"/>
      <c r="DN27" s="1041"/>
      <c r="DO27" s="1041"/>
      <c r="DP27" s="1042"/>
      <c r="DQ27" s="1040"/>
      <c r="DR27" s="1041"/>
      <c r="DS27" s="1041"/>
      <c r="DT27" s="1041"/>
      <c r="DU27" s="1042"/>
      <c r="DV27" s="1043"/>
      <c r="DW27" s="1044"/>
      <c r="DX27" s="1044"/>
      <c r="DY27" s="1044"/>
      <c r="DZ27" s="1045"/>
      <c r="EA27" s="246"/>
    </row>
    <row r="28" spans="1:131" s="247" customFormat="1" ht="26.25" customHeight="1" thickTop="1" x14ac:dyDescent="0.15">
      <c r="A28" s="266">
        <v>1</v>
      </c>
      <c r="B28" s="1101" t="s">
        <v>400</v>
      </c>
      <c r="C28" s="1102"/>
      <c r="D28" s="1102"/>
      <c r="E28" s="1102"/>
      <c r="F28" s="1102"/>
      <c r="G28" s="1102"/>
      <c r="H28" s="1102"/>
      <c r="I28" s="1102"/>
      <c r="J28" s="1102"/>
      <c r="K28" s="1102"/>
      <c r="L28" s="1102"/>
      <c r="M28" s="1102"/>
      <c r="N28" s="1102"/>
      <c r="O28" s="1102"/>
      <c r="P28" s="1103"/>
      <c r="Q28" s="1104">
        <v>5560</v>
      </c>
      <c r="R28" s="1105"/>
      <c r="S28" s="1105"/>
      <c r="T28" s="1105"/>
      <c r="U28" s="1105"/>
      <c r="V28" s="1105">
        <v>5378</v>
      </c>
      <c r="W28" s="1105"/>
      <c r="X28" s="1105"/>
      <c r="Y28" s="1105"/>
      <c r="Z28" s="1105"/>
      <c r="AA28" s="1105">
        <v>182</v>
      </c>
      <c r="AB28" s="1105"/>
      <c r="AC28" s="1105"/>
      <c r="AD28" s="1105"/>
      <c r="AE28" s="1106"/>
      <c r="AF28" s="1107">
        <v>182</v>
      </c>
      <c r="AG28" s="1105"/>
      <c r="AH28" s="1105"/>
      <c r="AI28" s="1105"/>
      <c r="AJ28" s="1108"/>
      <c r="AK28" s="1109">
        <v>409</v>
      </c>
      <c r="AL28" s="1097"/>
      <c r="AM28" s="1097"/>
      <c r="AN28" s="1097"/>
      <c r="AO28" s="1097"/>
      <c r="AP28" s="1097" t="s">
        <v>585</v>
      </c>
      <c r="AQ28" s="1097"/>
      <c r="AR28" s="1097"/>
      <c r="AS28" s="1097"/>
      <c r="AT28" s="1097"/>
      <c r="AU28" s="1097" t="s">
        <v>585</v>
      </c>
      <c r="AV28" s="1097"/>
      <c r="AW28" s="1097"/>
      <c r="AX28" s="1097"/>
      <c r="AY28" s="1097"/>
      <c r="AZ28" s="1098"/>
      <c r="BA28" s="1098"/>
      <c r="BB28" s="1098"/>
      <c r="BC28" s="1098"/>
      <c r="BD28" s="1098"/>
      <c r="BE28" s="1099"/>
      <c r="BF28" s="1099"/>
      <c r="BG28" s="1099"/>
      <c r="BH28" s="1099"/>
      <c r="BI28" s="1100"/>
      <c r="BJ28" s="252"/>
      <c r="BK28" s="252"/>
      <c r="BL28" s="252"/>
      <c r="BM28" s="252"/>
      <c r="BN28" s="252"/>
      <c r="BO28" s="265"/>
      <c r="BP28" s="265"/>
      <c r="BQ28" s="262">
        <v>22</v>
      </c>
      <c r="BR28" s="263"/>
      <c r="BS28" s="1065"/>
      <c r="BT28" s="1066"/>
      <c r="BU28" s="1066"/>
      <c r="BV28" s="1066"/>
      <c r="BW28" s="1066"/>
      <c r="BX28" s="1066"/>
      <c r="BY28" s="1066"/>
      <c r="BZ28" s="1066"/>
      <c r="CA28" s="1066"/>
      <c r="CB28" s="1066"/>
      <c r="CC28" s="1066"/>
      <c r="CD28" s="1066"/>
      <c r="CE28" s="1066"/>
      <c r="CF28" s="1066"/>
      <c r="CG28" s="1067"/>
      <c r="CH28" s="1040"/>
      <c r="CI28" s="1041"/>
      <c r="CJ28" s="1041"/>
      <c r="CK28" s="1041"/>
      <c r="CL28" s="1042"/>
      <c r="CM28" s="1040"/>
      <c r="CN28" s="1041"/>
      <c r="CO28" s="1041"/>
      <c r="CP28" s="1041"/>
      <c r="CQ28" s="1042"/>
      <c r="CR28" s="1040"/>
      <c r="CS28" s="1041"/>
      <c r="CT28" s="1041"/>
      <c r="CU28" s="1041"/>
      <c r="CV28" s="1042"/>
      <c r="CW28" s="1040"/>
      <c r="CX28" s="1041"/>
      <c r="CY28" s="1041"/>
      <c r="CZ28" s="1041"/>
      <c r="DA28" s="1042"/>
      <c r="DB28" s="1040"/>
      <c r="DC28" s="1041"/>
      <c r="DD28" s="1041"/>
      <c r="DE28" s="1041"/>
      <c r="DF28" s="1042"/>
      <c r="DG28" s="1040"/>
      <c r="DH28" s="1041"/>
      <c r="DI28" s="1041"/>
      <c r="DJ28" s="1041"/>
      <c r="DK28" s="1042"/>
      <c r="DL28" s="1040"/>
      <c r="DM28" s="1041"/>
      <c r="DN28" s="1041"/>
      <c r="DO28" s="1041"/>
      <c r="DP28" s="1042"/>
      <c r="DQ28" s="1040"/>
      <c r="DR28" s="1041"/>
      <c r="DS28" s="1041"/>
      <c r="DT28" s="1041"/>
      <c r="DU28" s="1042"/>
      <c r="DV28" s="1043"/>
      <c r="DW28" s="1044"/>
      <c r="DX28" s="1044"/>
      <c r="DY28" s="1044"/>
      <c r="DZ28" s="1045"/>
      <c r="EA28" s="246"/>
    </row>
    <row r="29" spans="1:131" s="247" customFormat="1" ht="26.25" customHeight="1" x14ac:dyDescent="0.15">
      <c r="A29" s="266">
        <v>2</v>
      </c>
      <c r="B29" s="1088" t="s">
        <v>401</v>
      </c>
      <c r="C29" s="1089"/>
      <c r="D29" s="1089"/>
      <c r="E29" s="1089"/>
      <c r="F29" s="1089"/>
      <c r="G29" s="1089"/>
      <c r="H29" s="1089"/>
      <c r="I29" s="1089"/>
      <c r="J29" s="1089"/>
      <c r="K29" s="1089"/>
      <c r="L29" s="1089"/>
      <c r="M29" s="1089"/>
      <c r="N29" s="1089"/>
      <c r="O29" s="1089"/>
      <c r="P29" s="1090"/>
      <c r="Q29" s="1094">
        <v>6691</v>
      </c>
      <c r="R29" s="1095"/>
      <c r="S29" s="1095"/>
      <c r="T29" s="1095"/>
      <c r="U29" s="1095"/>
      <c r="V29" s="1095">
        <v>6453</v>
      </c>
      <c r="W29" s="1095"/>
      <c r="X29" s="1095"/>
      <c r="Y29" s="1095"/>
      <c r="Z29" s="1095"/>
      <c r="AA29" s="1095">
        <v>238</v>
      </c>
      <c r="AB29" s="1095"/>
      <c r="AC29" s="1095"/>
      <c r="AD29" s="1095"/>
      <c r="AE29" s="1096"/>
      <c r="AF29" s="1070">
        <v>238</v>
      </c>
      <c r="AG29" s="1071"/>
      <c r="AH29" s="1071"/>
      <c r="AI29" s="1071"/>
      <c r="AJ29" s="1072"/>
      <c r="AK29" s="1031">
        <v>965</v>
      </c>
      <c r="AL29" s="1022"/>
      <c r="AM29" s="1022"/>
      <c r="AN29" s="1022"/>
      <c r="AO29" s="1022"/>
      <c r="AP29" s="1022" t="s">
        <v>585</v>
      </c>
      <c r="AQ29" s="1022"/>
      <c r="AR29" s="1022"/>
      <c r="AS29" s="1022"/>
      <c r="AT29" s="1022"/>
      <c r="AU29" s="1022" t="s">
        <v>585</v>
      </c>
      <c r="AV29" s="1022"/>
      <c r="AW29" s="1022"/>
      <c r="AX29" s="1022"/>
      <c r="AY29" s="1022"/>
      <c r="AZ29" s="1093"/>
      <c r="BA29" s="1093"/>
      <c r="BB29" s="1093"/>
      <c r="BC29" s="1093"/>
      <c r="BD29" s="1093"/>
      <c r="BE29" s="1083"/>
      <c r="BF29" s="1083"/>
      <c r="BG29" s="1083"/>
      <c r="BH29" s="1083"/>
      <c r="BI29" s="1084"/>
      <c r="BJ29" s="252"/>
      <c r="BK29" s="252"/>
      <c r="BL29" s="252"/>
      <c r="BM29" s="252"/>
      <c r="BN29" s="252"/>
      <c r="BO29" s="265"/>
      <c r="BP29" s="265"/>
      <c r="BQ29" s="262">
        <v>23</v>
      </c>
      <c r="BR29" s="263"/>
      <c r="BS29" s="1065"/>
      <c r="BT29" s="1066"/>
      <c r="BU29" s="1066"/>
      <c r="BV29" s="1066"/>
      <c r="BW29" s="1066"/>
      <c r="BX29" s="1066"/>
      <c r="BY29" s="1066"/>
      <c r="BZ29" s="1066"/>
      <c r="CA29" s="1066"/>
      <c r="CB29" s="1066"/>
      <c r="CC29" s="1066"/>
      <c r="CD29" s="1066"/>
      <c r="CE29" s="1066"/>
      <c r="CF29" s="1066"/>
      <c r="CG29" s="1067"/>
      <c r="CH29" s="1040"/>
      <c r="CI29" s="1041"/>
      <c r="CJ29" s="1041"/>
      <c r="CK29" s="1041"/>
      <c r="CL29" s="1042"/>
      <c r="CM29" s="1040"/>
      <c r="CN29" s="1041"/>
      <c r="CO29" s="1041"/>
      <c r="CP29" s="1041"/>
      <c r="CQ29" s="1042"/>
      <c r="CR29" s="1040"/>
      <c r="CS29" s="1041"/>
      <c r="CT29" s="1041"/>
      <c r="CU29" s="1041"/>
      <c r="CV29" s="1042"/>
      <c r="CW29" s="1040"/>
      <c r="CX29" s="1041"/>
      <c r="CY29" s="1041"/>
      <c r="CZ29" s="1041"/>
      <c r="DA29" s="1042"/>
      <c r="DB29" s="1040"/>
      <c r="DC29" s="1041"/>
      <c r="DD29" s="1041"/>
      <c r="DE29" s="1041"/>
      <c r="DF29" s="1042"/>
      <c r="DG29" s="1040"/>
      <c r="DH29" s="1041"/>
      <c r="DI29" s="1041"/>
      <c r="DJ29" s="1041"/>
      <c r="DK29" s="1042"/>
      <c r="DL29" s="1040"/>
      <c r="DM29" s="1041"/>
      <c r="DN29" s="1041"/>
      <c r="DO29" s="1041"/>
      <c r="DP29" s="1042"/>
      <c r="DQ29" s="1040"/>
      <c r="DR29" s="1041"/>
      <c r="DS29" s="1041"/>
      <c r="DT29" s="1041"/>
      <c r="DU29" s="1042"/>
      <c r="DV29" s="1043"/>
      <c r="DW29" s="1044"/>
      <c r="DX29" s="1044"/>
      <c r="DY29" s="1044"/>
      <c r="DZ29" s="1045"/>
      <c r="EA29" s="246"/>
    </row>
    <row r="30" spans="1:131" s="247" customFormat="1" ht="26.25" customHeight="1" x14ac:dyDescent="0.15">
      <c r="A30" s="266">
        <v>3</v>
      </c>
      <c r="B30" s="1088" t="s">
        <v>402</v>
      </c>
      <c r="C30" s="1089"/>
      <c r="D30" s="1089"/>
      <c r="E30" s="1089"/>
      <c r="F30" s="1089"/>
      <c r="G30" s="1089"/>
      <c r="H30" s="1089"/>
      <c r="I30" s="1089"/>
      <c r="J30" s="1089"/>
      <c r="K30" s="1089"/>
      <c r="L30" s="1089"/>
      <c r="M30" s="1089"/>
      <c r="N30" s="1089"/>
      <c r="O30" s="1089"/>
      <c r="P30" s="1090"/>
      <c r="Q30" s="1094">
        <v>547</v>
      </c>
      <c r="R30" s="1095"/>
      <c r="S30" s="1095"/>
      <c r="T30" s="1095"/>
      <c r="U30" s="1095"/>
      <c r="V30" s="1095">
        <v>545</v>
      </c>
      <c r="W30" s="1095"/>
      <c r="X30" s="1095"/>
      <c r="Y30" s="1095"/>
      <c r="Z30" s="1095"/>
      <c r="AA30" s="1095">
        <v>1</v>
      </c>
      <c r="AB30" s="1095"/>
      <c r="AC30" s="1095"/>
      <c r="AD30" s="1095"/>
      <c r="AE30" s="1096"/>
      <c r="AF30" s="1070">
        <v>1</v>
      </c>
      <c r="AG30" s="1071"/>
      <c r="AH30" s="1071"/>
      <c r="AI30" s="1071"/>
      <c r="AJ30" s="1072"/>
      <c r="AK30" s="1031">
        <v>151</v>
      </c>
      <c r="AL30" s="1022"/>
      <c r="AM30" s="1022"/>
      <c r="AN30" s="1022"/>
      <c r="AO30" s="1022"/>
      <c r="AP30" s="1022" t="s">
        <v>585</v>
      </c>
      <c r="AQ30" s="1022"/>
      <c r="AR30" s="1022"/>
      <c r="AS30" s="1022"/>
      <c r="AT30" s="1022"/>
      <c r="AU30" s="1022" t="s">
        <v>585</v>
      </c>
      <c r="AV30" s="1022"/>
      <c r="AW30" s="1022"/>
      <c r="AX30" s="1022"/>
      <c r="AY30" s="1022"/>
      <c r="AZ30" s="1093"/>
      <c r="BA30" s="1093"/>
      <c r="BB30" s="1093"/>
      <c r="BC30" s="1093"/>
      <c r="BD30" s="1093"/>
      <c r="BE30" s="1083"/>
      <c r="BF30" s="1083"/>
      <c r="BG30" s="1083"/>
      <c r="BH30" s="1083"/>
      <c r="BI30" s="1084"/>
      <c r="BJ30" s="252"/>
      <c r="BK30" s="252"/>
      <c r="BL30" s="252"/>
      <c r="BM30" s="252"/>
      <c r="BN30" s="252"/>
      <c r="BO30" s="265"/>
      <c r="BP30" s="265"/>
      <c r="BQ30" s="262">
        <v>24</v>
      </c>
      <c r="BR30" s="263"/>
      <c r="BS30" s="1065"/>
      <c r="BT30" s="1066"/>
      <c r="BU30" s="1066"/>
      <c r="BV30" s="1066"/>
      <c r="BW30" s="1066"/>
      <c r="BX30" s="1066"/>
      <c r="BY30" s="1066"/>
      <c r="BZ30" s="1066"/>
      <c r="CA30" s="1066"/>
      <c r="CB30" s="1066"/>
      <c r="CC30" s="1066"/>
      <c r="CD30" s="1066"/>
      <c r="CE30" s="1066"/>
      <c r="CF30" s="1066"/>
      <c r="CG30" s="1067"/>
      <c r="CH30" s="1040"/>
      <c r="CI30" s="1041"/>
      <c r="CJ30" s="1041"/>
      <c r="CK30" s="1041"/>
      <c r="CL30" s="1042"/>
      <c r="CM30" s="1040"/>
      <c r="CN30" s="1041"/>
      <c r="CO30" s="1041"/>
      <c r="CP30" s="1041"/>
      <c r="CQ30" s="1042"/>
      <c r="CR30" s="1040"/>
      <c r="CS30" s="1041"/>
      <c r="CT30" s="1041"/>
      <c r="CU30" s="1041"/>
      <c r="CV30" s="1042"/>
      <c r="CW30" s="1040"/>
      <c r="CX30" s="1041"/>
      <c r="CY30" s="1041"/>
      <c r="CZ30" s="1041"/>
      <c r="DA30" s="1042"/>
      <c r="DB30" s="1040"/>
      <c r="DC30" s="1041"/>
      <c r="DD30" s="1041"/>
      <c r="DE30" s="1041"/>
      <c r="DF30" s="1042"/>
      <c r="DG30" s="1040"/>
      <c r="DH30" s="1041"/>
      <c r="DI30" s="1041"/>
      <c r="DJ30" s="1041"/>
      <c r="DK30" s="1042"/>
      <c r="DL30" s="1040"/>
      <c r="DM30" s="1041"/>
      <c r="DN30" s="1041"/>
      <c r="DO30" s="1041"/>
      <c r="DP30" s="1042"/>
      <c r="DQ30" s="1040"/>
      <c r="DR30" s="1041"/>
      <c r="DS30" s="1041"/>
      <c r="DT30" s="1041"/>
      <c r="DU30" s="1042"/>
      <c r="DV30" s="1043"/>
      <c r="DW30" s="1044"/>
      <c r="DX30" s="1044"/>
      <c r="DY30" s="1044"/>
      <c r="DZ30" s="1045"/>
      <c r="EA30" s="246"/>
    </row>
    <row r="31" spans="1:131" s="247" customFormat="1" ht="26.25" customHeight="1" x14ac:dyDescent="0.15">
      <c r="A31" s="266">
        <v>4</v>
      </c>
      <c r="B31" s="1088" t="s">
        <v>403</v>
      </c>
      <c r="C31" s="1089"/>
      <c r="D31" s="1089"/>
      <c r="E31" s="1089"/>
      <c r="F31" s="1089"/>
      <c r="G31" s="1089"/>
      <c r="H31" s="1089"/>
      <c r="I31" s="1089"/>
      <c r="J31" s="1089"/>
      <c r="K31" s="1089"/>
      <c r="L31" s="1089"/>
      <c r="M31" s="1089"/>
      <c r="N31" s="1089"/>
      <c r="O31" s="1089"/>
      <c r="P31" s="1090"/>
      <c r="Q31" s="1094">
        <v>2054</v>
      </c>
      <c r="R31" s="1095"/>
      <c r="S31" s="1095"/>
      <c r="T31" s="1095"/>
      <c r="U31" s="1095"/>
      <c r="V31" s="1095">
        <v>1823</v>
      </c>
      <c r="W31" s="1095"/>
      <c r="X31" s="1095"/>
      <c r="Y31" s="1095"/>
      <c r="Z31" s="1095"/>
      <c r="AA31" s="1095">
        <v>232</v>
      </c>
      <c r="AB31" s="1095"/>
      <c r="AC31" s="1095"/>
      <c r="AD31" s="1095"/>
      <c r="AE31" s="1096"/>
      <c r="AF31" s="1070">
        <v>2737</v>
      </c>
      <c r="AG31" s="1071"/>
      <c r="AH31" s="1071"/>
      <c r="AI31" s="1071"/>
      <c r="AJ31" s="1072"/>
      <c r="AK31" s="1031">
        <v>328</v>
      </c>
      <c r="AL31" s="1022"/>
      <c r="AM31" s="1022"/>
      <c r="AN31" s="1022"/>
      <c r="AO31" s="1022"/>
      <c r="AP31" s="1022">
        <v>9769</v>
      </c>
      <c r="AQ31" s="1022"/>
      <c r="AR31" s="1022"/>
      <c r="AS31" s="1022"/>
      <c r="AT31" s="1022"/>
      <c r="AU31" s="1022">
        <v>2315</v>
      </c>
      <c r="AV31" s="1022"/>
      <c r="AW31" s="1022"/>
      <c r="AX31" s="1022"/>
      <c r="AY31" s="1022"/>
      <c r="AZ31" s="1093" t="s">
        <v>585</v>
      </c>
      <c r="BA31" s="1093"/>
      <c r="BB31" s="1093"/>
      <c r="BC31" s="1093"/>
      <c r="BD31" s="1093"/>
      <c r="BE31" s="1083" t="s">
        <v>404</v>
      </c>
      <c r="BF31" s="1083"/>
      <c r="BG31" s="1083"/>
      <c r="BH31" s="1083"/>
      <c r="BI31" s="1084"/>
      <c r="BJ31" s="252"/>
      <c r="BK31" s="252"/>
      <c r="BL31" s="252"/>
      <c r="BM31" s="252"/>
      <c r="BN31" s="252"/>
      <c r="BO31" s="265"/>
      <c r="BP31" s="265"/>
      <c r="BQ31" s="262">
        <v>25</v>
      </c>
      <c r="BR31" s="263"/>
      <c r="BS31" s="1065"/>
      <c r="BT31" s="1066"/>
      <c r="BU31" s="1066"/>
      <c r="BV31" s="1066"/>
      <c r="BW31" s="1066"/>
      <c r="BX31" s="1066"/>
      <c r="BY31" s="1066"/>
      <c r="BZ31" s="1066"/>
      <c r="CA31" s="1066"/>
      <c r="CB31" s="1066"/>
      <c r="CC31" s="1066"/>
      <c r="CD31" s="1066"/>
      <c r="CE31" s="1066"/>
      <c r="CF31" s="1066"/>
      <c r="CG31" s="1067"/>
      <c r="CH31" s="1040"/>
      <c r="CI31" s="1041"/>
      <c r="CJ31" s="1041"/>
      <c r="CK31" s="1041"/>
      <c r="CL31" s="1042"/>
      <c r="CM31" s="1040"/>
      <c r="CN31" s="1041"/>
      <c r="CO31" s="1041"/>
      <c r="CP31" s="1041"/>
      <c r="CQ31" s="1042"/>
      <c r="CR31" s="1040"/>
      <c r="CS31" s="1041"/>
      <c r="CT31" s="1041"/>
      <c r="CU31" s="1041"/>
      <c r="CV31" s="1042"/>
      <c r="CW31" s="1040"/>
      <c r="CX31" s="1041"/>
      <c r="CY31" s="1041"/>
      <c r="CZ31" s="1041"/>
      <c r="DA31" s="1042"/>
      <c r="DB31" s="1040"/>
      <c r="DC31" s="1041"/>
      <c r="DD31" s="1041"/>
      <c r="DE31" s="1041"/>
      <c r="DF31" s="1042"/>
      <c r="DG31" s="1040"/>
      <c r="DH31" s="1041"/>
      <c r="DI31" s="1041"/>
      <c r="DJ31" s="1041"/>
      <c r="DK31" s="1042"/>
      <c r="DL31" s="1040"/>
      <c r="DM31" s="1041"/>
      <c r="DN31" s="1041"/>
      <c r="DO31" s="1041"/>
      <c r="DP31" s="1042"/>
      <c r="DQ31" s="1040"/>
      <c r="DR31" s="1041"/>
      <c r="DS31" s="1041"/>
      <c r="DT31" s="1041"/>
      <c r="DU31" s="1042"/>
      <c r="DV31" s="1043"/>
      <c r="DW31" s="1044"/>
      <c r="DX31" s="1044"/>
      <c r="DY31" s="1044"/>
      <c r="DZ31" s="1045"/>
      <c r="EA31" s="246"/>
    </row>
    <row r="32" spans="1:131" s="247" customFormat="1" ht="26.25" customHeight="1" x14ac:dyDescent="0.15">
      <c r="A32" s="266">
        <v>5</v>
      </c>
      <c r="B32" s="1088" t="s">
        <v>405</v>
      </c>
      <c r="C32" s="1089"/>
      <c r="D32" s="1089"/>
      <c r="E32" s="1089"/>
      <c r="F32" s="1089"/>
      <c r="G32" s="1089"/>
      <c r="H32" s="1089"/>
      <c r="I32" s="1089"/>
      <c r="J32" s="1089"/>
      <c r="K32" s="1089"/>
      <c r="L32" s="1089"/>
      <c r="M32" s="1089"/>
      <c r="N32" s="1089"/>
      <c r="O32" s="1089"/>
      <c r="P32" s="1090"/>
      <c r="Q32" s="1094">
        <v>5310</v>
      </c>
      <c r="R32" s="1095"/>
      <c r="S32" s="1095"/>
      <c r="T32" s="1095"/>
      <c r="U32" s="1095"/>
      <c r="V32" s="1095">
        <v>5588</v>
      </c>
      <c r="W32" s="1095"/>
      <c r="X32" s="1095"/>
      <c r="Y32" s="1095"/>
      <c r="Z32" s="1095"/>
      <c r="AA32" s="1095">
        <v>-278</v>
      </c>
      <c r="AB32" s="1095"/>
      <c r="AC32" s="1095"/>
      <c r="AD32" s="1095"/>
      <c r="AE32" s="1096"/>
      <c r="AF32" s="1070">
        <v>202</v>
      </c>
      <c r="AG32" s="1071"/>
      <c r="AH32" s="1071"/>
      <c r="AI32" s="1071"/>
      <c r="AJ32" s="1072"/>
      <c r="AK32" s="1031">
        <v>1000</v>
      </c>
      <c r="AL32" s="1022"/>
      <c r="AM32" s="1022"/>
      <c r="AN32" s="1022"/>
      <c r="AO32" s="1022"/>
      <c r="AP32" s="1022">
        <v>5135</v>
      </c>
      <c r="AQ32" s="1022"/>
      <c r="AR32" s="1022"/>
      <c r="AS32" s="1022"/>
      <c r="AT32" s="1022"/>
      <c r="AU32" s="1022">
        <v>2927</v>
      </c>
      <c r="AV32" s="1022"/>
      <c r="AW32" s="1022"/>
      <c r="AX32" s="1022"/>
      <c r="AY32" s="1022"/>
      <c r="AZ32" s="1093" t="s">
        <v>585</v>
      </c>
      <c r="BA32" s="1093"/>
      <c r="BB32" s="1093"/>
      <c r="BC32" s="1093"/>
      <c r="BD32" s="1093"/>
      <c r="BE32" s="1083" t="s">
        <v>406</v>
      </c>
      <c r="BF32" s="1083"/>
      <c r="BG32" s="1083"/>
      <c r="BH32" s="1083"/>
      <c r="BI32" s="1084"/>
      <c r="BJ32" s="252"/>
      <c r="BK32" s="252"/>
      <c r="BL32" s="252"/>
      <c r="BM32" s="252"/>
      <c r="BN32" s="252"/>
      <c r="BO32" s="265"/>
      <c r="BP32" s="265"/>
      <c r="BQ32" s="262">
        <v>26</v>
      </c>
      <c r="BR32" s="263"/>
      <c r="BS32" s="1065"/>
      <c r="BT32" s="1066"/>
      <c r="BU32" s="1066"/>
      <c r="BV32" s="1066"/>
      <c r="BW32" s="1066"/>
      <c r="BX32" s="1066"/>
      <c r="BY32" s="1066"/>
      <c r="BZ32" s="1066"/>
      <c r="CA32" s="1066"/>
      <c r="CB32" s="1066"/>
      <c r="CC32" s="1066"/>
      <c r="CD32" s="1066"/>
      <c r="CE32" s="1066"/>
      <c r="CF32" s="1066"/>
      <c r="CG32" s="1067"/>
      <c r="CH32" s="1040"/>
      <c r="CI32" s="1041"/>
      <c r="CJ32" s="1041"/>
      <c r="CK32" s="1041"/>
      <c r="CL32" s="1042"/>
      <c r="CM32" s="1040"/>
      <c r="CN32" s="1041"/>
      <c r="CO32" s="1041"/>
      <c r="CP32" s="1041"/>
      <c r="CQ32" s="1042"/>
      <c r="CR32" s="1040"/>
      <c r="CS32" s="1041"/>
      <c r="CT32" s="1041"/>
      <c r="CU32" s="1041"/>
      <c r="CV32" s="1042"/>
      <c r="CW32" s="1040"/>
      <c r="CX32" s="1041"/>
      <c r="CY32" s="1041"/>
      <c r="CZ32" s="1041"/>
      <c r="DA32" s="1042"/>
      <c r="DB32" s="1040"/>
      <c r="DC32" s="1041"/>
      <c r="DD32" s="1041"/>
      <c r="DE32" s="1041"/>
      <c r="DF32" s="1042"/>
      <c r="DG32" s="1040"/>
      <c r="DH32" s="1041"/>
      <c r="DI32" s="1041"/>
      <c r="DJ32" s="1041"/>
      <c r="DK32" s="1042"/>
      <c r="DL32" s="1040"/>
      <c r="DM32" s="1041"/>
      <c r="DN32" s="1041"/>
      <c r="DO32" s="1041"/>
      <c r="DP32" s="1042"/>
      <c r="DQ32" s="1040"/>
      <c r="DR32" s="1041"/>
      <c r="DS32" s="1041"/>
      <c r="DT32" s="1041"/>
      <c r="DU32" s="1042"/>
      <c r="DV32" s="1043"/>
      <c r="DW32" s="1044"/>
      <c r="DX32" s="1044"/>
      <c r="DY32" s="1044"/>
      <c r="DZ32" s="1045"/>
      <c r="EA32" s="246"/>
    </row>
    <row r="33" spans="1:131" s="247" customFormat="1" ht="26.25" customHeight="1" x14ac:dyDescent="0.15">
      <c r="A33" s="266">
        <v>6</v>
      </c>
      <c r="B33" s="1088" t="s">
        <v>407</v>
      </c>
      <c r="C33" s="1089"/>
      <c r="D33" s="1089"/>
      <c r="E33" s="1089"/>
      <c r="F33" s="1089"/>
      <c r="G33" s="1089"/>
      <c r="H33" s="1089"/>
      <c r="I33" s="1089"/>
      <c r="J33" s="1089"/>
      <c r="K33" s="1089"/>
      <c r="L33" s="1089"/>
      <c r="M33" s="1089"/>
      <c r="N33" s="1089"/>
      <c r="O33" s="1089"/>
      <c r="P33" s="1090"/>
      <c r="Q33" s="1094">
        <v>5098</v>
      </c>
      <c r="R33" s="1095"/>
      <c r="S33" s="1095"/>
      <c r="T33" s="1095"/>
      <c r="U33" s="1095"/>
      <c r="V33" s="1095">
        <v>4820</v>
      </c>
      <c r="W33" s="1095"/>
      <c r="X33" s="1095"/>
      <c r="Y33" s="1095"/>
      <c r="Z33" s="1095"/>
      <c r="AA33" s="1095">
        <v>278</v>
      </c>
      <c r="AB33" s="1095"/>
      <c r="AC33" s="1095"/>
      <c r="AD33" s="1095"/>
      <c r="AE33" s="1096"/>
      <c r="AF33" s="1070">
        <v>257</v>
      </c>
      <c r="AG33" s="1071"/>
      <c r="AH33" s="1071"/>
      <c r="AI33" s="1071"/>
      <c r="AJ33" s="1072"/>
      <c r="AK33" s="1031">
        <v>1823</v>
      </c>
      <c r="AL33" s="1022"/>
      <c r="AM33" s="1022"/>
      <c r="AN33" s="1022"/>
      <c r="AO33" s="1022"/>
      <c r="AP33" s="1022">
        <v>28225</v>
      </c>
      <c r="AQ33" s="1022"/>
      <c r="AR33" s="1022"/>
      <c r="AS33" s="1022"/>
      <c r="AT33" s="1022"/>
      <c r="AU33" s="1022">
        <v>24528</v>
      </c>
      <c r="AV33" s="1022"/>
      <c r="AW33" s="1022"/>
      <c r="AX33" s="1022"/>
      <c r="AY33" s="1022"/>
      <c r="AZ33" s="1093" t="s">
        <v>585</v>
      </c>
      <c r="BA33" s="1093"/>
      <c r="BB33" s="1093"/>
      <c r="BC33" s="1093"/>
      <c r="BD33" s="1093"/>
      <c r="BE33" s="1083" t="s">
        <v>408</v>
      </c>
      <c r="BF33" s="1083"/>
      <c r="BG33" s="1083"/>
      <c r="BH33" s="1083"/>
      <c r="BI33" s="1084"/>
      <c r="BJ33" s="252"/>
      <c r="BK33" s="252"/>
      <c r="BL33" s="252"/>
      <c r="BM33" s="252"/>
      <c r="BN33" s="252"/>
      <c r="BO33" s="265"/>
      <c r="BP33" s="265"/>
      <c r="BQ33" s="262">
        <v>27</v>
      </c>
      <c r="BR33" s="263"/>
      <c r="BS33" s="1065"/>
      <c r="BT33" s="1066"/>
      <c r="BU33" s="1066"/>
      <c r="BV33" s="1066"/>
      <c r="BW33" s="1066"/>
      <c r="BX33" s="1066"/>
      <c r="BY33" s="1066"/>
      <c r="BZ33" s="1066"/>
      <c r="CA33" s="1066"/>
      <c r="CB33" s="1066"/>
      <c r="CC33" s="1066"/>
      <c r="CD33" s="1066"/>
      <c r="CE33" s="1066"/>
      <c r="CF33" s="1066"/>
      <c r="CG33" s="1067"/>
      <c r="CH33" s="1040"/>
      <c r="CI33" s="1041"/>
      <c r="CJ33" s="1041"/>
      <c r="CK33" s="1041"/>
      <c r="CL33" s="1042"/>
      <c r="CM33" s="1040"/>
      <c r="CN33" s="1041"/>
      <c r="CO33" s="1041"/>
      <c r="CP33" s="1041"/>
      <c r="CQ33" s="1042"/>
      <c r="CR33" s="1040"/>
      <c r="CS33" s="1041"/>
      <c r="CT33" s="1041"/>
      <c r="CU33" s="1041"/>
      <c r="CV33" s="1042"/>
      <c r="CW33" s="1040"/>
      <c r="CX33" s="1041"/>
      <c r="CY33" s="1041"/>
      <c r="CZ33" s="1041"/>
      <c r="DA33" s="1042"/>
      <c r="DB33" s="1040"/>
      <c r="DC33" s="1041"/>
      <c r="DD33" s="1041"/>
      <c r="DE33" s="1041"/>
      <c r="DF33" s="1042"/>
      <c r="DG33" s="1040"/>
      <c r="DH33" s="1041"/>
      <c r="DI33" s="1041"/>
      <c r="DJ33" s="1041"/>
      <c r="DK33" s="1042"/>
      <c r="DL33" s="1040"/>
      <c r="DM33" s="1041"/>
      <c r="DN33" s="1041"/>
      <c r="DO33" s="1041"/>
      <c r="DP33" s="1042"/>
      <c r="DQ33" s="1040"/>
      <c r="DR33" s="1041"/>
      <c r="DS33" s="1041"/>
      <c r="DT33" s="1041"/>
      <c r="DU33" s="1042"/>
      <c r="DV33" s="1043"/>
      <c r="DW33" s="1044"/>
      <c r="DX33" s="1044"/>
      <c r="DY33" s="1044"/>
      <c r="DZ33" s="1045"/>
      <c r="EA33" s="246"/>
    </row>
    <row r="34" spans="1:131" s="247" customFormat="1" ht="26.25" customHeight="1" x14ac:dyDescent="0.15">
      <c r="A34" s="266">
        <v>7</v>
      </c>
      <c r="B34" s="1088"/>
      <c r="C34" s="1089"/>
      <c r="D34" s="1089"/>
      <c r="E34" s="1089"/>
      <c r="F34" s="1089"/>
      <c r="G34" s="1089"/>
      <c r="H34" s="1089"/>
      <c r="I34" s="1089"/>
      <c r="J34" s="1089"/>
      <c r="K34" s="1089"/>
      <c r="L34" s="1089"/>
      <c r="M34" s="1089"/>
      <c r="N34" s="1089"/>
      <c r="O34" s="1089"/>
      <c r="P34" s="1090"/>
      <c r="Q34" s="1094"/>
      <c r="R34" s="1095"/>
      <c r="S34" s="1095"/>
      <c r="T34" s="1095"/>
      <c r="U34" s="1095"/>
      <c r="V34" s="1095"/>
      <c r="W34" s="1095"/>
      <c r="X34" s="1095"/>
      <c r="Y34" s="1095"/>
      <c r="Z34" s="1095"/>
      <c r="AA34" s="1095"/>
      <c r="AB34" s="1095"/>
      <c r="AC34" s="1095"/>
      <c r="AD34" s="1095"/>
      <c r="AE34" s="1096"/>
      <c r="AF34" s="1070"/>
      <c r="AG34" s="1071"/>
      <c r="AH34" s="1071"/>
      <c r="AI34" s="1071"/>
      <c r="AJ34" s="1072"/>
      <c r="AK34" s="1031"/>
      <c r="AL34" s="1022"/>
      <c r="AM34" s="1022"/>
      <c r="AN34" s="1022"/>
      <c r="AO34" s="1022"/>
      <c r="AP34" s="1022"/>
      <c r="AQ34" s="1022"/>
      <c r="AR34" s="1022"/>
      <c r="AS34" s="1022"/>
      <c r="AT34" s="1022"/>
      <c r="AU34" s="1022"/>
      <c r="AV34" s="1022"/>
      <c r="AW34" s="1022"/>
      <c r="AX34" s="1022"/>
      <c r="AY34" s="1022"/>
      <c r="AZ34" s="1093"/>
      <c r="BA34" s="1093"/>
      <c r="BB34" s="1093"/>
      <c r="BC34" s="1093"/>
      <c r="BD34" s="1093"/>
      <c r="BE34" s="1083"/>
      <c r="BF34" s="1083"/>
      <c r="BG34" s="1083"/>
      <c r="BH34" s="1083"/>
      <c r="BI34" s="1084"/>
      <c r="BJ34" s="252"/>
      <c r="BK34" s="252"/>
      <c r="BL34" s="252"/>
      <c r="BM34" s="252"/>
      <c r="BN34" s="252"/>
      <c r="BO34" s="265"/>
      <c r="BP34" s="265"/>
      <c r="BQ34" s="262">
        <v>28</v>
      </c>
      <c r="BR34" s="263"/>
      <c r="BS34" s="1065"/>
      <c r="BT34" s="1066"/>
      <c r="BU34" s="1066"/>
      <c r="BV34" s="1066"/>
      <c r="BW34" s="1066"/>
      <c r="BX34" s="1066"/>
      <c r="BY34" s="1066"/>
      <c r="BZ34" s="1066"/>
      <c r="CA34" s="1066"/>
      <c r="CB34" s="1066"/>
      <c r="CC34" s="1066"/>
      <c r="CD34" s="1066"/>
      <c r="CE34" s="1066"/>
      <c r="CF34" s="1066"/>
      <c r="CG34" s="1067"/>
      <c r="CH34" s="1040"/>
      <c r="CI34" s="1041"/>
      <c r="CJ34" s="1041"/>
      <c r="CK34" s="1041"/>
      <c r="CL34" s="1042"/>
      <c r="CM34" s="1040"/>
      <c r="CN34" s="1041"/>
      <c r="CO34" s="1041"/>
      <c r="CP34" s="1041"/>
      <c r="CQ34" s="1042"/>
      <c r="CR34" s="1040"/>
      <c r="CS34" s="1041"/>
      <c r="CT34" s="1041"/>
      <c r="CU34" s="1041"/>
      <c r="CV34" s="1042"/>
      <c r="CW34" s="1040"/>
      <c r="CX34" s="1041"/>
      <c r="CY34" s="1041"/>
      <c r="CZ34" s="1041"/>
      <c r="DA34" s="1042"/>
      <c r="DB34" s="1040"/>
      <c r="DC34" s="1041"/>
      <c r="DD34" s="1041"/>
      <c r="DE34" s="1041"/>
      <c r="DF34" s="1042"/>
      <c r="DG34" s="1040"/>
      <c r="DH34" s="1041"/>
      <c r="DI34" s="1041"/>
      <c r="DJ34" s="1041"/>
      <c r="DK34" s="1042"/>
      <c r="DL34" s="1040"/>
      <c r="DM34" s="1041"/>
      <c r="DN34" s="1041"/>
      <c r="DO34" s="1041"/>
      <c r="DP34" s="1042"/>
      <c r="DQ34" s="1040"/>
      <c r="DR34" s="1041"/>
      <c r="DS34" s="1041"/>
      <c r="DT34" s="1041"/>
      <c r="DU34" s="1042"/>
      <c r="DV34" s="1043"/>
      <c r="DW34" s="1044"/>
      <c r="DX34" s="1044"/>
      <c r="DY34" s="1044"/>
      <c r="DZ34" s="1045"/>
      <c r="EA34" s="246"/>
    </row>
    <row r="35" spans="1:131" s="247" customFormat="1" ht="26.25" customHeight="1" x14ac:dyDescent="0.15">
      <c r="A35" s="266">
        <v>8</v>
      </c>
      <c r="B35" s="1088"/>
      <c r="C35" s="1089"/>
      <c r="D35" s="1089"/>
      <c r="E35" s="1089"/>
      <c r="F35" s="1089"/>
      <c r="G35" s="1089"/>
      <c r="H35" s="1089"/>
      <c r="I35" s="1089"/>
      <c r="J35" s="1089"/>
      <c r="K35" s="1089"/>
      <c r="L35" s="1089"/>
      <c r="M35" s="1089"/>
      <c r="N35" s="1089"/>
      <c r="O35" s="1089"/>
      <c r="P35" s="1090"/>
      <c r="Q35" s="1094"/>
      <c r="R35" s="1095"/>
      <c r="S35" s="1095"/>
      <c r="T35" s="1095"/>
      <c r="U35" s="1095"/>
      <c r="V35" s="1095"/>
      <c r="W35" s="1095"/>
      <c r="X35" s="1095"/>
      <c r="Y35" s="1095"/>
      <c r="Z35" s="1095"/>
      <c r="AA35" s="1095"/>
      <c r="AB35" s="1095"/>
      <c r="AC35" s="1095"/>
      <c r="AD35" s="1095"/>
      <c r="AE35" s="1096"/>
      <c r="AF35" s="1070"/>
      <c r="AG35" s="1071"/>
      <c r="AH35" s="1071"/>
      <c r="AI35" s="1071"/>
      <c r="AJ35" s="1072"/>
      <c r="AK35" s="1031"/>
      <c r="AL35" s="1022"/>
      <c r="AM35" s="1022"/>
      <c r="AN35" s="1022"/>
      <c r="AO35" s="1022"/>
      <c r="AP35" s="1022"/>
      <c r="AQ35" s="1022"/>
      <c r="AR35" s="1022"/>
      <c r="AS35" s="1022"/>
      <c r="AT35" s="1022"/>
      <c r="AU35" s="1022"/>
      <c r="AV35" s="1022"/>
      <c r="AW35" s="1022"/>
      <c r="AX35" s="1022"/>
      <c r="AY35" s="1022"/>
      <c r="AZ35" s="1093"/>
      <c r="BA35" s="1093"/>
      <c r="BB35" s="1093"/>
      <c r="BC35" s="1093"/>
      <c r="BD35" s="1093"/>
      <c r="BE35" s="1083"/>
      <c r="BF35" s="1083"/>
      <c r="BG35" s="1083"/>
      <c r="BH35" s="1083"/>
      <c r="BI35" s="1084"/>
      <c r="BJ35" s="252"/>
      <c r="BK35" s="252"/>
      <c r="BL35" s="252"/>
      <c r="BM35" s="252"/>
      <c r="BN35" s="252"/>
      <c r="BO35" s="265"/>
      <c r="BP35" s="265"/>
      <c r="BQ35" s="262">
        <v>29</v>
      </c>
      <c r="BR35" s="263"/>
      <c r="BS35" s="1065"/>
      <c r="BT35" s="1066"/>
      <c r="BU35" s="1066"/>
      <c r="BV35" s="1066"/>
      <c r="BW35" s="1066"/>
      <c r="BX35" s="1066"/>
      <c r="BY35" s="1066"/>
      <c r="BZ35" s="1066"/>
      <c r="CA35" s="1066"/>
      <c r="CB35" s="1066"/>
      <c r="CC35" s="1066"/>
      <c r="CD35" s="1066"/>
      <c r="CE35" s="1066"/>
      <c r="CF35" s="1066"/>
      <c r="CG35" s="1067"/>
      <c r="CH35" s="1040"/>
      <c r="CI35" s="1041"/>
      <c r="CJ35" s="1041"/>
      <c r="CK35" s="1041"/>
      <c r="CL35" s="1042"/>
      <c r="CM35" s="1040"/>
      <c r="CN35" s="1041"/>
      <c r="CO35" s="1041"/>
      <c r="CP35" s="1041"/>
      <c r="CQ35" s="1042"/>
      <c r="CR35" s="1040"/>
      <c r="CS35" s="1041"/>
      <c r="CT35" s="1041"/>
      <c r="CU35" s="1041"/>
      <c r="CV35" s="1042"/>
      <c r="CW35" s="1040"/>
      <c r="CX35" s="1041"/>
      <c r="CY35" s="1041"/>
      <c r="CZ35" s="1041"/>
      <c r="DA35" s="1042"/>
      <c r="DB35" s="1040"/>
      <c r="DC35" s="1041"/>
      <c r="DD35" s="1041"/>
      <c r="DE35" s="1041"/>
      <c r="DF35" s="1042"/>
      <c r="DG35" s="1040"/>
      <c r="DH35" s="1041"/>
      <c r="DI35" s="1041"/>
      <c r="DJ35" s="1041"/>
      <c r="DK35" s="1042"/>
      <c r="DL35" s="1040"/>
      <c r="DM35" s="1041"/>
      <c r="DN35" s="1041"/>
      <c r="DO35" s="1041"/>
      <c r="DP35" s="1042"/>
      <c r="DQ35" s="1040"/>
      <c r="DR35" s="1041"/>
      <c r="DS35" s="1041"/>
      <c r="DT35" s="1041"/>
      <c r="DU35" s="1042"/>
      <c r="DV35" s="1043"/>
      <c r="DW35" s="1044"/>
      <c r="DX35" s="1044"/>
      <c r="DY35" s="1044"/>
      <c r="DZ35" s="1045"/>
      <c r="EA35" s="246"/>
    </row>
    <row r="36" spans="1:131" s="247" customFormat="1" ht="26.25" customHeight="1" x14ac:dyDescent="0.15">
      <c r="A36" s="266">
        <v>9</v>
      </c>
      <c r="B36" s="1088"/>
      <c r="C36" s="1089"/>
      <c r="D36" s="1089"/>
      <c r="E36" s="1089"/>
      <c r="F36" s="1089"/>
      <c r="G36" s="1089"/>
      <c r="H36" s="1089"/>
      <c r="I36" s="1089"/>
      <c r="J36" s="1089"/>
      <c r="K36" s="1089"/>
      <c r="L36" s="1089"/>
      <c r="M36" s="1089"/>
      <c r="N36" s="1089"/>
      <c r="O36" s="1089"/>
      <c r="P36" s="1090"/>
      <c r="Q36" s="1094"/>
      <c r="R36" s="1095"/>
      <c r="S36" s="1095"/>
      <c r="T36" s="1095"/>
      <c r="U36" s="1095"/>
      <c r="V36" s="1095"/>
      <c r="W36" s="1095"/>
      <c r="X36" s="1095"/>
      <c r="Y36" s="1095"/>
      <c r="Z36" s="1095"/>
      <c r="AA36" s="1095"/>
      <c r="AB36" s="1095"/>
      <c r="AC36" s="1095"/>
      <c r="AD36" s="1095"/>
      <c r="AE36" s="1096"/>
      <c r="AF36" s="1070"/>
      <c r="AG36" s="1071"/>
      <c r="AH36" s="1071"/>
      <c r="AI36" s="1071"/>
      <c r="AJ36" s="1072"/>
      <c r="AK36" s="1031"/>
      <c r="AL36" s="1022"/>
      <c r="AM36" s="1022"/>
      <c r="AN36" s="1022"/>
      <c r="AO36" s="1022"/>
      <c r="AP36" s="1022"/>
      <c r="AQ36" s="1022"/>
      <c r="AR36" s="1022"/>
      <c r="AS36" s="1022"/>
      <c r="AT36" s="1022"/>
      <c r="AU36" s="1022"/>
      <c r="AV36" s="1022"/>
      <c r="AW36" s="1022"/>
      <c r="AX36" s="1022"/>
      <c r="AY36" s="1022"/>
      <c r="AZ36" s="1093"/>
      <c r="BA36" s="1093"/>
      <c r="BB36" s="1093"/>
      <c r="BC36" s="1093"/>
      <c r="BD36" s="1093"/>
      <c r="BE36" s="1083"/>
      <c r="BF36" s="1083"/>
      <c r="BG36" s="1083"/>
      <c r="BH36" s="1083"/>
      <c r="BI36" s="1084"/>
      <c r="BJ36" s="252"/>
      <c r="BK36" s="252"/>
      <c r="BL36" s="252"/>
      <c r="BM36" s="252"/>
      <c r="BN36" s="252"/>
      <c r="BO36" s="265"/>
      <c r="BP36" s="265"/>
      <c r="BQ36" s="262">
        <v>30</v>
      </c>
      <c r="BR36" s="263"/>
      <c r="BS36" s="1065"/>
      <c r="BT36" s="1066"/>
      <c r="BU36" s="1066"/>
      <c r="BV36" s="1066"/>
      <c r="BW36" s="1066"/>
      <c r="BX36" s="1066"/>
      <c r="BY36" s="1066"/>
      <c r="BZ36" s="1066"/>
      <c r="CA36" s="1066"/>
      <c r="CB36" s="1066"/>
      <c r="CC36" s="1066"/>
      <c r="CD36" s="1066"/>
      <c r="CE36" s="1066"/>
      <c r="CF36" s="1066"/>
      <c r="CG36" s="1067"/>
      <c r="CH36" s="1040"/>
      <c r="CI36" s="1041"/>
      <c r="CJ36" s="1041"/>
      <c r="CK36" s="1041"/>
      <c r="CL36" s="1042"/>
      <c r="CM36" s="1040"/>
      <c r="CN36" s="1041"/>
      <c r="CO36" s="1041"/>
      <c r="CP36" s="1041"/>
      <c r="CQ36" s="1042"/>
      <c r="CR36" s="1040"/>
      <c r="CS36" s="1041"/>
      <c r="CT36" s="1041"/>
      <c r="CU36" s="1041"/>
      <c r="CV36" s="1042"/>
      <c r="CW36" s="1040"/>
      <c r="CX36" s="1041"/>
      <c r="CY36" s="1041"/>
      <c r="CZ36" s="1041"/>
      <c r="DA36" s="1042"/>
      <c r="DB36" s="1040"/>
      <c r="DC36" s="1041"/>
      <c r="DD36" s="1041"/>
      <c r="DE36" s="1041"/>
      <c r="DF36" s="1042"/>
      <c r="DG36" s="1040"/>
      <c r="DH36" s="1041"/>
      <c r="DI36" s="1041"/>
      <c r="DJ36" s="1041"/>
      <c r="DK36" s="1042"/>
      <c r="DL36" s="1040"/>
      <c r="DM36" s="1041"/>
      <c r="DN36" s="1041"/>
      <c r="DO36" s="1041"/>
      <c r="DP36" s="1042"/>
      <c r="DQ36" s="1040"/>
      <c r="DR36" s="1041"/>
      <c r="DS36" s="1041"/>
      <c r="DT36" s="1041"/>
      <c r="DU36" s="1042"/>
      <c r="DV36" s="1043"/>
      <c r="DW36" s="1044"/>
      <c r="DX36" s="1044"/>
      <c r="DY36" s="1044"/>
      <c r="DZ36" s="1045"/>
      <c r="EA36" s="246"/>
    </row>
    <row r="37" spans="1:131" s="247" customFormat="1" ht="26.25" customHeight="1" x14ac:dyDescent="0.15">
      <c r="A37" s="266">
        <v>10</v>
      </c>
      <c r="B37" s="1088"/>
      <c r="C37" s="1089"/>
      <c r="D37" s="1089"/>
      <c r="E37" s="1089"/>
      <c r="F37" s="1089"/>
      <c r="G37" s="1089"/>
      <c r="H37" s="1089"/>
      <c r="I37" s="1089"/>
      <c r="J37" s="1089"/>
      <c r="K37" s="1089"/>
      <c r="L37" s="1089"/>
      <c r="M37" s="1089"/>
      <c r="N37" s="1089"/>
      <c r="O37" s="1089"/>
      <c r="P37" s="1090"/>
      <c r="Q37" s="1094"/>
      <c r="R37" s="1095"/>
      <c r="S37" s="1095"/>
      <c r="T37" s="1095"/>
      <c r="U37" s="1095"/>
      <c r="V37" s="1095"/>
      <c r="W37" s="1095"/>
      <c r="X37" s="1095"/>
      <c r="Y37" s="1095"/>
      <c r="Z37" s="1095"/>
      <c r="AA37" s="1095"/>
      <c r="AB37" s="1095"/>
      <c r="AC37" s="1095"/>
      <c r="AD37" s="1095"/>
      <c r="AE37" s="1096"/>
      <c r="AF37" s="1070"/>
      <c r="AG37" s="1071"/>
      <c r="AH37" s="1071"/>
      <c r="AI37" s="1071"/>
      <c r="AJ37" s="1072"/>
      <c r="AK37" s="1031"/>
      <c r="AL37" s="1022"/>
      <c r="AM37" s="1022"/>
      <c r="AN37" s="1022"/>
      <c r="AO37" s="1022"/>
      <c r="AP37" s="1022"/>
      <c r="AQ37" s="1022"/>
      <c r="AR37" s="1022"/>
      <c r="AS37" s="1022"/>
      <c r="AT37" s="1022"/>
      <c r="AU37" s="1022"/>
      <c r="AV37" s="1022"/>
      <c r="AW37" s="1022"/>
      <c r="AX37" s="1022"/>
      <c r="AY37" s="1022"/>
      <c r="AZ37" s="1093"/>
      <c r="BA37" s="1093"/>
      <c r="BB37" s="1093"/>
      <c r="BC37" s="1093"/>
      <c r="BD37" s="1093"/>
      <c r="BE37" s="1083"/>
      <c r="BF37" s="1083"/>
      <c r="BG37" s="1083"/>
      <c r="BH37" s="1083"/>
      <c r="BI37" s="1084"/>
      <c r="BJ37" s="252"/>
      <c r="BK37" s="252"/>
      <c r="BL37" s="252"/>
      <c r="BM37" s="252"/>
      <c r="BN37" s="252"/>
      <c r="BO37" s="265"/>
      <c r="BP37" s="265"/>
      <c r="BQ37" s="262">
        <v>31</v>
      </c>
      <c r="BR37" s="263"/>
      <c r="BS37" s="1065"/>
      <c r="BT37" s="1066"/>
      <c r="BU37" s="1066"/>
      <c r="BV37" s="1066"/>
      <c r="BW37" s="1066"/>
      <c r="BX37" s="1066"/>
      <c r="BY37" s="1066"/>
      <c r="BZ37" s="1066"/>
      <c r="CA37" s="1066"/>
      <c r="CB37" s="1066"/>
      <c r="CC37" s="1066"/>
      <c r="CD37" s="1066"/>
      <c r="CE37" s="1066"/>
      <c r="CF37" s="1066"/>
      <c r="CG37" s="1067"/>
      <c r="CH37" s="1040"/>
      <c r="CI37" s="1041"/>
      <c r="CJ37" s="1041"/>
      <c r="CK37" s="1041"/>
      <c r="CL37" s="1042"/>
      <c r="CM37" s="1040"/>
      <c r="CN37" s="1041"/>
      <c r="CO37" s="1041"/>
      <c r="CP37" s="1041"/>
      <c r="CQ37" s="1042"/>
      <c r="CR37" s="1040"/>
      <c r="CS37" s="1041"/>
      <c r="CT37" s="1041"/>
      <c r="CU37" s="1041"/>
      <c r="CV37" s="1042"/>
      <c r="CW37" s="1040"/>
      <c r="CX37" s="1041"/>
      <c r="CY37" s="1041"/>
      <c r="CZ37" s="1041"/>
      <c r="DA37" s="1042"/>
      <c r="DB37" s="1040"/>
      <c r="DC37" s="1041"/>
      <c r="DD37" s="1041"/>
      <c r="DE37" s="1041"/>
      <c r="DF37" s="1042"/>
      <c r="DG37" s="1040"/>
      <c r="DH37" s="1041"/>
      <c r="DI37" s="1041"/>
      <c r="DJ37" s="1041"/>
      <c r="DK37" s="1042"/>
      <c r="DL37" s="1040"/>
      <c r="DM37" s="1041"/>
      <c r="DN37" s="1041"/>
      <c r="DO37" s="1041"/>
      <c r="DP37" s="1042"/>
      <c r="DQ37" s="1040"/>
      <c r="DR37" s="1041"/>
      <c r="DS37" s="1041"/>
      <c r="DT37" s="1041"/>
      <c r="DU37" s="1042"/>
      <c r="DV37" s="1043"/>
      <c r="DW37" s="1044"/>
      <c r="DX37" s="1044"/>
      <c r="DY37" s="1044"/>
      <c r="DZ37" s="1045"/>
      <c r="EA37" s="246"/>
    </row>
    <row r="38" spans="1:131" s="247" customFormat="1" ht="26.25" customHeight="1" x14ac:dyDescent="0.15">
      <c r="A38" s="266">
        <v>11</v>
      </c>
      <c r="B38" s="1088"/>
      <c r="C38" s="1089"/>
      <c r="D38" s="1089"/>
      <c r="E38" s="1089"/>
      <c r="F38" s="1089"/>
      <c r="G38" s="1089"/>
      <c r="H38" s="1089"/>
      <c r="I38" s="1089"/>
      <c r="J38" s="1089"/>
      <c r="K38" s="1089"/>
      <c r="L38" s="1089"/>
      <c r="M38" s="1089"/>
      <c r="N38" s="1089"/>
      <c r="O38" s="1089"/>
      <c r="P38" s="1090"/>
      <c r="Q38" s="1094"/>
      <c r="R38" s="1095"/>
      <c r="S38" s="1095"/>
      <c r="T38" s="1095"/>
      <c r="U38" s="1095"/>
      <c r="V38" s="1095"/>
      <c r="W38" s="1095"/>
      <c r="X38" s="1095"/>
      <c r="Y38" s="1095"/>
      <c r="Z38" s="1095"/>
      <c r="AA38" s="1095"/>
      <c r="AB38" s="1095"/>
      <c r="AC38" s="1095"/>
      <c r="AD38" s="1095"/>
      <c r="AE38" s="1096"/>
      <c r="AF38" s="1070"/>
      <c r="AG38" s="1071"/>
      <c r="AH38" s="1071"/>
      <c r="AI38" s="1071"/>
      <c r="AJ38" s="1072"/>
      <c r="AK38" s="1031"/>
      <c r="AL38" s="1022"/>
      <c r="AM38" s="1022"/>
      <c r="AN38" s="1022"/>
      <c r="AO38" s="1022"/>
      <c r="AP38" s="1022"/>
      <c r="AQ38" s="1022"/>
      <c r="AR38" s="1022"/>
      <c r="AS38" s="1022"/>
      <c r="AT38" s="1022"/>
      <c r="AU38" s="1022"/>
      <c r="AV38" s="1022"/>
      <c r="AW38" s="1022"/>
      <c r="AX38" s="1022"/>
      <c r="AY38" s="1022"/>
      <c r="AZ38" s="1093"/>
      <c r="BA38" s="1093"/>
      <c r="BB38" s="1093"/>
      <c r="BC38" s="1093"/>
      <c r="BD38" s="1093"/>
      <c r="BE38" s="1083"/>
      <c r="BF38" s="1083"/>
      <c r="BG38" s="1083"/>
      <c r="BH38" s="1083"/>
      <c r="BI38" s="1084"/>
      <c r="BJ38" s="252"/>
      <c r="BK38" s="252"/>
      <c r="BL38" s="252"/>
      <c r="BM38" s="252"/>
      <c r="BN38" s="252"/>
      <c r="BO38" s="265"/>
      <c r="BP38" s="265"/>
      <c r="BQ38" s="262">
        <v>32</v>
      </c>
      <c r="BR38" s="263"/>
      <c r="BS38" s="1065"/>
      <c r="BT38" s="1066"/>
      <c r="BU38" s="1066"/>
      <c r="BV38" s="1066"/>
      <c r="BW38" s="1066"/>
      <c r="BX38" s="1066"/>
      <c r="BY38" s="1066"/>
      <c r="BZ38" s="1066"/>
      <c r="CA38" s="1066"/>
      <c r="CB38" s="1066"/>
      <c r="CC38" s="1066"/>
      <c r="CD38" s="1066"/>
      <c r="CE38" s="1066"/>
      <c r="CF38" s="1066"/>
      <c r="CG38" s="1067"/>
      <c r="CH38" s="1040"/>
      <c r="CI38" s="1041"/>
      <c r="CJ38" s="1041"/>
      <c r="CK38" s="1041"/>
      <c r="CL38" s="1042"/>
      <c r="CM38" s="1040"/>
      <c r="CN38" s="1041"/>
      <c r="CO38" s="1041"/>
      <c r="CP38" s="1041"/>
      <c r="CQ38" s="1042"/>
      <c r="CR38" s="1040"/>
      <c r="CS38" s="1041"/>
      <c r="CT38" s="1041"/>
      <c r="CU38" s="1041"/>
      <c r="CV38" s="1042"/>
      <c r="CW38" s="1040"/>
      <c r="CX38" s="1041"/>
      <c r="CY38" s="1041"/>
      <c r="CZ38" s="1041"/>
      <c r="DA38" s="1042"/>
      <c r="DB38" s="1040"/>
      <c r="DC38" s="1041"/>
      <c r="DD38" s="1041"/>
      <c r="DE38" s="1041"/>
      <c r="DF38" s="1042"/>
      <c r="DG38" s="1040"/>
      <c r="DH38" s="1041"/>
      <c r="DI38" s="1041"/>
      <c r="DJ38" s="1041"/>
      <c r="DK38" s="1042"/>
      <c r="DL38" s="1040"/>
      <c r="DM38" s="1041"/>
      <c r="DN38" s="1041"/>
      <c r="DO38" s="1041"/>
      <c r="DP38" s="1042"/>
      <c r="DQ38" s="1040"/>
      <c r="DR38" s="1041"/>
      <c r="DS38" s="1041"/>
      <c r="DT38" s="1041"/>
      <c r="DU38" s="1042"/>
      <c r="DV38" s="1043"/>
      <c r="DW38" s="1044"/>
      <c r="DX38" s="1044"/>
      <c r="DY38" s="1044"/>
      <c r="DZ38" s="1045"/>
      <c r="EA38" s="246"/>
    </row>
    <row r="39" spans="1:131" s="247" customFormat="1" ht="26.25" customHeight="1" x14ac:dyDescent="0.15">
      <c r="A39" s="266">
        <v>12</v>
      </c>
      <c r="B39" s="1088"/>
      <c r="C39" s="1089"/>
      <c r="D39" s="1089"/>
      <c r="E39" s="1089"/>
      <c r="F39" s="1089"/>
      <c r="G39" s="1089"/>
      <c r="H39" s="1089"/>
      <c r="I39" s="1089"/>
      <c r="J39" s="1089"/>
      <c r="K39" s="1089"/>
      <c r="L39" s="1089"/>
      <c r="M39" s="1089"/>
      <c r="N39" s="1089"/>
      <c r="O39" s="1089"/>
      <c r="P39" s="1090"/>
      <c r="Q39" s="1094"/>
      <c r="R39" s="1095"/>
      <c r="S39" s="1095"/>
      <c r="T39" s="1095"/>
      <c r="U39" s="1095"/>
      <c r="V39" s="1095"/>
      <c r="W39" s="1095"/>
      <c r="X39" s="1095"/>
      <c r="Y39" s="1095"/>
      <c r="Z39" s="1095"/>
      <c r="AA39" s="1095"/>
      <c r="AB39" s="1095"/>
      <c r="AC39" s="1095"/>
      <c r="AD39" s="1095"/>
      <c r="AE39" s="1096"/>
      <c r="AF39" s="1070"/>
      <c r="AG39" s="1071"/>
      <c r="AH39" s="1071"/>
      <c r="AI39" s="1071"/>
      <c r="AJ39" s="1072"/>
      <c r="AK39" s="1031"/>
      <c r="AL39" s="1022"/>
      <c r="AM39" s="1022"/>
      <c r="AN39" s="1022"/>
      <c r="AO39" s="1022"/>
      <c r="AP39" s="1022"/>
      <c r="AQ39" s="1022"/>
      <c r="AR39" s="1022"/>
      <c r="AS39" s="1022"/>
      <c r="AT39" s="1022"/>
      <c r="AU39" s="1022"/>
      <c r="AV39" s="1022"/>
      <c r="AW39" s="1022"/>
      <c r="AX39" s="1022"/>
      <c r="AY39" s="1022"/>
      <c r="AZ39" s="1093"/>
      <c r="BA39" s="1093"/>
      <c r="BB39" s="1093"/>
      <c r="BC39" s="1093"/>
      <c r="BD39" s="1093"/>
      <c r="BE39" s="1083"/>
      <c r="BF39" s="1083"/>
      <c r="BG39" s="1083"/>
      <c r="BH39" s="1083"/>
      <c r="BI39" s="1084"/>
      <c r="BJ39" s="252"/>
      <c r="BK39" s="252"/>
      <c r="BL39" s="252"/>
      <c r="BM39" s="252"/>
      <c r="BN39" s="252"/>
      <c r="BO39" s="265"/>
      <c r="BP39" s="265"/>
      <c r="BQ39" s="262">
        <v>33</v>
      </c>
      <c r="BR39" s="263"/>
      <c r="BS39" s="1065"/>
      <c r="BT39" s="1066"/>
      <c r="BU39" s="1066"/>
      <c r="BV39" s="1066"/>
      <c r="BW39" s="1066"/>
      <c r="BX39" s="1066"/>
      <c r="BY39" s="1066"/>
      <c r="BZ39" s="1066"/>
      <c r="CA39" s="1066"/>
      <c r="CB39" s="1066"/>
      <c r="CC39" s="1066"/>
      <c r="CD39" s="1066"/>
      <c r="CE39" s="1066"/>
      <c r="CF39" s="1066"/>
      <c r="CG39" s="1067"/>
      <c r="CH39" s="1040"/>
      <c r="CI39" s="1041"/>
      <c r="CJ39" s="1041"/>
      <c r="CK39" s="1041"/>
      <c r="CL39" s="1042"/>
      <c r="CM39" s="1040"/>
      <c r="CN39" s="1041"/>
      <c r="CO39" s="1041"/>
      <c r="CP39" s="1041"/>
      <c r="CQ39" s="1042"/>
      <c r="CR39" s="1040"/>
      <c r="CS39" s="1041"/>
      <c r="CT39" s="1041"/>
      <c r="CU39" s="1041"/>
      <c r="CV39" s="1042"/>
      <c r="CW39" s="1040"/>
      <c r="CX39" s="1041"/>
      <c r="CY39" s="1041"/>
      <c r="CZ39" s="1041"/>
      <c r="DA39" s="1042"/>
      <c r="DB39" s="1040"/>
      <c r="DC39" s="1041"/>
      <c r="DD39" s="1041"/>
      <c r="DE39" s="1041"/>
      <c r="DF39" s="1042"/>
      <c r="DG39" s="1040"/>
      <c r="DH39" s="1041"/>
      <c r="DI39" s="1041"/>
      <c r="DJ39" s="1041"/>
      <c r="DK39" s="1042"/>
      <c r="DL39" s="1040"/>
      <c r="DM39" s="1041"/>
      <c r="DN39" s="1041"/>
      <c r="DO39" s="1041"/>
      <c r="DP39" s="1042"/>
      <c r="DQ39" s="1040"/>
      <c r="DR39" s="1041"/>
      <c r="DS39" s="1041"/>
      <c r="DT39" s="1041"/>
      <c r="DU39" s="1042"/>
      <c r="DV39" s="1043"/>
      <c r="DW39" s="1044"/>
      <c r="DX39" s="1044"/>
      <c r="DY39" s="1044"/>
      <c r="DZ39" s="1045"/>
      <c r="EA39" s="246"/>
    </row>
    <row r="40" spans="1:131" s="247" customFormat="1" ht="26.25" customHeight="1" x14ac:dyDescent="0.15">
      <c r="A40" s="261">
        <v>13</v>
      </c>
      <c r="B40" s="1088"/>
      <c r="C40" s="1089"/>
      <c r="D40" s="1089"/>
      <c r="E40" s="1089"/>
      <c r="F40" s="1089"/>
      <c r="G40" s="1089"/>
      <c r="H40" s="1089"/>
      <c r="I40" s="1089"/>
      <c r="J40" s="1089"/>
      <c r="K40" s="1089"/>
      <c r="L40" s="1089"/>
      <c r="M40" s="1089"/>
      <c r="N40" s="1089"/>
      <c r="O40" s="1089"/>
      <c r="P40" s="1090"/>
      <c r="Q40" s="1094"/>
      <c r="R40" s="1095"/>
      <c r="S40" s="1095"/>
      <c r="T40" s="1095"/>
      <c r="U40" s="1095"/>
      <c r="V40" s="1095"/>
      <c r="W40" s="1095"/>
      <c r="X40" s="1095"/>
      <c r="Y40" s="1095"/>
      <c r="Z40" s="1095"/>
      <c r="AA40" s="1095"/>
      <c r="AB40" s="1095"/>
      <c r="AC40" s="1095"/>
      <c r="AD40" s="1095"/>
      <c r="AE40" s="1096"/>
      <c r="AF40" s="1070"/>
      <c r="AG40" s="1071"/>
      <c r="AH40" s="1071"/>
      <c r="AI40" s="1071"/>
      <c r="AJ40" s="1072"/>
      <c r="AK40" s="1031"/>
      <c r="AL40" s="1022"/>
      <c r="AM40" s="1022"/>
      <c r="AN40" s="1022"/>
      <c r="AO40" s="1022"/>
      <c r="AP40" s="1022"/>
      <c r="AQ40" s="1022"/>
      <c r="AR40" s="1022"/>
      <c r="AS40" s="1022"/>
      <c r="AT40" s="1022"/>
      <c r="AU40" s="1022"/>
      <c r="AV40" s="1022"/>
      <c r="AW40" s="1022"/>
      <c r="AX40" s="1022"/>
      <c r="AY40" s="1022"/>
      <c r="AZ40" s="1093"/>
      <c r="BA40" s="1093"/>
      <c r="BB40" s="1093"/>
      <c r="BC40" s="1093"/>
      <c r="BD40" s="1093"/>
      <c r="BE40" s="1083"/>
      <c r="BF40" s="1083"/>
      <c r="BG40" s="1083"/>
      <c r="BH40" s="1083"/>
      <c r="BI40" s="1084"/>
      <c r="BJ40" s="252"/>
      <c r="BK40" s="252"/>
      <c r="BL40" s="252"/>
      <c r="BM40" s="252"/>
      <c r="BN40" s="252"/>
      <c r="BO40" s="265"/>
      <c r="BP40" s="265"/>
      <c r="BQ40" s="262">
        <v>34</v>
      </c>
      <c r="BR40" s="263"/>
      <c r="BS40" s="1065"/>
      <c r="BT40" s="1066"/>
      <c r="BU40" s="1066"/>
      <c r="BV40" s="1066"/>
      <c r="BW40" s="1066"/>
      <c r="BX40" s="1066"/>
      <c r="BY40" s="1066"/>
      <c r="BZ40" s="1066"/>
      <c r="CA40" s="1066"/>
      <c r="CB40" s="1066"/>
      <c r="CC40" s="1066"/>
      <c r="CD40" s="1066"/>
      <c r="CE40" s="1066"/>
      <c r="CF40" s="1066"/>
      <c r="CG40" s="1067"/>
      <c r="CH40" s="1040"/>
      <c r="CI40" s="1041"/>
      <c r="CJ40" s="1041"/>
      <c r="CK40" s="1041"/>
      <c r="CL40" s="1042"/>
      <c r="CM40" s="1040"/>
      <c r="CN40" s="1041"/>
      <c r="CO40" s="1041"/>
      <c r="CP40" s="1041"/>
      <c r="CQ40" s="1042"/>
      <c r="CR40" s="1040"/>
      <c r="CS40" s="1041"/>
      <c r="CT40" s="1041"/>
      <c r="CU40" s="1041"/>
      <c r="CV40" s="1042"/>
      <c r="CW40" s="1040"/>
      <c r="CX40" s="1041"/>
      <c r="CY40" s="1041"/>
      <c r="CZ40" s="1041"/>
      <c r="DA40" s="1042"/>
      <c r="DB40" s="1040"/>
      <c r="DC40" s="1041"/>
      <c r="DD40" s="1041"/>
      <c r="DE40" s="1041"/>
      <c r="DF40" s="1042"/>
      <c r="DG40" s="1040"/>
      <c r="DH40" s="1041"/>
      <c r="DI40" s="1041"/>
      <c r="DJ40" s="1041"/>
      <c r="DK40" s="1042"/>
      <c r="DL40" s="1040"/>
      <c r="DM40" s="1041"/>
      <c r="DN40" s="1041"/>
      <c r="DO40" s="1041"/>
      <c r="DP40" s="1042"/>
      <c r="DQ40" s="1040"/>
      <c r="DR40" s="1041"/>
      <c r="DS40" s="1041"/>
      <c r="DT40" s="1041"/>
      <c r="DU40" s="1042"/>
      <c r="DV40" s="1043"/>
      <c r="DW40" s="1044"/>
      <c r="DX40" s="1044"/>
      <c r="DY40" s="1044"/>
      <c r="DZ40" s="1045"/>
      <c r="EA40" s="246"/>
    </row>
    <row r="41" spans="1:131" s="247" customFormat="1" ht="26.25" customHeight="1" x14ac:dyDescent="0.15">
      <c r="A41" s="261">
        <v>14</v>
      </c>
      <c r="B41" s="1088"/>
      <c r="C41" s="1089"/>
      <c r="D41" s="1089"/>
      <c r="E41" s="1089"/>
      <c r="F41" s="1089"/>
      <c r="G41" s="1089"/>
      <c r="H41" s="1089"/>
      <c r="I41" s="1089"/>
      <c r="J41" s="1089"/>
      <c r="K41" s="1089"/>
      <c r="L41" s="1089"/>
      <c r="M41" s="1089"/>
      <c r="N41" s="1089"/>
      <c r="O41" s="1089"/>
      <c r="P41" s="1090"/>
      <c r="Q41" s="1094"/>
      <c r="R41" s="1095"/>
      <c r="S41" s="1095"/>
      <c r="T41" s="1095"/>
      <c r="U41" s="1095"/>
      <c r="V41" s="1095"/>
      <c r="W41" s="1095"/>
      <c r="X41" s="1095"/>
      <c r="Y41" s="1095"/>
      <c r="Z41" s="1095"/>
      <c r="AA41" s="1095"/>
      <c r="AB41" s="1095"/>
      <c r="AC41" s="1095"/>
      <c r="AD41" s="1095"/>
      <c r="AE41" s="1096"/>
      <c r="AF41" s="1070"/>
      <c r="AG41" s="1071"/>
      <c r="AH41" s="1071"/>
      <c r="AI41" s="1071"/>
      <c r="AJ41" s="1072"/>
      <c r="AK41" s="1031"/>
      <c r="AL41" s="1022"/>
      <c r="AM41" s="1022"/>
      <c r="AN41" s="1022"/>
      <c r="AO41" s="1022"/>
      <c r="AP41" s="1022"/>
      <c r="AQ41" s="1022"/>
      <c r="AR41" s="1022"/>
      <c r="AS41" s="1022"/>
      <c r="AT41" s="1022"/>
      <c r="AU41" s="1022"/>
      <c r="AV41" s="1022"/>
      <c r="AW41" s="1022"/>
      <c r="AX41" s="1022"/>
      <c r="AY41" s="1022"/>
      <c r="AZ41" s="1093"/>
      <c r="BA41" s="1093"/>
      <c r="BB41" s="1093"/>
      <c r="BC41" s="1093"/>
      <c r="BD41" s="1093"/>
      <c r="BE41" s="1083"/>
      <c r="BF41" s="1083"/>
      <c r="BG41" s="1083"/>
      <c r="BH41" s="1083"/>
      <c r="BI41" s="1084"/>
      <c r="BJ41" s="252"/>
      <c r="BK41" s="252"/>
      <c r="BL41" s="252"/>
      <c r="BM41" s="252"/>
      <c r="BN41" s="252"/>
      <c r="BO41" s="265"/>
      <c r="BP41" s="265"/>
      <c r="BQ41" s="262">
        <v>35</v>
      </c>
      <c r="BR41" s="263"/>
      <c r="BS41" s="1065"/>
      <c r="BT41" s="1066"/>
      <c r="BU41" s="1066"/>
      <c r="BV41" s="1066"/>
      <c r="BW41" s="1066"/>
      <c r="BX41" s="1066"/>
      <c r="BY41" s="1066"/>
      <c r="BZ41" s="1066"/>
      <c r="CA41" s="1066"/>
      <c r="CB41" s="1066"/>
      <c r="CC41" s="1066"/>
      <c r="CD41" s="1066"/>
      <c r="CE41" s="1066"/>
      <c r="CF41" s="1066"/>
      <c r="CG41" s="1067"/>
      <c r="CH41" s="1040"/>
      <c r="CI41" s="1041"/>
      <c r="CJ41" s="1041"/>
      <c r="CK41" s="1041"/>
      <c r="CL41" s="1042"/>
      <c r="CM41" s="1040"/>
      <c r="CN41" s="1041"/>
      <c r="CO41" s="1041"/>
      <c r="CP41" s="1041"/>
      <c r="CQ41" s="1042"/>
      <c r="CR41" s="1040"/>
      <c r="CS41" s="1041"/>
      <c r="CT41" s="1041"/>
      <c r="CU41" s="1041"/>
      <c r="CV41" s="1042"/>
      <c r="CW41" s="1040"/>
      <c r="CX41" s="1041"/>
      <c r="CY41" s="1041"/>
      <c r="CZ41" s="1041"/>
      <c r="DA41" s="1042"/>
      <c r="DB41" s="1040"/>
      <c r="DC41" s="1041"/>
      <c r="DD41" s="1041"/>
      <c r="DE41" s="1041"/>
      <c r="DF41" s="1042"/>
      <c r="DG41" s="1040"/>
      <c r="DH41" s="1041"/>
      <c r="DI41" s="1041"/>
      <c r="DJ41" s="1041"/>
      <c r="DK41" s="1042"/>
      <c r="DL41" s="1040"/>
      <c r="DM41" s="1041"/>
      <c r="DN41" s="1041"/>
      <c r="DO41" s="1041"/>
      <c r="DP41" s="1042"/>
      <c r="DQ41" s="1040"/>
      <c r="DR41" s="1041"/>
      <c r="DS41" s="1041"/>
      <c r="DT41" s="1041"/>
      <c r="DU41" s="1042"/>
      <c r="DV41" s="1043"/>
      <c r="DW41" s="1044"/>
      <c r="DX41" s="1044"/>
      <c r="DY41" s="1044"/>
      <c r="DZ41" s="1045"/>
      <c r="EA41" s="246"/>
    </row>
    <row r="42" spans="1:131" s="247" customFormat="1" ht="26.25" customHeight="1" x14ac:dyDescent="0.15">
      <c r="A42" s="261">
        <v>15</v>
      </c>
      <c r="B42" s="1088"/>
      <c r="C42" s="1089"/>
      <c r="D42" s="1089"/>
      <c r="E42" s="1089"/>
      <c r="F42" s="1089"/>
      <c r="G42" s="1089"/>
      <c r="H42" s="1089"/>
      <c r="I42" s="1089"/>
      <c r="J42" s="1089"/>
      <c r="K42" s="1089"/>
      <c r="L42" s="1089"/>
      <c r="M42" s="1089"/>
      <c r="N42" s="1089"/>
      <c r="O42" s="1089"/>
      <c r="P42" s="1090"/>
      <c r="Q42" s="1094"/>
      <c r="R42" s="1095"/>
      <c r="S42" s="1095"/>
      <c r="T42" s="1095"/>
      <c r="U42" s="1095"/>
      <c r="V42" s="1095"/>
      <c r="W42" s="1095"/>
      <c r="X42" s="1095"/>
      <c r="Y42" s="1095"/>
      <c r="Z42" s="1095"/>
      <c r="AA42" s="1095"/>
      <c r="AB42" s="1095"/>
      <c r="AC42" s="1095"/>
      <c r="AD42" s="1095"/>
      <c r="AE42" s="1096"/>
      <c r="AF42" s="1070"/>
      <c r="AG42" s="1071"/>
      <c r="AH42" s="1071"/>
      <c r="AI42" s="1071"/>
      <c r="AJ42" s="1072"/>
      <c r="AK42" s="1031"/>
      <c r="AL42" s="1022"/>
      <c r="AM42" s="1022"/>
      <c r="AN42" s="1022"/>
      <c r="AO42" s="1022"/>
      <c r="AP42" s="1022"/>
      <c r="AQ42" s="1022"/>
      <c r="AR42" s="1022"/>
      <c r="AS42" s="1022"/>
      <c r="AT42" s="1022"/>
      <c r="AU42" s="1022"/>
      <c r="AV42" s="1022"/>
      <c r="AW42" s="1022"/>
      <c r="AX42" s="1022"/>
      <c r="AY42" s="1022"/>
      <c r="AZ42" s="1093"/>
      <c r="BA42" s="1093"/>
      <c r="BB42" s="1093"/>
      <c r="BC42" s="1093"/>
      <c r="BD42" s="1093"/>
      <c r="BE42" s="1083"/>
      <c r="BF42" s="1083"/>
      <c r="BG42" s="1083"/>
      <c r="BH42" s="1083"/>
      <c r="BI42" s="1084"/>
      <c r="BJ42" s="252"/>
      <c r="BK42" s="252"/>
      <c r="BL42" s="252"/>
      <c r="BM42" s="252"/>
      <c r="BN42" s="252"/>
      <c r="BO42" s="265"/>
      <c r="BP42" s="265"/>
      <c r="BQ42" s="262">
        <v>36</v>
      </c>
      <c r="BR42" s="263"/>
      <c r="BS42" s="1065"/>
      <c r="BT42" s="1066"/>
      <c r="BU42" s="1066"/>
      <c r="BV42" s="1066"/>
      <c r="BW42" s="1066"/>
      <c r="BX42" s="1066"/>
      <c r="BY42" s="1066"/>
      <c r="BZ42" s="1066"/>
      <c r="CA42" s="1066"/>
      <c r="CB42" s="1066"/>
      <c r="CC42" s="1066"/>
      <c r="CD42" s="1066"/>
      <c r="CE42" s="1066"/>
      <c r="CF42" s="1066"/>
      <c r="CG42" s="1067"/>
      <c r="CH42" s="1040"/>
      <c r="CI42" s="1041"/>
      <c r="CJ42" s="1041"/>
      <c r="CK42" s="1041"/>
      <c r="CL42" s="1042"/>
      <c r="CM42" s="1040"/>
      <c r="CN42" s="1041"/>
      <c r="CO42" s="1041"/>
      <c r="CP42" s="1041"/>
      <c r="CQ42" s="1042"/>
      <c r="CR42" s="1040"/>
      <c r="CS42" s="1041"/>
      <c r="CT42" s="1041"/>
      <c r="CU42" s="1041"/>
      <c r="CV42" s="1042"/>
      <c r="CW42" s="1040"/>
      <c r="CX42" s="1041"/>
      <c r="CY42" s="1041"/>
      <c r="CZ42" s="1041"/>
      <c r="DA42" s="1042"/>
      <c r="DB42" s="1040"/>
      <c r="DC42" s="1041"/>
      <c r="DD42" s="1041"/>
      <c r="DE42" s="1041"/>
      <c r="DF42" s="1042"/>
      <c r="DG42" s="1040"/>
      <c r="DH42" s="1041"/>
      <c r="DI42" s="1041"/>
      <c r="DJ42" s="1041"/>
      <c r="DK42" s="1042"/>
      <c r="DL42" s="1040"/>
      <c r="DM42" s="1041"/>
      <c r="DN42" s="1041"/>
      <c r="DO42" s="1041"/>
      <c r="DP42" s="1042"/>
      <c r="DQ42" s="1040"/>
      <c r="DR42" s="1041"/>
      <c r="DS42" s="1041"/>
      <c r="DT42" s="1041"/>
      <c r="DU42" s="1042"/>
      <c r="DV42" s="1043"/>
      <c r="DW42" s="1044"/>
      <c r="DX42" s="1044"/>
      <c r="DY42" s="1044"/>
      <c r="DZ42" s="1045"/>
      <c r="EA42" s="246"/>
    </row>
    <row r="43" spans="1:131" s="247" customFormat="1" ht="26.25" customHeight="1" x14ac:dyDescent="0.15">
      <c r="A43" s="261">
        <v>16</v>
      </c>
      <c r="B43" s="1088"/>
      <c r="C43" s="1089"/>
      <c r="D43" s="1089"/>
      <c r="E43" s="1089"/>
      <c r="F43" s="1089"/>
      <c r="G43" s="1089"/>
      <c r="H43" s="1089"/>
      <c r="I43" s="1089"/>
      <c r="J43" s="1089"/>
      <c r="K43" s="1089"/>
      <c r="L43" s="1089"/>
      <c r="M43" s="1089"/>
      <c r="N43" s="1089"/>
      <c r="O43" s="1089"/>
      <c r="P43" s="1090"/>
      <c r="Q43" s="1094"/>
      <c r="R43" s="1095"/>
      <c r="S43" s="1095"/>
      <c r="T43" s="1095"/>
      <c r="U43" s="1095"/>
      <c r="V43" s="1095"/>
      <c r="W43" s="1095"/>
      <c r="X43" s="1095"/>
      <c r="Y43" s="1095"/>
      <c r="Z43" s="1095"/>
      <c r="AA43" s="1095"/>
      <c r="AB43" s="1095"/>
      <c r="AC43" s="1095"/>
      <c r="AD43" s="1095"/>
      <c r="AE43" s="1096"/>
      <c r="AF43" s="1070"/>
      <c r="AG43" s="1071"/>
      <c r="AH43" s="1071"/>
      <c r="AI43" s="1071"/>
      <c r="AJ43" s="1072"/>
      <c r="AK43" s="1031"/>
      <c r="AL43" s="1022"/>
      <c r="AM43" s="1022"/>
      <c r="AN43" s="1022"/>
      <c r="AO43" s="1022"/>
      <c r="AP43" s="1022"/>
      <c r="AQ43" s="1022"/>
      <c r="AR43" s="1022"/>
      <c r="AS43" s="1022"/>
      <c r="AT43" s="1022"/>
      <c r="AU43" s="1022"/>
      <c r="AV43" s="1022"/>
      <c r="AW43" s="1022"/>
      <c r="AX43" s="1022"/>
      <c r="AY43" s="1022"/>
      <c r="AZ43" s="1093"/>
      <c r="BA43" s="1093"/>
      <c r="BB43" s="1093"/>
      <c r="BC43" s="1093"/>
      <c r="BD43" s="1093"/>
      <c r="BE43" s="1083"/>
      <c r="BF43" s="1083"/>
      <c r="BG43" s="1083"/>
      <c r="BH43" s="1083"/>
      <c r="BI43" s="1084"/>
      <c r="BJ43" s="252"/>
      <c r="BK43" s="252"/>
      <c r="BL43" s="252"/>
      <c r="BM43" s="252"/>
      <c r="BN43" s="252"/>
      <c r="BO43" s="265"/>
      <c r="BP43" s="265"/>
      <c r="BQ43" s="262">
        <v>37</v>
      </c>
      <c r="BR43" s="263"/>
      <c r="BS43" s="1065"/>
      <c r="BT43" s="1066"/>
      <c r="BU43" s="1066"/>
      <c r="BV43" s="1066"/>
      <c r="BW43" s="1066"/>
      <c r="BX43" s="1066"/>
      <c r="BY43" s="1066"/>
      <c r="BZ43" s="1066"/>
      <c r="CA43" s="1066"/>
      <c r="CB43" s="1066"/>
      <c r="CC43" s="1066"/>
      <c r="CD43" s="1066"/>
      <c r="CE43" s="1066"/>
      <c r="CF43" s="1066"/>
      <c r="CG43" s="1067"/>
      <c r="CH43" s="1040"/>
      <c r="CI43" s="1041"/>
      <c r="CJ43" s="1041"/>
      <c r="CK43" s="1041"/>
      <c r="CL43" s="1042"/>
      <c r="CM43" s="1040"/>
      <c r="CN43" s="1041"/>
      <c r="CO43" s="1041"/>
      <c r="CP43" s="1041"/>
      <c r="CQ43" s="1042"/>
      <c r="CR43" s="1040"/>
      <c r="CS43" s="1041"/>
      <c r="CT43" s="1041"/>
      <c r="CU43" s="1041"/>
      <c r="CV43" s="1042"/>
      <c r="CW43" s="1040"/>
      <c r="CX43" s="1041"/>
      <c r="CY43" s="1041"/>
      <c r="CZ43" s="1041"/>
      <c r="DA43" s="1042"/>
      <c r="DB43" s="1040"/>
      <c r="DC43" s="1041"/>
      <c r="DD43" s="1041"/>
      <c r="DE43" s="1041"/>
      <c r="DF43" s="1042"/>
      <c r="DG43" s="1040"/>
      <c r="DH43" s="1041"/>
      <c r="DI43" s="1041"/>
      <c r="DJ43" s="1041"/>
      <c r="DK43" s="1042"/>
      <c r="DL43" s="1040"/>
      <c r="DM43" s="1041"/>
      <c r="DN43" s="1041"/>
      <c r="DO43" s="1041"/>
      <c r="DP43" s="1042"/>
      <c r="DQ43" s="1040"/>
      <c r="DR43" s="1041"/>
      <c r="DS43" s="1041"/>
      <c r="DT43" s="1041"/>
      <c r="DU43" s="1042"/>
      <c r="DV43" s="1043"/>
      <c r="DW43" s="1044"/>
      <c r="DX43" s="1044"/>
      <c r="DY43" s="1044"/>
      <c r="DZ43" s="1045"/>
      <c r="EA43" s="246"/>
    </row>
    <row r="44" spans="1:131" s="247" customFormat="1" ht="26.25" customHeight="1" x14ac:dyDescent="0.15">
      <c r="A44" s="261">
        <v>17</v>
      </c>
      <c r="B44" s="1088"/>
      <c r="C44" s="1089"/>
      <c r="D44" s="1089"/>
      <c r="E44" s="1089"/>
      <c r="F44" s="1089"/>
      <c r="G44" s="1089"/>
      <c r="H44" s="1089"/>
      <c r="I44" s="1089"/>
      <c r="J44" s="1089"/>
      <c r="K44" s="1089"/>
      <c r="L44" s="1089"/>
      <c r="M44" s="1089"/>
      <c r="N44" s="1089"/>
      <c r="O44" s="1089"/>
      <c r="P44" s="1090"/>
      <c r="Q44" s="1094"/>
      <c r="R44" s="1095"/>
      <c r="S44" s="1095"/>
      <c r="T44" s="1095"/>
      <c r="U44" s="1095"/>
      <c r="V44" s="1095"/>
      <c r="W44" s="1095"/>
      <c r="X44" s="1095"/>
      <c r="Y44" s="1095"/>
      <c r="Z44" s="1095"/>
      <c r="AA44" s="1095"/>
      <c r="AB44" s="1095"/>
      <c r="AC44" s="1095"/>
      <c r="AD44" s="1095"/>
      <c r="AE44" s="1096"/>
      <c r="AF44" s="1070"/>
      <c r="AG44" s="1071"/>
      <c r="AH44" s="1071"/>
      <c r="AI44" s="1071"/>
      <c r="AJ44" s="1072"/>
      <c r="AK44" s="1031"/>
      <c r="AL44" s="1022"/>
      <c r="AM44" s="1022"/>
      <c r="AN44" s="1022"/>
      <c r="AO44" s="1022"/>
      <c r="AP44" s="1022"/>
      <c r="AQ44" s="1022"/>
      <c r="AR44" s="1022"/>
      <c r="AS44" s="1022"/>
      <c r="AT44" s="1022"/>
      <c r="AU44" s="1022"/>
      <c r="AV44" s="1022"/>
      <c r="AW44" s="1022"/>
      <c r="AX44" s="1022"/>
      <c r="AY44" s="1022"/>
      <c r="AZ44" s="1093"/>
      <c r="BA44" s="1093"/>
      <c r="BB44" s="1093"/>
      <c r="BC44" s="1093"/>
      <c r="BD44" s="1093"/>
      <c r="BE44" s="1083"/>
      <c r="BF44" s="1083"/>
      <c r="BG44" s="1083"/>
      <c r="BH44" s="1083"/>
      <c r="BI44" s="1084"/>
      <c r="BJ44" s="252"/>
      <c r="BK44" s="252"/>
      <c r="BL44" s="252"/>
      <c r="BM44" s="252"/>
      <c r="BN44" s="252"/>
      <c r="BO44" s="265"/>
      <c r="BP44" s="265"/>
      <c r="BQ44" s="262">
        <v>38</v>
      </c>
      <c r="BR44" s="263"/>
      <c r="BS44" s="1065"/>
      <c r="BT44" s="1066"/>
      <c r="BU44" s="1066"/>
      <c r="BV44" s="1066"/>
      <c r="BW44" s="1066"/>
      <c r="BX44" s="1066"/>
      <c r="BY44" s="1066"/>
      <c r="BZ44" s="1066"/>
      <c r="CA44" s="1066"/>
      <c r="CB44" s="1066"/>
      <c r="CC44" s="1066"/>
      <c r="CD44" s="1066"/>
      <c r="CE44" s="1066"/>
      <c r="CF44" s="1066"/>
      <c r="CG44" s="1067"/>
      <c r="CH44" s="1040"/>
      <c r="CI44" s="1041"/>
      <c r="CJ44" s="1041"/>
      <c r="CK44" s="1041"/>
      <c r="CL44" s="1042"/>
      <c r="CM44" s="1040"/>
      <c r="CN44" s="1041"/>
      <c r="CO44" s="1041"/>
      <c r="CP44" s="1041"/>
      <c r="CQ44" s="1042"/>
      <c r="CR44" s="1040"/>
      <c r="CS44" s="1041"/>
      <c r="CT44" s="1041"/>
      <c r="CU44" s="1041"/>
      <c r="CV44" s="1042"/>
      <c r="CW44" s="1040"/>
      <c r="CX44" s="1041"/>
      <c r="CY44" s="1041"/>
      <c r="CZ44" s="1041"/>
      <c r="DA44" s="1042"/>
      <c r="DB44" s="1040"/>
      <c r="DC44" s="1041"/>
      <c r="DD44" s="1041"/>
      <c r="DE44" s="1041"/>
      <c r="DF44" s="1042"/>
      <c r="DG44" s="1040"/>
      <c r="DH44" s="1041"/>
      <c r="DI44" s="1041"/>
      <c r="DJ44" s="1041"/>
      <c r="DK44" s="1042"/>
      <c r="DL44" s="1040"/>
      <c r="DM44" s="1041"/>
      <c r="DN44" s="1041"/>
      <c r="DO44" s="1041"/>
      <c r="DP44" s="1042"/>
      <c r="DQ44" s="1040"/>
      <c r="DR44" s="1041"/>
      <c r="DS44" s="1041"/>
      <c r="DT44" s="1041"/>
      <c r="DU44" s="1042"/>
      <c r="DV44" s="1043"/>
      <c r="DW44" s="1044"/>
      <c r="DX44" s="1044"/>
      <c r="DY44" s="1044"/>
      <c r="DZ44" s="1045"/>
      <c r="EA44" s="246"/>
    </row>
    <row r="45" spans="1:131" s="247" customFormat="1" ht="26.25" customHeight="1" x14ac:dyDescent="0.15">
      <c r="A45" s="261">
        <v>18</v>
      </c>
      <c r="B45" s="1088"/>
      <c r="C45" s="1089"/>
      <c r="D45" s="1089"/>
      <c r="E45" s="1089"/>
      <c r="F45" s="1089"/>
      <c r="G45" s="1089"/>
      <c r="H45" s="1089"/>
      <c r="I45" s="1089"/>
      <c r="J45" s="1089"/>
      <c r="K45" s="1089"/>
      <c r="L45" s="1089"/>
      <c r="M45" s="1089"/>
      <c r="N45" s="1089"/>
      <c r="O45" s="1089"/>
      <c r="P45" s="1090"/>
      <c r="Q45" s="1094"/>
      <c r="R45" s="1095"/>
      <c r="S45" s="1095"/>
      <c r="T45" s="1095"/>
      <c r="U45" s="1095"/>
      <c r="V45" s="1095"/>
      <c r="W45" s="1095"/>
      <c r="X45" s="1095"/>
      <c r="Y45" s="1095"/>
      <c r="Z45" s="1095"/>
      <c r="AA45" s="1095"/>
      <c r="AB45" s="1095"/>
      <c r="AC45" s="1095"/>
      <c r="AD45" s="1095"/>
      <c r="AE45" s="1096"/>
      <c r="AF45" s="1070"/>
      <c r="AG45" s="1071"/>
      <c r="AH45" s="1071"/>
      <c r="AI45" s="1071"/>
      <c r="AJ45" s="1072"/>
      <c r="AK45" s="1031"/>
      <c r="AL45" s="1022"/>
      <c r="AM45" s="1022"/>
      <c r="AN45" s="1022"/>
      <c r="AO45" s="1022"/>
      <c r="AP45" s="1022"/>
      <c r="AQ45" s="1022"/>
      <c r="AR45" s="1022"/>
      <c r="AS45" s="1022"/>
      <c r="AT45" s="1022"/>
      <c r="AU45" s="1022"/>
      <c r="AV45" s="1022"/>
      <c r="AW45" s="1022"/>
      <c r="AX45" s="1022"/>
      <c r="AY45" s="1022"/>
      <c r="AZ45" s="1093"/>
      <c r="BA45" s="1093"/>
      <c r="BB45" s="1093"/>
      <c r="BC45" s="1093"/>
      <c r="BD45" s="1093"/>
      <c r="BE45" s="1083"/>
      <c r="BF45" s="1083"/>
      <c r="BG45" s="1083"/>
      <c r="BH45" s="1083"/>
      <c r="BI45" s="1084"/>
      <c r="BJ45" s="252"/>
      <c r="BK45" s="252"/>
      <c r="BL45" s="252"/>
      <c r="BM45" s="252"/>
      <c r="BN45" s="252"/>
      <c r="BO45" s="265"/>
      <c r="BP45" s="265"/>
      <c r="BQ45" s="262">
        <v>39</v>
      </c>
      <c r="BR45" s="263"/>
      <c r="BS45" s="1065"/>
      <c r="BT45" s="1066"/>
      <c r="BU45" s="1066"/>
      <c r="BV45" s="1066"/>
      <c r="BW45" s="1066"/>
      <c r="BX45" s="1066"/>
      <c r="BY45" s="1066"/>
      <c r="BZ45" s="1066"/>
      <c r="CA45" s="1066"/>
      <c r="CB45" s="1066"/>
      <c r="CC45" s="1066"/>
      <c r="CD45" s="1066"/>
      <c r="CE45" s="1066"/>
      <c r="CF45" s="1066"/>
      <c r="CG45" s="1067"/>
      <c r="CH45" s="1040"/>
      <c r="CI45" s="1041"/>
      <c r="CJ45" s="1041"/>
      <c r="CK45" s="1041"/>
      <c r="CL45" s="1042"/>
      <c r="CM45" s="1040"/>
      <c r="CN45" s="1041"/>
      <c r="CO45" s="1041"/>
      <c r="CP45" s="1041"/>
      <c r="CQ45" s="1042"/>
      <c r="CR45" s="1040"/>
      <c r="CS45" s="1041"/>
      <c r="CT45" s="1041"/>
      <c r="CU45" s="1041"/>
      <c r="CV45" s="1042"/>
      <c r="CW45" s="1040"/>
      <c r="CX45" s="1041"/>
      <c r="CY45" s="1041"/>
      <c r="CZ45" s="1041"/>
      <c r="DA45" s="1042"/>
      <c r="DB45" s="1040"/>
      <c r="DC45" s="1041"/>
      <c r="DD45" s="1041"/>
      <c r="DE45" s="1041"/>
      <c r="DF45" s="1042"/>
      <c r="DG45" s="1040"/>
      <c r="DH45" s="1041"/>
      <c r="DI45" s="1041"/>
      <c r="DJ45" s="1041"/>
      <c r="DK45" s="1042"/>
      <c r="DL45" s="1040"/>
      <c r="DM45" s="1041"/>
      <c r="DN45" s="1041"/>
      <c r="DO45" s="1041"/>
      <c r="DP45" s="1042"/>
      <c r="DQ45" s="1040"/>
      <c r="DR45" s="1041"/>
      <c r="DS45" s="1041"/>
      <c r="DT45" s="1041"/>
      <c r="DU45" s="1042"/>
      <c r="DV45" s="1043"/>
      <c r="DW45" s="1044"/>
      <c r="DX45" s="1044"/>
      <c r="DY45" s="1044"/>
      <c r="DZ45" s="1045"/>
      <c r="EA45" s="246"/>
    </row>
    <row r="46" spans="1:131" s="247" customFormat="1" ht="26.25" customHeight="1" x14ac:dyDescent="0.15">
      <c r="A46" s="261">
        <v>19</v>
      </c>
      <c r="B46" s="1088"/>
      <c r="C46" s="1089"/>
      <c r="D46" s="1089"/>
      <c r="E46" s="1089"/>
      <c r="F46" s="1089"/>
      <c r="G46" s="1089"/>
      <c r="H46" s="1089"/>
      <c r="I46" s="1089"/>
      <c r="J46" s="1089"/>
      <c r="K46" s="1089"/>
      <c r="L46" s="1089"/>
      <c r="M46" s="1089"/>
      <c r="N46" s="1089"/>
      <c r="O46" s="1089"/>
      <c r="P46" s="1090"/>
      <c r="Q46" s="1094"/>
      <c r="R46" s="1095"/>
      <c r="S46" s="1095"/>
      <c r="T46" s="1095"/>
      <c r="U46" s="1095"/>
      <c r="V46" s="1095"/>
      <c r="W46" s="1095"/>
      <c r="X46" s="1095"/>
      <c r="Y46" s="1095"/>
      <c r="Z46" s="1095"/>
      <c r="AA46" s="1095"/>
      <c r="AB46" s="1095"/>
      <c r="AC46" s="1095"/>
      <c r="AD46" s="1095"/>
      <c r="AE46" s="1096"/>
      <c r="AF46" s="1070"/>
      <c r="AG46" s="1071"/>
      <c r="AH46" s="1071"/>
      <c r="AI46" s="1071"/>
      <c r="AJ46" s="1072"/>
      <c r="AK46" s="1031"/>
      <c r="AL46" s="1022"/>
      <c r="AM46" s="1022"/>
      <c r="AN46" s="1022"/>
      <c r="AO46" s="1022"/>
      <c r="AP46" s="1022"/>
      <c r="AQ46" s="1022"/>
      <c r="AR46" s="1022"/>
      <c r="AS46" s="1022"/>
      <c r="AT46" s="1022"/>
      <c r="AU46" s="1022"/>
      <c r="AV46" s="1022"/>
      <c r="AW46" s="1022"/>
      <c r="AX46" s="1022"/>
      <c r="AY46" s="1022"/>
      <c r="AZ46" s="1093"/>
      <c r="BA46" s="1093"/>
      <c r="BB46" s="1093"/>
      <c r="BC46" s="1093"/>
      <c r="BD46" s="1093"/>
      <c r="BE46" s="1083"/>
      <c r="BF46" s="1083"/>
      <c r="BG46" s="1083"/>
      <c r="BH46" s="1083"/>
      <c r="BI46" s="1084"/>
      <c r="BJ46" s="252"/>
      <c r="BK46" s="252"/>
      <c r="BL46" s="252"/>
      <c r="BM46" s="252"/>
      <c r="BN46" s="252"/>
      <c r="BO46" s="265"/>
      <c r="BP46" s="265"/>
      <c r="BQ46" s="262">
        <v>40</v>
      </c>
      <c r="BR46" s="263"/>
      <c r="BS46" s="1065"/>
      <c r="BT46" s="1066"/>
      <c r="BU46" s="1066"/>
      <c r="BV46" s="1066"/>
      <c r="BW46" s="1066"/>
      <c r="BX46" s="1066"/>
      <c r="BY46" s="1066"/>
      <c r="BZ46" s="1066"/>
      <c r="CA46" s="1066"/>
      <c r="CB46" s="1066"/>
      <c r="CC46" s="1066"/>
      <c r="CD46" s="1066"/>
      <c r="CE46" s="1066"/>
      <c r="CF46" s="1066"/>
      <c r="CG46" s="1067"/>
      <c r="CH46" s="1040"/>
      <c r="CI46" s="1041"/>
      <c r="CJ46" s="1041"/>
      <c r="CK46" s="1041"/>
      <c r="CL46" s="1042"/>
      <c r="CM46" s="1040"/>
      <c r="CN46" s="1041"/>
      <c r="CO46" s="1041"/>
      <c r="CP46" s="1041"/>
      <c r="CQ46" s="1042"/>
      <c r="CR46" s="1040"/>
      <c r="CS46" s="1041"/>
      <c r="CT46" s="1041"/>
      <c r="CU46" s="1041"/>
      <c r="CV46" s="1042"/>
      <c r="CW46" s="1040"/>
      <c r="CX46" s="1041"/>
      <c r="CY46" s="1041"/>
      <c r="CZ46" s="1041"/>
      <c r="DA46" s="1042"/>
      <c r="DB46" s="1040"/>
      <c r="DC46" s="1041"/>
      <c r="DD46" s="1041"/>
      <c r="DE46" s="1041"/>
      <c r="DF46" s="1042"/>
      <c r="DG46" s="1040"/>
      <c r="DH46" s="1041"/>
      <c r="DI46" s="1041"/>
      <c r="DJ46" s="1041"/>
      <c r="DK46" s="1042"/>
      <c r="DL46" s="1040"/>
      <c r="DM46" s="1041"/>
      <c r="DN46" s="1041"/>
      <c r="DO46" s="1041"/>
      <c r="DP46" s="1042"/>
      <c r="DQ46" s="1040"/>
      <c r="DR46" s="1041"/>
      <c r="DS46" s="1041"/>
      <c r="DT46" s="1041"/>
      <c r="DU46" s="1042"/>
      <c r="DV46" s="1043"/>
      <c r="DW46" s="1044"/>
      <c r="DX46" s="1044"/>
      <c r="DY46" s="1044"/>
      <c r="DZ46" s="1045"/>
      <c r="EA46" s="246"/>
    </row>
    <row r="47" spans="1:131" s="247" customFormat="1" ht="26.25" customHeight="1" x14ac:dyDescent="0.15">
      <c r="A47" s="261">
        <v>20</v>
      </c>
      <c r="B47" s="1088"/>
      <c r="C47" s="1089"/>
      <c r="D47" s="1089"/>
      <c r="E47" s="1089"/>
      <c r="F47" s="1089"/>
      <c r="G47" s="1089"/>
      <c r="H47" s="1089"/>
      <c r="I47" s="1089"/>
      <c r="J47" s="1089"/>
      <c r="K47" s="1089"/>
      <c r="L47" s="1089"/>
      <c r="M47" s="1089"/>
      <c r="N47" s="1089"/>
      <c r="O47" s="1089"/>
      <c r="P47" s="1090"/>
      <c r="Q47" s="1094"/>
      <c r="R47" s="1095"/>
      <c r="S47" s="1095"/>
      <c r="T47" s="1095"/>
      <c r="U47" s="1095"/>
      <c r="V47" s="1095"/>
      <c r="W47" s="1095"/>
      <c r="X47" s="1095"/>
      <c r="Y47" s="1095"/>
      <c r="Z47" s="1095"/>
      <c r="AA47" s="1095"/>
      <c r="AB47" s="1095"/>
      <c r="AC47" s="1095"/>
      <c r="AD47" s="1095"/>
      <c r="AE47" s="1096"/>
      <c r="AF47" s="1070"/>
      <c r="AG47" s="1071"/>
      <c r="AH47" s="1071"/>
      <c r="AI47" s="1071"/>
      <c r="AJ47" s="1072"/>
      <c r="AK47" s="1031"/>
      <c r="AL47" s="1022"/>
      <c r="AM47" s="1022"/>
      <c r="AN47" s="1022"/>
      <c r="AO47" s="1022"/>
      <c r="AP47" s="1022"/>
      <c r="AQ47" s="1022"/>
      <c r="AR47" s="1022"/>
      <c r="AS47" s="1022"/>
      <c r="AT47" s="1022"/>
      <c r="AU47" s="1022"/>
      <c r="AV47" s="1022"/>
      <c r="AW47" s="1022"/>
      <c r="AX47" s="1022"/>
      <c r="AY47" s="1022"/>
      <c r="AZ47" s="1093"/>
      <c r="BA47" s="1093"/>
      <c r="BB47" s="1093"/>
      <c r="BC47" s="1093"/>
      <c r="BD47" s="1093"/>
      <c r="BE47" s="1083"/>
      <c r="BF47" s="1083"/>
      <c r="BG47" s="1083"/>
      <c r="BH47" s="1083"/>
      <c r="BI47" s="1084"/>
      <c r="BJ47" s="252"/>
      <c r="BK47" s="252"/>
      <c r="BL47" s="252"/>
      <c r="BM47" s="252"/>
      <c r="BN47" s="252"/>
      <c r="BO47" s="265"/>
      <c r="BP47" s="265"/>
      <c r="BQ47" s="262">
        <v>41</v>
      </c>
      <c r="BR47" s="263"/>
      <c r="BS47" s="1065"/>
      <c r="BT47" s="1066"/>
      <c r="BU47" s="1066"/>
      <c r="BV47" s="1066"/>
      <c r="BW47" s="1066"/>
      <c r="BX47" s="1066"/>
      <c r="BY47" s="1066"/>
      <c r="BZ47" s="1066"/>
      <c r="CA47" s="1066"/>
      <c r="CB47" s="1066"/>
      <c r="CC47" s="1066"/>
      <c r="CD47" s="1066"/>
      <c r="CE47" s="1066"/>
      <c r="CF47" s="1066"/>
      <c r="CG47" s="1067"/>
      <c r="CH47" s="1040"/>
      <c r="CI47" s="1041"/>
      <c r="CJ47" s="1041"/>
      <c r="CK47" s="1041"/>
      <c r="CL47" s="1042"/>
      <c r="CM47" s="1040"/>
      <c r="CN47" s="1041"/>
      <c r="CO47" s="1041"/>
      <c r="CP47" s="1041"/>
      <c r="CQ47" s="1042"/>
      <c r="CR47" s="1040"/>
      <c r="CS47" s="1041"/>
      <c r="CT47" s="1041"/>
      <c r="CU47" s="1041"/>
      <c r="CV47" s="1042"/>
      <c r="CW47" s="1040"/>
      <c r="CX47" s="1041"/>
      <c r="CY47" s="1041"/>
      <c r="CZ47" s="1041"/>
      <c r="DA47" s="1042"/>
      <c r="DB47" s="1040"/>
      <c r="DC47" s="1041"/>
      <c r="DD47" s="1041"/>
      <c r="DE47" s="1041"/>
      <c r="DF47" s="1042"/>
      <c r="DG47" s="1040"/>
      <c r="DH47" s="1041"/>
      <c r="DI47" s="1041"/>
      <c r="DJ47" s="1041"/>
      <c r="DK47" s="1042"/>
      <c r="DL47" s="1040"/>
      <c r="DM47" s="1041"/>
      <c r="DN47" s="1041"/>
      <c r="DO47" s="1041"/>
      <c r="DP47" s="1042"/>
      <c r="DQ47" s="1040"/>
      <c r="DR47" s="1041"/>
      <c r="DS47" s="1041"/>
      <c r="DT47" s="1041"/>
      <c r="DU47" s="1042"/>
      <c r="DV47" s="1043"/>
      <c r="DW47" s="1044"/>
      <c r="DX47" s="1044"/>
      <c r="DY47" s="1044"/>
      <c r="DZ47" s="1045"/>
      <c r="EA47" s="246"/>
    </row>
    <row r="48" spans="1:131" s="247" customFormat="1" ht="26.25" customHeight="1" x14ac:dyDescent="0.15">
      <c r="A48" s="261">
        <v>21</v>
      </c>
      <c r="B48" s="1088"/>
      <c r="C48" s="1089"/>
      <c r="D48" s="1089"/>
      <c r="E48" s="1089"/>
      <c r="F48" s="1089"/>
      <c r="G48" s="1089"/>
      <c r="H48" s="1089"/>
      <c r="I48" s="1089"/>
      <c r="J48" s="1089"/>
      <c r="K48" s="1089"/>
      <c r="L48" s="1089"/>
      <c r="M48" s="1089"/>
      <c r="N48" s="1089"/>
      <c r="O48" s="1089"/>
      <c r="P48" s="1090"/>
      <c r="Q48" s="1094"/>
      <c r="R48" s="1095"/>
      <c r="S48" s="1095"/>
      <c r="T48" s="1095"/>
      <c r="U48" s="1095"/>
      <c r="V48" s="1095"/>
      <c r="W48" s="1095"/>
      <c r="X48" s="1095"/>
      <c r="Y48" s="1095"/>
      <c r="Z48" s="1095"/>
      <c r="AA48" s="1095"/>
      <c r="AB48" s="1095"/>
      <c r="AC48" s="1095"/>
      <c r="AD48" s="1095"/>
      <c r="AE48" s="1096"/>
      <c r="AF48" s="1070"/>
      <c r="AG48" s="1071"/>
      <c r="AH48" s="1071"/>
      <c r="AI48" s="1071"/>
      <c r="AJ48" s="1072"/>
      <c r="AK48" s="1031"/>
      <c r="AL48" s="1022"/>
      <c r="AM48" s="1022"/>
      <c r="AN48" s="1022"/>
      <c r="AO48" s="1022"/>
      <c r="AP48" s="1022"/>
      <c r="AQ48" s="1022"/>
      <c r="AR48" s="1022"/>
      <c r="AS48" s="1022"/>
      <c r="AT48" s="1022"/>
      <c r="AU48" s="1022"/>
      <c r="AV48" s="1022"/>
      <c r="AW48" s="1022"/>
      <c r="AX48" s="1022"/>
      <c r="AY48" s="1022"/>
      <c r="AZ48" s="1093"/>
      <c r="BA48" s="1093"/>
      <c r="BB48" s="1093"/>
      <c r="BC48" s="1093"/>
      <c r="BD48" s="1093"/>
      <c r="BE48" s="1083"/>
      <c r="BF48" s="1083"/>
      <c r="BG48" s="1083"/>
      <c r="BH48" s="1083"/>
      <c r="BI48" s="1084"/>
      <c r="BJ48" s="252"/>
      <c r="BK48" s="252"/>
      <c r="BL48" s="252"/>
      <c r="BM48" s="252"/>
      <c r="BN48" s="252"/>
      <c r="BO48" s="265"/>
      <c r="BP48" s="265"/>
      <c r="BQ48" s="262">
        <v>42</v>
      </c>
      <c r="BR48" s="263"/>
      <c r="BS48" s="1065"/>
      <c r="BT48" s="1066"/>
      <c r="BU48" s="1066"/>
      <c r="BV48" s="1066"/>
      <c r="BW48" s="1066"/>
      <c r="BX48" s="1066"/>
      <c r="BY48" s="1066"/>
      <c r="BZ48" s="1066"/>
      <c r="CA48" s="1066"/>
      <c r="CB48" s="1066"/>
      <c r="CC48" s="1066"/>
      <c r="CD48" s="1066"/>
      <c r="CE48" s="1066"/>
      <c r="CF48" s="1066"/>
      <c r="CG48" s="1067"/>
      <c r="CH48" s="1040"/>
      <c r="CI48" s="1041"/>
      <c r="CJ48" s="1041"/>
      <c r="CK48" s="1041"/>
      <c r="CL48" s="1042"/>
      <c r="CM48" s="1040"/>
      <c r="CN48" s="1041"/>
      <c r="CO48" s="1041"/>
      <c r="CP48" s="1041"/>
      <c r="CQ48" s="1042"/>
      <c r="CR48" s="1040"/>
      <c r="CS48" s="1041"/>
      <c r="CT48" s="1041"/>
      <c r="CU48" s="1041"/>
      <c r="CV48" s="1042"/>
      <c r="CW48" s="1040"/>
      <c r="CX48" s="1041"/>
      <c r="CY48" s="1041"/>
      <c r="CZ48" s="1041"/>
      <c r="DA48" s="1042"/>
      <c r="DB48" s="1040"/>
      <c r="DC48" s="1041"/>
      <c r="DD48" s="1041"/>
      <c r="DE48" s="1041"/>
      <c r="DF48" s="1042"/>
      <c r="DG48" s="1040"/>
      <c r="DH48" s="1041"/>
      <c r="DI48" s="1041"/>
      <c r="DJ48" s="1041"/>
      <c r="DK48" s="1042"/>
      <c r="DL48" s="1040"/>
      <c r="DM48" s="1041"/>
      <c r="DN48" s="1041"/>
      <c r="DO48" s="1041"/>
      <c r="DP48" s="1042"/>
      <c r="DQ48" s="1040"/>
      <c r="DR48" s="1041"/>
      <c r="DS48" s="1041"/>
      <c r="DT48" s="1041"/>
      <c r="DU48" s="1042"/>
      <c r="DV48" s="1043"/>
      <c r="DW48" s="1044"/>
      <c r="DX48" s="1044"/>
      <c r="DY48" s="1044"/>
      <c r="DZ48" s="1045"/>
      <c r="EA48" s="246"/>
    </row>
    <row r="49" spans="1:131" s="247" customFormat="1" ht="26.25" customHeight="1" x14ac:dyDescent="0.15">
      <c r="A49" s="261">
        <v>22</v>
      </c>
      <c r="B49" s="1088"/>
      <c r="C49" s="1089"/>
      <c r="D49" s="1089"/>
      <c r="E49" s="1089"/>
      <c r="F49" s="1089"/>
      <c r="G49" s="1089"/>
      <c r="H49" s="1089"/>
      <c r="I49" s="1089"/>
      <c r="J49" s="1089"/>
      <c r="K49" s="1089"/>
      <c r="L49" s="1089"/>
      <c r="M49" s="1089"/>
      <c r="N49" s="1089"/>
      <c r="O49" s="1089"/>
      <c r="P49" s="1090"/>
      <c r="Q49" s="1094"/>
      <c r="R49" s="1095"/>
      <c r="S49" s="1095"/>
      <c r="T49" s="1095"/>
      <c r="U49" s="1095"/>
      <c r="V49" s="1095"/>
      <c r="W49" s="1095"/>
      <c r="X49" s="1095"/>
      <c r="Y49" s="1095"/>
      <c r="Z49" s="1095"/>
      <c r="AA49" s="1095"/>
      <c r="AB49" s="1095"/>
      <c r="AC49" s="1095"/>
      <c r="AD49" s="1095"/>
      <c r="AE49" s="1096"/>
      <c r="AF49" s="1070"/>
      <c r="AG49" s="1071"/>
      <c r="AH49" s="1071"/>
      <c r="AI49" s="1071"/>
      <c r="AJ49" s="1072"/>
      <c r="AK49" s="1031"/>
      <c r="AL49" s="1022"/>
      <c r="AM49" s="1022"/>
      <c r="AN49" s="1022"/>
      <c r="AO49" s="1022"/>
      <c r="AP49" s="1022"/>
      <c r="AQ49" s="1022"/>
      <c r="AR49" s="1022"/>
      <c r="AS49" s="1022"/>
      <c r="AT49" s="1022"/>
      <c r="AU49" s="1022"/>
      <c r="AV49" s="1022"/>
      <c r="AW49" s="1022"/>
      <c r="AX49" s="1022"/>
      <c r="AY49" s="1022"/>
      <c r="AZ49" s="1093"/>
      <c r="BA49" s="1093"/>
      <c r="BB49" s="1093"/>
      <c r="BC49" s="1093"/>
      <c r="BD49" s="1093"/>
      <c r="BE49" s="1083"/>
      <c r="BF49" s="1083"/>
      <c r="BG49" s="1083"/>
      <c r="BH49" s="1083"/>
      <c r="BI49" s="1084"/>
      <c r="BJ49" s="252"/>
      <c r="BK49" s="252"/>
      <c r="BL49" s="252"/>
      <c r="BM49" s="252"/>
      <c r="BN49" s="252"/>
      <c r="BO49" s="265"/>
      <c r="BP49" s="265"/>
      <c r="BQ49" s="262">
        <v>43</v>
      </c>
      <c r="BR49" s="263"/>
      <c r="BS49" s="1065"/>
      <c r="BT49" s="1066"/>
      <c r="BU49" s="1066"/>
      <c r="BV49" s="1066"/>
      <c r="BW49" s="1066"/>
      <c r="BX49" s="1066"/>
      <c r="BY49" s="1066"/>
      <c r="BZ49" s="1066"/>
      <c r="CA49" s="1066"/>
      <c r="CB49" s="1066"/>
      <c r="CC49" s="1066"/>
      <c r="CD49" s="1066"/>
      <c r="CE49" s="1066"/>
      <c r="CF49" s="1066"/>
      <c r="CG49" s="1067"/>
      <c r="CH49" s="1040"/>
      <c r="CI49" s="1041"/>
      <c r="CJ49" s="1041"/>
      <c r="CK49" s="1041"/>
      <c r="CL49" s="1042"/>
      <c r="CM49" s="1040"/>
      <c r="CN49" s="1041"/>
      <c r="CO49" s="1041"/>
      <c r="CP49" s="1041"/>
      <c r="CQ49" s="1042"/>
      <c r="CR49" s="1040"/>
      <c r="CS49" s="1041"/>
      <c r="CT49" s="1041"/>
      <c r="CU49" s="1041"/>
      <c r="CV49" s="1042"/>
      <c r="CW49" s="1040"/>
      <c r="CX49" s="1041"/>
      <c r="CY49" s="1041"/>
      <c r="CZ49" s="1041"/>
      <c r="DA49" s="1042"/>
      <c r="DB49" s="1040"/>
      <c r="DC49" s="1041"/>
      <c r="DD49" s="1041"/>
      <c r="DE49" s="1041"/>
      <c r="DF49" s="1042"/>
      <c r="DG49" s="1040"/>
      <c r="DH49" s="1041"/>
      <c r="DI49" s="1041"/>
      <c r="DJ49" s="1041"/>
      <c r="DK49" s="1042"/>
      <c r="DL49" s="1040"/>
      <c r="DM49" s="1041"/>
      <c r="DN49" s="1041"/>
      <c r="DO49" s="1041"/>
      <c r="DP49" s="1042"/>
      <c r="DQ49" s="1040"/>
      <c r="DR49" s="1041"/>
      <c r="DS49" s="1041"/>
      <c r="DT49" s="1041"/>
      <c r="DU49" s="1042"/>
      <c r="DV49" s="1043"/>
      <c r="DW49" s="1044"/>
      <c r="DX49" s="1044"/>
      <c r="DY49" s="1044"/>
      <c r="DZ49" s="1045"/>
      <c r="EA49" s="246"/>
    </row>
    <row r="50" spans="1:131" s="247" customFormat="1" ht="26.25" customHeight="1" x14ac:dyDescent="0.15">
      <c r="A50" s="261">
        <v>23</v>
      </c>
      <c r="B50" s="1088"/>
      <c r="C50" s="1089"/>
      <c r="D50" s="1089"/>
      <c r="E50" s="1089"/>
      <c r="F50" s="1089"/>
      <c r="G50" s="1089"/>
      <c r="H50" s="1089"/>
      <c r="I50" s="1089"/>
      <c r="J50" s="1089"/>
      <c r="K50" s="1089"/>
      <c r="L50" s="1089"/>
      <c r="M50" s="1089"/>
      <c r="N50" s="1089"/>
      <c r="O50" s="1089"/>
      <c r="P50" s="1090"/>
      <c r="Q50" s="1091"/>
      <c r="R50" s="1074"/>
      <c r="S50" s="1074"/>
      <c r="T50" s="1074"/>
      <c r="U50" s="1074"/>
      <c r="V50" s="1074"/>
      <c r="W50" s="1074"/>
      <c r="X50" s="1074"/>
      <c r="Y50" s="1074"/>
      <c r="Z50" s="1074"/>
      <c r="AA50" s="1074"/>
      <c r="AB50" s="1074"/>
      <c r="AC50" s="1074"/>
      <c r="AD50" s="1074"/>
      <c r="AE50" s="1092"/>
      <c r="AF50" s="1070"/>
      <c r="AG50" s="1071"/>
      <c r="AH50" s="1071"/>
      <c r="AI50" s="1071"/>
      <c r="AJ50" s="1072"/>
      <c r="AK50" s="1073"/>
      <c r="AL50" s="1074"/>
      <c r="AM50" s="1074"/>
      <c r="AN50" s="1074"/>
      <c r="AO50" s="1074"/>
      <c r="AP50" s="1074"/>
      <c r="AQ50" s="1074"/>
      <c r="AR50" s="1074"/>
      <c r="AS50" s="1074"/>
      <c r="AT50" s="1074"/>
      <c r="AU50" s="1074"/>
      <c r="AV50" s="1074"/>
      <c r="AW50" s="1074"/>
      <c r="AX50" s="1074"/>
      <c r="AY50" s="1074"/>
      <c r="AZ50" s="1075"/>
      <c r="BA50" s="1075"/>
      <c r="BB50" s="1075"/>
      <c r="BC50" s="1075"/>
      <c r="BD50" s="1075"/>
      <c r="BE50" s="1083"/>
      <c r="BF50" s="1083"/>
      <c r="BG50" s="1083"/>
      <c r="BH50" s="1083"/>
      <c r="BI50" s="1084"/>
      <c r="BJ50" s="252"/>
      <c r="BK50" s="252"/>
      <c r="BL50" s="252"/>
      <c r="BM50" s="252"/>
      <c r="BN50" s="252"/>
      <c r="BO50" s="265"/>
      <c r="BP50" s="265"/>
      <c r="BQ50" s="262">
        <v>44</v>
      </c>
      <c r="BR50" s="263"/>
      <c r="BS50" s="1065"/>
      <c r="BT50" s="1066"/>
      <c r="BU50" s="1066"/>
      <c r="BV50" s="1066"/>
      <c r="BW50" s="1066"/>
      <c r="BX50" s="1066"/>
      <c r="BY50" s="1066"/>
      <c r="BZ50" s="1066"/>
      <c r="CA50" s="1066"/>
      <c r="CB50" s="1066"/>
      <c r="CC50" s="1066"/>
      <c r="CD50" s="1066"/>
      <c r="CE50" s="1066"/>
      <c r="CF50" s="1066"/>
      <c r="CG50" s="1067"/>
      <c r="CH50" s="1040"/>
      <c r="CI50" s="1041"/>
      <c r="CJ50" s="1041"/>
      <c r="CK50" s="1041"/>
      <c r="CL50" s="1042"/>
      <c r="CM50" s="1040"/>
      <c r="CN50" s="1041"/>
      <c r="CO50" s="1041"/>
      <c r="CP50" s="1041"/>
      <c r="CQ50" s="1042"/>
      <c r="CR50" s="1040"/>
      <c r="CS50" s="1041"/>
      <c r="CT50" s="1041"/>
      <c r="CU50" s="1041"/>
      <c r="CV50" s="1042"/>
      <c r="CW50" s="1040"/>
      <c r="CX50" s="1041"/>
      <c r="CY50" s="1041"/>
      <c r="CZ50" s="1041"/>
      <c r="DA50" s="1042"/>
      <c r="DB50" s="1040"/>
      <c r="DC50" s="1041"/>
      <c r="DD50" s="1041"/>
      <c r="DE50" s="1041"/>
      <c r="DF50" s="1042"/>
      <c r="DG50" s="1040"/>
      <c r="DH50" s="1041"/>
      <c r="DI50" s="1041"/>
      <c r="DJ50" s="1041"/>
      <c r="DK50" s="1042"/>
      <c r="DL50" s="1040"/>
      <c r="DM50" s="1041"/>
      <c r="DN50" s="1041"/>
      <c r="DO50" s="1041"/>
      <c r="DP50" s="1042"/>
      <c r="DQ50" s="1040"/>
      <c r="DR50" s="1041"/>
      <c r="DS50" s="1041"/>
      <c r="DT50" s="1041"/>
      <c r="DU50" s="1042"/>
      <c r="DV50" s="1043"/>
      <c r="DW50" s="1044"/>
      <c r="DX50" s="1044"/>
      <c r="DY50" s="1044"/>
      <c r="DZ50" s="1045"/>
      <c r="EA50" s="246"/>
    </row>
    <row r="51" spans="1:131" s="247" customFormat="1" ht="26.25" customHeight="1" x14ac:dyDescent="0.15">
      <c r="A51" s="261">
        <v>24</v>
      </c>
      <c r="B51" s="1088"/>
      <c r="C51" s="1089"/>
      <c r="D51" s="1089"/>
      <c r="E51" s="1089"/>
      <c r="F51" s="1089"/>
      <c r="G51" s="1089"/>
      <c r="H51" s="1089"/>
      <c r="I51" s="1089"/>
      <c r="J51" s="1089"/>
      <c r="K51" s="1089"/>
      <c r="L51" s="1089"/>
      <c r="M51" s="1089"/>
      <c r="N51" s="1089"/>
      <c r="O51" s="1089"/>
      <c r="P51" s="1090"/>
      <c r="Q51" s="1091"/>
      <c r="R51" s="1074"/>
      <c r="S51" s="1074"/>
      <c r="T51" s="1074"/>
      <c r="U51" s="1074"/>
      <c r="V51" s="1074"/>
      <c r="W51" s="1074"/>
      <c r="X51" s="1074"/>
      <c r="Y51" s="1074"/>
      <c r="Z51" s="1074"/>
      <c r="AA51" s="1074"/>
      <c r="AB51" s="1074"/>
      <c r="AC51" s="1074"/>
      <c r="AD51" s="1074"/>
      <c r="AE51" s="1092"/>
      <c r="AF51" s="1070"/>
      <c r="AG51" s="1071"/>
      <c r="AH51" s="1071"/>
      <c r="AI51" s="1071"/>
      <c r="AJ51" s="1072"/>
      <c r="AK51" s="1073"/>
      <c r="AL51" s="1074"/>
      <c r="AM51" s="1074"/>
      <c r="AN51" s="1074"/>
      <c r="AO51" s="1074"/>
      <c r="AP51" s="1074"/>
      <c r="AQ51" s="1074"/>
      <c r="AR51" s="1074"/>
      <c r="AS51" s="1074"/>
      <c r="AT51" s="1074"/>
      <c r="AU51" s="1074"/>
      <c r="AV51" s="1074"/>
      <c r="AW51" s="1074"/>
      <c r="AX51" s="1074"/>
      <c r="AY51" s="1074"/>
      <c r="AZ51" s="1075"/>
      <c r="BA51" s="1075"/>
      <c r="BB51" s="1075"/>
      <c r="BC51" s="1075"/>
      <c r="BD51" s="1075"/>
      <c r="BE51" s="1083"/>
      <c r="BF51" s="1083"/>
      <c r="BG51" s="1083"/>
      <c r="BH51" s="1083"/>
      <c r="BI51" s="1084"/>
      <c r="BJ51" s="252"/>
      <c r="BK51" s="252"/>
      <c r="BL51" s="252"/>
      <c r="BM51" s="252"/>
      <c r="BN51" s="252"/>
      <c r="BO51" s="265"/>
      <c r="BP51" s="265"/>
      <c r="BQ51" s="262">
        <v>45</v>
      </c>
      <c r="BR51" s="263"/>
      <c r="BS51" s="1065"/>
      <c r="BT51" s="1066"/>
      <c r="BU51" s="1066"/>
      <c r="BV51" s="1066"/>
      <c r="BW51" s="1066"/>
      <c r="BX51" s="1066"/>
      <c r="BY51" s="1066"/>
      <c r="BZ51" s="1066"/>
      <c r="CA51" s="1066"/>
      <c r="CB51" s="1066"/>
      <c r="CC51" s="1066"/>
      <c r="CD51" s="1066"/>
      <c r="CE51" s="1066"/>
      <c r="CF51" s="1066"/>
      <c r="CG51" s="1067"/>
      <c r="CH51" s="1040"/>
      <c r="CI51" s="1041"/>
      <c r="CJ51" s="1041"/>
      <c r="CK51" s="1041"/>
      <c r="CL51" s="1042"/>
      <c r="CM51" s="1040"/>
      <c r="CN51" s="1041"/>
      <c r="CO51" s="1041"/>
      <c r="CP51" s="1041"/>
      <c r="CQ51" s="1042"/>
      <c r="CR51" s="1040"/>
      <c r="CS51" s="1041"/>
      <c r="CT51" s="1041"/>
      <c r="CU51" s="1041"/>
      <c r="CV51" s="1042"/>
      <c r="CW51" s="1040"/>
      <c r="CX51" s="1041"/>
      <c r="CY51" s="1041"/>
      <c r="CZ51" s="1041"/>
      <c r="DA51" s="1042"/>
      <c r="DB51" s="1040"/>
      <c r="DC51" s="1041"/>
      <c r="DD51" s="1041"/>
      <c r="DE51" s="1041"/>
      <c r="DF51" s="1042"/>
      <c r="DG51" s="1040"/>
      <c r="DH51" s="1041"/>
      <c r="DI51" s="1041"/>
      <c r="DJ51" s="1041"/>
      <c r="DK51" s="1042"/>
      <c r="DL51" s="1040"/>
      <c r="DM51" s="1041"/>
      <c r="DN51" s="1041"/>
      <c r="DO51" s="1041"/>
      <c r="DP51" s="1042"/>
      <c r="DQ51" s="1040"/>
      <c r="DR51" s="1041"/>
      <c r="DS51" s="1041"/>
      <c r="DT51" s="1041"/>
      <c r="DU51" s="1042"/>
      <c r="DV51" s="1043"/>
      <c r="DW51" s="1044"/>
      <c r="DX51" s="1044"/>
      <c r="DY51" s="1044"/>
      <c r="DZ51" s="1045"/>
      <c r="EA51" s="246"/>
    </row>
    <row r="52" spans="1:131" s="247" customFormat="1" ht="26.25" customHeight="1" x14ac:dyDescent="0.15">
      <c r="A52" s="261">
        <v>25</v>
      </c>
      <c r="B52" s="1088"/>
      <c r="C52" s="1089"/>
      <c r="D52" s="1089"/>
      <c r="E52" s="1089"/>
      <c r="F52" s="1089"/>
      <c r="G52" s="1089"/>
      <c r="H52" s="1089"/>
      <c r="I52" s="1089"/>
      <c r="J52" s="1089"/>
      <c r="K52" s="1089"/>
      <c r="L52" s="1089"/>
      <c r="M52" s="1089"/>
      <c r="N52" s="1089"/>
      <c r="O52" s="1089"/>
      <c r="P52" s="1090"/>
      <c r="Q52" s="1091"/>
      <c r="R52" s="1074"/>
      <c r="S52" s="1074"/>
      <c r="T52" s="1074"/>
      <c r="U52" s="1074"/>
      <c r="V52" s="1074"/>
      <c r="W52" s="1074"/>
      <c r="X52" s="1074"/>
      <c r="Y52" s="1074"/>
      <c r="Z52" s="1074"/>
      <c r="AA52" s="1074"/>
      <c r="AB52" s="1074"/>
      <c r="AC52" s="1074"/>
      <c r="AD52" s="1074"/>
      <c r="AE52" s="1092"/>
      <c r="AF52" s="1070"/>
      <c r="AG52" s="1071"/>
      <c r="AH52" s="1071"/>
      <c r="AI52" s="1071"/>
      <c r="AJ52" s="1072"/>
      <c r="AK52" s="1073"/>
      <c r="AL52" s="1074"/>
      <c r="AM52" s="1074"/>
      <c r="AN52" s="1074"/>
      <c r="AO52" s="1074"/>
      <c r="AP52" s="1074"/>
      <c r="AQ52" s="1074"/>
      <c r="AR52" s="1074"/>
      <c r="AS52" s="1074"/>
      <c r="AT52" s="1074"/>
      <c r="AU52" s="1074"/>
      <c r="AV52" s="1074"/>
      <c r="AW52" s="1074"/>
      <c r="AX52" s="1074"/>
      <c r="AY52" s="1074"/>
      <c r="AZ52" s="1075"/>
      <c r="BA52" s="1075"/>
      <c r="BB52" s="1075"/>
      <c r="BC52" s="1075"/>
      <c r="BD52" s="1075"/>
      <c r="BE52" s="1083"/>
      <c r="BF52" s="1083"/>
      <c r="BG52" s="1083"/>
      <c r="BH52" s="1083"/>
      <c r="BI52" s="1084"/>
      <c r="BJ52" s="252"/>
      <c r="BK52" s="252"/>
      <c r="BL52" s="252"/>
      <c r="BM52" s="252"/>
      <c r="BN52" s="252"/>
      <c r="BO52" s="265"/>
      <c r="BP52" s="265"/>
      <c r="BQ52" s="262">
        <v>46</v>
      </c>
      <c r="BR52" s="263"/>
      <c r="BS52" s="1065"/>
      <c r="BT52" s="1066"/>
      <c r="BU52" s="1066"/>
      <c r="BV52" s="1066"/>
      <c r="BW52" s="1066"/>
      <c r="BX52" s="1066"/>
      <c r="BY52" s="1066"/>
      <c r="BZ52" s="1066"/>
      <c r="CA52" s="1066"/>
      <c r="CB52" s="1066"/>
      <c r="CC52" s="1066"/>
      <c r="CD52" s="1066"/>
      <c r="CE52" s="1066"/>
      <c r="CF52" s="1066"/>
      <c r="CG52" s="1067"/>
      <c r="CH52" s="1040"/>
      <c r="CI52" s="1041"/>
      <c r="CJ52" s="1041"/>
      <c r="CK52" s="1041"/>
      <c r="CL52" s="1042"/>
      <c r="CM52" s="1040"/>
      <c r="CN52" s="1041"/>
      <c r="CO52" s="1041"/>
      <c r="CP52" s="1041"/>
      <c r="CQ52" s="1042"/>
      <c r="CR52" s="1040"/>
      <c r="CS52" s="1041"/>
      <c r="CT52" s="1041"/>
      <c r="CU52" s="1041"/>
      <c r="CV52" s="1042"/>
      <c r="CW52" s="1040"/>
      <c r="CX52" s="1041"/>
      <c r="CY52" s="1041"/>
      <c r="CZ52" s="1041"/>
      <c r="DA52" s="1042"/>
      <c r="DB52" s="1040"/>
      <c r="DC52" s="1041"/>
      <c r="DD52" s="1041"/>
      <c r="DE52" s="1041"/>
      <c r="DF52" s="1042"/>
      <c r="DG52" s="1040"/>
      <c r="DH52" s="1041"/>
      <c r="DI52" s="1041"/>
      <c r="DJ52" s="1041"/>
      <c r="DK52" s="1042"/>
      <c r="DL52" s="1040"/>
      <c r="DM52" s="1041"/>
      <c r="DN52" s="1041"/>
      <c r="DO52" s="1041"/>
      <c r="DP52" s="1042"/>
      <c r="DQ52" s="1040"/>
      <c r="DR52" s="1041"/>
      <c r="DS52" s="1041"/>
      <c r="DT52" s="1041"/>
      <c r="DU52" s="1042"/>
      <c r="DV52" s="1043"/>
      <c r="DW52" s="1044"/>
      <c r="DX52" s="1044"/>
      <c r="DY52" s="1044"/>
      <c r="DZ52" s="1045"/>
      <c r="EA52" s="246"/>
    </row>
    <row r="53" spans="1:131" s="247" customFormat="1" ht="26.25" customHeight="1" x14ac:dyDescent="0.15">
      <c r="A53" s="261">
        <v>26</v>
      </c>
      <c r="B53" s="1088"/>
      <c r="C53" s="1089"/>
      <c r="D53" s="1089"/>
      <c r="E53" s="1089"/>
      <c r="F53" s="1089"/>
      <c r="G53" s="1089"/>
      <c r="H53" s="1089"/>
      <c r="I53" s="1089"/>
      <c r="J53" s="1089"/>
      <c r="K53" s="1089"/>
      <c r="L53" s="1089"/>
      <c r="M53" s="1089"/>
      <c r="N53" s="1089"/>
      <c r="O53" s="1089"/>
      <c r="P53" s="1090"/>
      <c r="Q53" s="1091"/>
      <c r="R53" s="1074"/>
      <c r="S53" s="1074"/>
      <c r="T53" s="1074"/>
      <c r="U53" s="1074"/>
      <c r="V53" s="1074"/>
      <c r="W53" s="1074"/>
      <c r="X53" s="1074"/>
      <c r="Y53" s="1074"/>
      <c r="Z53" s="1074"/>
      <c r="AA53" s="1074"/>
      <c r="AB53" s="1074"/>
      <c r="AC53" s="1074"/>
      <c r="AD53" s="1074"/>
      <c r="AE53" s="1092"/>
      <c r="AF53" s="1070"/>
      <c r="AG53" s="1071"/>
      <c r="AH53" s="1071"/>
      <c r="AI53" s="1071"/>
      <c r="AJ53" s="1072"/>
      <c r="AK53" s="1073"/>
      <c r="AL53" s="1074"/>
      <c r="AM53" s="1074"/>
      <c r="AN53" s="1074"/>
      <c r="AO53" s="1074"/>
      <c r="AP53" s="1074"/>
      <c r="AQ53" s="1074"/>
      <c r="AR53" s="1074"/>
      <c r="AS53" s="1074"/>
      <c r="AT53" s="1074"/>
      <c r="AU53" s="1074"/>
      <c r="AV53" s="1074"/>
      <c r="AW53" s="1074"/>
      <c r="AX53" s="1074"/>
      <c r="AY53" s="1074"/>
      <c r="AZ53" s="1075"/>
      <c r="BA53" s="1075"/>
      <c r="BB53" s="1075"/>
      <c r="BC53" s="1075"/>
      <c r="BD53" s="1075"/>
      <c r="BE53" s="1083"/>
      <c r="BF53" s="1083"/>
      <c r="BG53" s="1083"/>
      <c r="BH53" s="1083"/>
      <c r="BI53" s="1084"/>
      <c r="BJ53" s="252"/>
      <c r="BK53" s="252"/>
      <c r="BL53" s="252"/>
      <c r="BM53" s="252"/>
      <c r="BN53" s="252"/>
      <c r="BO53" s="265"/>
      <c r="BP53" s="265"/>
      <c r="BQ53" s="262">
        <v>47</v>
      </c>
      <c r="BR53" s="263"/>
      <c r="BS53" s="1065"/>
      <c r="BT53" s="1066"/>
      <c r="BU53" s="1066"/>
      <c r="BV53" s="1066"/>
      <c r="BW53" s="1066"/>
      <c r="BX53" s="1066"/>
      <c r="BY53" s="1066"/>
      <c r="BZ53" s="1066"/>
      <c r="CA53" s="1066"/>
      <c r="CB53" s="1066"/>
      <c r="CC53" s="1066"/>
      <c r="CD53" s="1066"/>
      <c r="CE53" s="1066"/>
      <c r="CF53" s="1066"/>
      <c r="CG53" s="1067"/>
      <c r="CH53" s="1040"/>
      <c r="CI53" s="1041"/>
      <c r="CJ53" s="1041"/>
      <c r="CK53" s="1041"/>
      <c r="CL53" s="1042"/>
      <c r="CM53" s="1040"/>
      <c r="CN53" s="1041"/>
      <c r="CO53" s="1041"/>
      <c r="CP53" s="1041"/>
      <c r="CQ53" s="1042"/>
      <c r="CR53" s="1040"/>
      <c r="CS53" s="1041"/>
      <c r="CT53" s="1041"/>
      <c r="CU53" s="1041"/>
      <c r="CV53" s="1042"/>
      <c r="CW53" s="1040"/>
      <c r="CX53" s="1041"/>
      <c r="CY53" s="1041"/>
      <c r="CZ53" s="1041"/>
      <c r="DA53" s="1042"/>
      <c r="DB53" s="1040"/>
      <c r="DC53" s="1041"/>
      <c r="DD53" s="1041"/>
      <c r="DE53" s="1041"/>
      <c r="DF53" s="1042"/>
      <c r="DG53" s="1040"/>
      <c r="DH53" s="1041"/>
      <c r="DI53" s="1041"/>
      <c r="DJ53" s="1041"/>
      <c r="DK53" s="1042"/>
      <c r="DL53" s="1040"/>
      <c r="DM53" s="1041"/>
      <c r="DN53" s="1041"/>
      <c r="DO53" s="1041"/>
      <c r="DP53" s="1042"/>
      <c r="DQ53" s="1040"/>
      <c r="DR53" s="1041"/>
      <c r="DS53" s="1041"/>
      <c r="DT53" s="1041"/>
      <c r="DU53" s="1042"/>
      <c r="DV53" s="1043"/>
      <c r="DW53" s="1044"/>
      <c r="DX53" s="1044"/>
      <c r="DY53" s="1044"/>
      <c r="DZ53" s="1045"/>
      <c r="EA53" s="246"/>
    </row>
    <row r="54" spans="1:131" s="247" customFormat="1" ht="26.25" customHeight="1" x14ac:dyDescent="0.15">
      <c r="A54" s="261">
        <v>27</v>
      </c>
      <c r="B54" s="1088"/>
      <c r="C54" s="1089"/>
      <c r="D54" s="1089"/>
      <c r="E54" s="1089"/>
      <c r="F54" s="1089"/>
      <c r="G54" s="1089"/>
      <c r="H54" s="1089"/>
      <c r="I54" s="1089"/>
      <c r="J54" s="1089"/>
      <c r="K54" s="1089"/>
      <c r="L54" s="1089"/>
      <c r="M54" s="1089"/>
      <c r="N54" s="1089"/>
      <c r="O54" s="1089"/>
      <c r="P54" s="1090"/>
      <c r="Q54" s="1091"/>
      <c r="R54" s="1074"/>
      <c r="S54" s="1074"/>
      <c r="T54" s="1074"/>
      <c r="U54" s="1074"/>
      <c r="V54" s="1074"/>
      <c r="W54" s="1074"/>
      <c r="X54" s="1074"/>
      <c r="Y54" s="1074"/>
      <c r="Z54" s="1074"/>
      <c r="AA54" s="1074"/>
      <c r="AB54" s="1074"/>
      <c r="AC54" s="1074"/>
      <c r="AD54" s="1074"/>
      <c r="AE54" s="1092"/>
      <c r="AF54" s="1070"/>
      <c r="AG54" s="1071"/>
      <c r="AH54" s="1071"/>
      <c r="AI54" s="1071"/>
      <c r="AJ54" s="1072"/>
      <c r="AK54" s="1073"/>
      <c r="AL54" s="1074"/>
      <c r="AM54" s="1074"/>
      <c r="AN54" s="1074"/>
      <c r="AO54" s="1074"/>
      <c r="AP54" s="1074"/>
      <c r="AQ54" s="1074"/>
      <c r="AR54" s="1074"/>
      <c r="AS54" s="1074"/>
      <c r="AT54" s="1074"/>
      <c r="AU54" s="1074"/>
      <c r="AV54" s="1074"/>
      <c r="AW54" s="1074"/>
      <c r="AX54" s="1074"/>
      <c r="AY54" s="1074"/>
      <c r="AZ54" s="1075"/>
      <c r="BA54" s="1075"/>
      <c r="BB54" s="1075"/>
      <c r="BC54" s="1075"/>
      <c r="BD54" s="1075"/>
      <c r="BE54" s="1083"/>
      <c r="BF54" s="1083"/>
      <c r="BG54" s="1083"/>
      <c r="BH54" s="1083"/>
      <c r="BI54" s="1084"/>
      <c r="BJ54" s="252"/>
      <c r="BK54" s="252"/>
      <c r="BL54" s="252"/>
      <c r="BM54" s="252"/>
      <c r="BN54" s="252"/>
      <c r="BO54" s="265"/>
      <c r="BP54" s="265"/>
      <c r="BQ54" s="262">
        <v>48</v>
      </c>
      <c r="BR54" s="263"/>
      <c r="BS54" s="1065"/>
      <c r="BT54" s="1066"/>
      <c r="BU54" s="1066"/>
      <c r="BV54" s="1066"/>
      <c r="BW54" s="1066"/>
      <c r="BX54" s="1066"/>
      <c r="BY54" s="1066"/>
      <c r="BZ54" s="1066"/>
      <c r="CA54" s="1066"/>
      <c r="CB54" s="1066"/>
      <c r="CC54" s="1066"/>
      <c r="CD54" s="1066"/>
      <c r="CE54" s="1066"/>
      <c r="CF54" s="1066"/>
      <c r="CG54" s="1067"/>
      <c r="CH54" s="1040"/>
      <c r="CI54" s="1041"/>
      <c r="CJ54" s="1041"/>
      <c r="CK54" s="1041"/>
      <c r="CL54" s="1042"/>
      <c r="CM54" s="1040"/>
      <c r="CN54" s="1041"/>
      <c r="CO54" s="1041"/>
      <c r="CP54" s="1041"/>
      <c r="CQ54" s="1042"/>
      <c r="CR54" s="1040"/>
      <c r="CS54" s="1041"/>
      <c r="CT54" s="1041"/>
      <c r="CU54" s="1041"/>
      <c r="CV54" s="1042"/>
      <c r="CW54" s="1040"/>
      <c r="CX54" s="1041"/>
      <c r="CY54" s="1041"/>
      <c r="CZ54" s="1041"/>
      <c r="DA54" s="1042"/>
      <c r="DB54" s="1040"/>
      <c r="DC54" s="1041"/>
      <c r="DD54" s="1041"/>
      <c r="DE54" s="1041"/>
      <c r="DF54" s="1042"/>
      <c r="DG54" s="1040"/>
      <c r="DH54" s="1041"/>
      <c r="DI54" s="1041"/>
      <c r="DJ54" s="1041"/>
      <c r="DK54" s="1042"/>
      <c r="DL54" s="1040"/>
      <c r="DM54" s="1041"/>
      <c r="DN54" s="1041"/>
      <c r="DO54" s="1041"/>
      <c r="DP54" s="1042"/>
      <c r="DQ54" s="1040"/>
      <c r="DR54" s="1041"/>
      <c r="DS54" s="1041"/>
      <c r="DT54" s="1041"/>
      <c r="DU54" s="1042"/>
      <c r="DV54" s="1043"/>
      <c r="DW54" s="1044"/>
      <c r="DX54" s="1044"/>
      <c r="DY54" s="1044"/>
      <c r="DZ54" s="1045"/>
      <c r="EA54" s="246"/>
    </row>
    <row r="55" spans="1:131" s="247" customFormat="1" ht="26.25" customHeight="1" x14ac:dyDescent="0.15">
      <c r="A55" s="261">
        <v>28</v>
      </c>
      <c r="B55" s="1088"/>
      <c r="C55" s="1089"/>
      <c r="D55" s="1089"/>
      <c r="E55" s="1089"/>
      <c r="F55" s="1089"/>
      <c r="G55" s="1089"/>
      <c r="H55" s="1089"/>
      <c r="I55" s="1089"/>
      <c r="J55" s="1089"/>
      <c r="K55" s="1089"/>
      <c r="L55" s="1089"/>
      <c r="M55" s="1089"/>
      <c r="N55" s="1089"/>
      <c r="O55" s="1089"/>
      <c r="P55" s="1090"/>
      <c r="Q55" s="1091"/>
      <c r="R55" s="1074"/>
      <c r="S55" s="1074"/>
      <c r="T55" s="1074"/>
      <c r="U55" s="1074"/>
      <c r="V55" s="1074"/>
      <c r="W55" s="1074"/>
      <c r="X55" s="1074"/>
      <c r="Y55" s="1074"/>
      <c r="Z55" s="1074"/>
      <c r="AA55" s="1074"/>
      <c r="AB55" s="1074"/>
      <c r="AC55" s="1074"/>
      <c r="AD55" s="1074"/>
      <c r="AE55" s="1092"/>
      <c r="AF55" s="1070"/>
      <c r="AG55" s="1071"/>
      <c r="AH55" s="1071"/>
      <c r="AI55" s="1071"/>
      <c r="AJ55" s="1072"/>
      <c r="AK55" s="1073"/>
      <c r="AL55" s="1074"/>
      <c r="AM55" s="1074"/>
      <c r="AN55" s="1074"/>
      <c r="AO55" s="1074"/>
      <c r="AP55" s="1074"/>
      <c r="AQ55" s="1074"/>
      <c r="AR55" s="1074"/>
      <c r="AS55" s="1074"/>
      <c r="AT55" s="1074"/>
      <c r="AU55" s="1074"/>
      <c r="AV55" s="1074"/>
      <c r="AW55" s="1074"/>
      <c r="AX55" s="1074"/>
      <c r="AY55" s="1074"/>
      <c r="AZ55" s="1075"/>
      <c r="BA55" s="1075"/>
      <c r="BB55" s="1075"/>
      <c r="BC55" s="1075"/>
      <c r="BD55" s="1075"/>
      <c r="BE55" s="1083"/>
      <c r="BF55" s="1083"/>
      <c r="BG55" s="1083"/>
      <c r="BH55" s="1083"/>
      <c r="BI55" s="1084"/>
      <c r="BJ55" s="252"/>
      <c r="BK55" s="252"/>
      <c r="BL55" s="252"/>
      <c r="BM55" s="252"/>
      <c r="BN55" s="252"/>
      <c r="BO55" s="265"/>
      <c r="BP55" s="265"/>
      <c r="BQ55" s="262">
        <v>49</v>
      </c>
      <c r="BR55" s="263"/>
      <c r="BS55" s="1065"/>
      <c r="BT55" s="1066"/>
      <c r="BU55" s="1066"/>
      <c r="BV55" s="1066"/>
      <c r="BW55" s="1066"/>
      <c r="BX55" s="1066"/>
      <c r="BY55" s="1066"/>
      <c r="BZ55" s="1066"/>
      <c r="CA55" s="1066"/>
      <c r="CB55" s="1066"/>
      <c r="CC55" s="1066"/>
      <c r="CD55" s="1066"/>
      <c r="CE55" s="1066"/>
      <c r="CF55" s="1066"/>
      <c r="CG55" s="1067"/>
      <c r="CH55" s="1040"/>
      <c r="CI55" s="1041"/>
      <c r="CJ55" s="1041"/>
      <c r="CK55" s="1041"/>
      <c r="CL55" s="1042"/>
      <c r="CM55" s="1040"/>
      <c r="CN55" s="1041"/>
      <c r="CO55" s="1041"/>
      <c r="CP55" s="1041"/>
      <c r="CQ55" s="1042"/>
      <c r="CR55" s="1040"/>
      <c r="CS55" s="1041"/>
      <c r="CT55" s="1041"/>
      <c r="CU55" s="1041"/>
      <c r="CV55" s="1042"/>
      <c r="CW55" s="1040"/>
      <c r="CX55" s="1041"/>
      <c r="CY55" s="1041"/>
      <c r="CZ55" s="1041"/>
      <c r="DA55" s="1042"/>
      <c r="DB55" s="1040"/>
      <c r="DC55" s="1041"/>
      <c r="DD55" s="1041"/>
      <c r="DE55" s="1041"/>
      <c r="DF55" s="1042"/>
      <c r="DG55" s="1040"/>
      <c r="DH55" s="1041"/>
      <c r="DI55" s="1041"/>
      <c r="DJ55" s="1041"/>
      <c r="DK55" s="1042"/>
      <c r="DL55" s="1040"/>
      <c r="DM55" s="1041"/>
      <c r="DN55" s="1041"/>
      <c r="DO55" s="1041"/>
      <c r="DP55" s="1042"/>
      <c r="DQ55" s="1040"/>
      <c r="DR55" s="1041"/>
      <c r="DS55" s="1041"/>
      <c r="DT55" s="1041"/>
      <c r="DU55" s="1042"/>
      <c r="DV55" s="1043"/>
      <c r="DW55" s="1044"/>
      <c r="DX55" s="1044"/>
      <c r="DY55" s="1044"/>
      <c r="DZ55" s="1045"/>
      <c r="EA55" s="246"/>
    </row>
    <row r="56" spans="1:131" s="247" customFormat="1" ht="26.25" customHeight="1" x14ac:dyDescent="0.15">
      <c r="A56" s="261">
        <v>29</v>
      </c>
      <c r="B56" s="1088"/>
      <c r="C56" s="1089"/>
      <c r="D56" s="1089"/>
      <c r="E56" s="1089"/>
      <c r="F56" s="1089"/>
      <c r="G56" s="1089"/>
      <c r="H56" s="1089"/>
      <c r="I56" s="1089"/>
      <c r="J56" s="1089"/>
      <c r="K56" s="1089"/>
      <c r="L56" s="1089"/>
      <c r="M56" s="1089"/>
      <c r="N56" s="1089"/>
      <c r="O56" s="1089"/>
      <c r="P56" s="1090"/>
      <c r="Q56" s="1091"/>
      <c r="R56" s="1074"/>
      <c r="S56" s="1074"/>
      <c r="T56" s="1074"/>
      <c r="U56" s="1074"/>
      <c r="V56" s="1074"/>
      <c r="W56" s="1074"/>
      <c r="X56" s="1074"/>
      <c r="Y56" s="1074"/>
      <c r="Z56" s="1074"/>
      <c r="AA56" s="1074"/>
      <c r="AB56" s="1074"/>
      <c r="AC56" s="1074"/>
      <c r="AD56" s="1074"/>
      <c r="AE56" s="1092"/>
      <c r="AF56" s="1070"/>
      <c r="AG56" s="1071"/>
      <c r="AH56" s="1071"/>
      <c r="AI56" s="1071"/>
      <c r="AJ56" s="1072"/>
      <c r="AK56" s="1073"/>
      <c r="AL56" s="1074"/>
      <c r="AM56" s="1074"/>
      <c r="AN56" s="1074"/>
      <c r="AO56" s="1074"/>
      <c r="AP56" s="1074"/>
      <c r="AQ56" s="1074"/>
      <c r="AR56" s="1074"/>
      <c r="AS56" s="1074"/>
      <c r="AT56" s="1074"/>
      <c r="AU56" s="1074"/>
      <c r="AV56" s="1074"/>
      <c r="AW56" s="1074"/>
      <c r="AX56" s="1074"/>
      <c r="AY56" s="1074"/>
      <c r="AZ56" s="1075"/>
      <c r="BA56" s="1075"/>
      <c r="BB56" s="1075"/>
      <c r="BC56" s="1075"/>
      <c r="BD56" s="1075"/>
      <c r="BE56" s="1083"/>
      <c r="BF56" s="1083"/>
      <c r="BG56" s="1083"/>
      <c r="BH56" s="1083"/>
      <c r="BI56" s="1084"/>
      <c r="BJ56" s="252"/>
      <c r="BK56" s="252"/>
      <c r="BL56" s="252"/>
      <c r="BM56" s="252"/>
      <c r="BN56" s="252"/>
      <c r="BO56" s="265"/>
      <c r="BP56" s="265"/>
      <c r="BQ56" s="262">
        <v>50</v>
      </c>
      <c r="BR56" s="263"/>
      <c r="BS56" s="1065"/>
      <c r="BT56" s="1066"/>
      <c r="BU56" s="1066"/>
      <c r="BV56" s="1066"/>
      <c r="BW56" s="1066"/>
      <c r="BX56" s="1066"/>
      <c r="BY56" s="1066"/>
      <c r="BZ56" s="1066"/>
      <c r="CA56" s="1066"/>
      <c r="CB56" s="1066"/>
      <c r="CC56" s="1066"/>
      <c r="CD56" s="1066"/>
      <c r="CE56" s="1066"/>
      <c r="CF56" s="1066"/>
      <c r="CG56" s="1067"/>
      <c r="CH56" s="1040"/>
      <c r="CI56" s="1041"/>
      <c r="CJ56" s="1041"/>
      <c r="CK56" s="1041"/>
      <c r="CL56" s="1042"/>
      <c r="CM56" s="1040"/>
      <c r="CN56" s="1041"/>
      <c r="CO56" s="1041"/>
      <c r="CP56" s="1041"/>
      <c r="CQ56" s="1042"/>
      <c r="CR56" s="1040"/>
      <c r="CS56" s="1041"/>
      <c r="CT56" s="1041"/>
      <c r="CU56" s="1041"/>
      <c r="CV56" s="1042"/>
      <c r="CW56" s="1040"/>
      <c r="CX56" s="1041"/>
      <c r="CY56" s="1041"/>
      <c r="CZ56" s="1041"/>
      <c r="DA56" s="1042"/>
      <c r="DB56" s="1040"/>
      <c r="DC56" s="1041"/>
      <c r="DD56" s="1041"/>
      <c r="DE56" s="1041"/>
      <c r="DF56" s="1042"/>
      <c r="DG56" s="1040"/>
      <c r="DH56" s="1041"/>
      <c r="DI56" s="1041"/>
      <c r="DJ56" s="1041"/>
      <c r="DK56" s="1042"/>
      <c r="DL56" s="1040"/>
      <c r="DM56" s="1041"/>
      <c r="DN56" s="1041"/>
      <c r="DO56" s="1041"/>
      <c r="DP56" s="1042"/>
      <c r="DQ56" s="1040"/>
      <c r="DR56" s="1041"/>
      <c r="DS56" s="1041"/>
      <c r="DT56" s="1041"/>
      <c r="DU56" s="1042"/>
      <c r="DV56" s="1043"/>
      <c r="DW56" s="1044"/>
      <c r="DX56" s="1044"/>
      <c r="DY56" s="1044"/>
      <c r="DZ56" s="1045"/>
      <c r="EA56" s="246"/>
    </row>
    <row r="57" spans="1:131" s="247" customFormat="1" ht="26.25" customHeight="1" x14ac:dyDescent="0.15">
      <c r="A57" s="261">
        <v>30</v>
      </c>
      <c r="B57" s="1088"/>
      <c r="C57" s="1089"/>
      <c r="D57" s="1089"/>
      <c r="E57" s="1089"/>
      <c r="F57" s="1089"/>
      <c r="G57" s="1089"/>
      <c r="H57" s="1089"/>
      <c r="I57" s="1089"/>
      <c r="J57" s="1089"/>
      <c r="K57" s="1089"/>
      <c r="L57" s="1089"/>
      <c r="M57" s="1089"/>
      <c r="N57" s="1089"/>
      <c r="O57" s="1089"/>
      <c r="P57" s="1090"/>
      <c r="Q57" s="1091"/>
      <c r="R57" s="1074"/>
      <c r="S57" s="1074"/>
      <c r="T57" s="1074"/>
      <c r="U57" s="1074"/>
      <c r="V57" s="1074"/>
      <c r="W57" s="1074"/>
      <c r="X57" s="1074"/>
      <c r="Y57" s="1074"/>
      <c r="Z57" s="1074"/>
      <c r="AA57" s="1074"/>
      <c r="AB57" s="1074"/>
      <c r="AC57" s="1074"/>
      <c r="AD57" s="1074"/>
      <c r="AE57" s="1092"/>
      <c r="AF57" s="1070"/>
      <c r="AG57" s="1071"/>
      <c r="AH57" s="1071"/>
      <c r="AI57" s="1071"/>
      <c r="AJ57" s="1072"/>
      <c r="AK57" s="1073"/>
      <c r="AL57" s="1074"/>
      <c r="AM57" s="1074"/>
      <c r="AN57" s="1074"/>
      <c r="AO57" s="1074"/>
      <c r="AP57" s="1074"/>
      <c r="AQ57" s="1074"/>
      <c r="AR57" s="1074"/>
      <c r="AS57" s="1074"/>
      <c r="AT57" s="1074"/>
      <c r="AU57" s="1074"/>
      <c r="AV57" s="1074"/>
      <c r="AW57" s="1074"/>
      <c r="AX57" s="1074"/>
      <c r="AY57" s="1074"/>
      <c r="AZ57" s="1075"/>
      <c r="BA57" s="1075"/>
      <c r="BB57" s="1075"/>
      <c r="BC57" s="1075"/>
      <c r="BD57" s="1075"/>
      <c r="BE57" s="1083"/>
      <c r="BF57" s="1083"/>
      <c r="BG57" s="1083"/>
      <c r="BH57" s="1083"/>
      <c r="BI57" s="1084"/>
      <c r="BJ57" s="252"/>
      <c r="BK57" s="252"/>
      <c r="BL57" s="252"/>
      <c r="BM57" s="252"/>
      <c r="BN57" s="252"/>
      <c r="BO57" s="265"/>
      <c r="BP57" s="265"/>
      <c r="BQ57" s="262">
        <v>51</v>
      </c>
      <c r="BR57" s="263"/>
      <c r="BS57" s="1065"/>
      <c r="BT57" s="1066"/>
      <c r="BU57" s="1066"/>
      <c r="BV57" s="1066"/>
      <c r="BW57" s="1066"/>
      <c r="BX57" s="1066"/>
      <c r="BY57" s="1066"/>
      <c r="BZ57" s="1066"/>
      <c r="CA57" s="1066"/>
      <c r="CB57" s="1066"/>
      <c r="CC57" s="1066"/>
      <c r="CD57" s="1066"/>
      <c r="CE57" s="1066"/>
      <c r="CF57" s="1066"/>
      <c r="CG57" s="1067"/>
      <c r="CH57" s="1040"/>
      <c r="CI57" s="1041"/>
      <c r="CJ57" s="1041"/>
      <c r="CK57" s="1041"/>
      <c r="CL57" s="1042"/>
      <c r="CM57" s="1040"/>
      <c r="CN57" s="1041"/>
      <c r="CO57" s="1041"/>
      <c r="CP57" s="1041"/>
      <c r="CQ57" s="1042"/>
      <c r="CR57" s="1040"/>
      <c r="CS57" s="1041"/>
      <c r="CT57" s="1041"/>
      <c r="CU57" s="1041"/>
      <c r="CV57" s="1042"/>
      <c r="CW57" s="1040"/>
      <c r="CX57" s="1041"/>
      <c r="CY57" s="1041"/>
      <c r="CZ57" s="1041"/>
      <c r="DA57" s="1042"/>
      <c r="DB57" s="1040"/>
      <c r="DC57" s="1041"/>
      <c r="DD57" s="1041"/>
      <c r="DE57" s="1041"/>
      <c r="DF57" s="1042"/>
      <c r="DG57" s="1040"/>
      <c r="DH57" s="1041"/>
      <c r="DI57" s="1041"/>
      <c r="DJ57" s="1041"/>
      <c r="DK57" s="1042"/>
      <c r="DL57" s="1040"/>
      <c r="DM57" s="1041"/>
      <c r="DN57" s="1041"/>
      <c r="DO57" s="1041"/>
      <c r="DP57" s="1042"/>
      <c r="DQ57" s="1040"/>
      <c r="DR57" s="1041"/>
      <c r="DS57" s="1041"/>
      <c r="DT57" s="1041"/>
      <c r="DU57" s="1042"/>
      <c r="DV57" s="1043"/>
      <c r="DW57" s="1044"/>
      <c r="DX57" s="1044"/>
      <c r="DY57" s="1044"/>
      <c r="DZ57" s="1045"/>
      <c r="EA57" s="246"/>
    </row>
    <row r="58" spans="1:131" s="247" customFormat="1" ht="26.25" customHeight="1" x14ac:dyDescent="0.15">
      <c r="A58" s="261">
        <v>31</v>
      </c>
      <c r="B58" s="1088"/>
      <c r="C58" s="1089"/>
      <c r="D58" s="1089"/>
      <c r="E58" s="1089"/>
      <c r="F58" s="1089"/>
      <c r="G58" s="1089"/>
      <c r="H58" s="1089"/>
      <c r="I58" s="1089"/>
      <c r="J58" s="1089"/>
      <c r="K58" s="1089"/>
      <c r="L58" s="1089"/>
      <c r="M58" s="1089"/>
      <c r="N58" s="1089"/>
      <c r="O58" s="1089"/>
      <c r="P58" s="1090"/>
      <c r="Q58" s="1091"/>
      <c r="R58" s="1074"/>
      <c r="S58" s="1074"/>
      <c r="T58" s="1074"/>
      <c r="U58" s="1074"/>
      <c r="V58" s="1074"/>
      <c r="W58" s="1074"/>
      <c r="X58" s="1074"/>
      <c r="Y58" s="1074"/>
      <c r="Z58" s="1074"/>
      <c r="AA58" s="1074"/>
      <c r="AB58" s="1074"/>
      <c r="AC58" s="1074"/>
      <c r="AD58" s="1074"/>
      <c r="AE58" s="1092"/>
      <c r="AF58" s="1070"/>
      <c r="AG58" s="1071"/>
      <c r="AH58" s="1071"/>
      <c r="AI58" s="1071"/>
      <c r="AJ58" s="1072"/>
      <c r="AK58" s="1073"/>
      <c r="AL58" s="1074"/>
      <c r="AM58" s="1074"/>
      <c r="AN58" s="1074"/>
      <c r="AO58" s="1074"/>
      <c r="AP58" s="1074"/>
      <c r="AQ58" s="1074"/>
      <c r="AR58" s="1074"/>
      <c r="AS58" s="1074"/>
      <c r="AT58" s="1074"/>
      <c r="AU58" s="1074"/>
      <c r="AV58" s="1074"/>
      <c r="AW58" s="1074"/>
      <c r="AX58" s="1074"/>
      <c r="AY58" s="1074"/>
      <c r="AZ58" s="1075"/>
      <c r="BA58" s="1075"/>
      <c r="BB58" s="1075"/>
      <c r="BC58" s="1075"/>
      <c r="BD58" s="1075"/>
      <c r="BE58" s="1083"/>
      <c r="BF58" s="1083"/>
      <c r="BG58" s="1083"/>
      <c r="BH58" s="1083"/>
      <c r="BI58" s="1084"/>
      <c r="BJ58" s="252"/>
      <c r="BK58" s="252"/>
      <c r="BL58" s="252"/>
      <c r="BM58" s="252"/>
      <c r="BN58" s="252"/>
      <c r="BO58" s="265"/>
      <c r="BP58" s="265"/>
      <c r="BQ58" s="262">
        <v>52</v>
      </c>
      <c r="BR58" s="263"/>
      <c r="BS58" s="1065"/>
      <c r="BT58" s="1066"/>
      <c r="BU58" s="1066"/>
      <c r="BV58" s="1066"/>
      <c r="BW58" s="1066"/>
      <c r="BX58" s="1066"/>
      <c r="BY58" s="1066"/>
      <c r="BZ58" s="1066"/>
      <c r="CA58" s="1066"/>
      <c r="CB58" s="1066"/>
      <c r="CC58" s="1066"/>
      <c r="CD58" s="1066"/>
      <c r="CE58" s="1066"/>
      <c r="CF58" s="1066"/>
      <c r="CG58" s="1067"/>
      <c r="CH58" s="1040"/>
      <c r="CI58" s="1041"/>
      <c r="CJ58" s="1041"/>
      <c r="CK58" s="1041"/>
      <c r="CL58" s="1042"/>
      <c r="CM58" s="1040"/>
      <c r="CN58" s="1041"/>
      <c r="CO58" s="1041"/>
      <c r="CP58" s="1041"/>
      <c r="CQ58" s="1042"/>
      <c r="CR58" s="1040"/>
      <c r="CS58" s="1041"/>
      <c r="CT58" s="1041"/>
      <c r="CU58" s="1041"/>
      <c r="CV58" s="1042"/>
      <c r="CW58" s="1040"/>
      <c r="CX58" s="1041"/>
      <c r="CY58" s="1041"/>
      <c r="CZ58" s="1041"/>
      <c r="DA58" s="1042"/>
      <c r="DB58" s="1040"/>
      <c r="DC58" s="1041"/>
      <c r="DD58" s="1041"/>
      <c r="DE58" s="1041"/>
      <c r="DF58" s="1042"/>
      <c r="DG58" s="1040"/>
      <c r="DH58" s="1041"/>
      <c r="DI58" s="1041"/>
      <c r="DJ58" s="1041"/>
      <c r="DK58" s="1042"/>
      <c r="DL58" s="1040"/>
      <c r="DM58" s="1041"/>
      <c r="DN58" s="1041"/>
      <c r="DO58" s="1041"/>
      <c r="DP58" s="1042"/>
      <c r="DQ58" s="1040"/>
      <c r="DR58" s="1041"/>
      <c r="DS58" s="1041"/>
      <c r="DT58" s="1041"/>
      <c r="DU58" s="1042"/>
      <c r="DV58" s="1043"/>
      <c r="DW58" s="1044"/>
      <c r="DX58" s="1044"/>
      <c r="DY58" s="1044"/>
      <c r="DZ58" s="1045"/>
      <c r="EA58" s="246"/>
    </row>
    <row r="59" spans="1:131" s="247" customFormat="1" ht="26.25" customHeight="1" x14ac:dyDescent="0.15">
      <c r="A59" s="261">
        <v>32</v>
      </c>
      <c r="B59" s="1088"/>
      <c r="C59" s="1089"/>
      <c r="D59" s="1089"/>
      <c r="E59" s="1089"/>
      <c r="F59" s="1089"/>
      <c r="G59" s="1089"/>
      <c r="H59" s="1089"/>
      <c r="I59" s="1089"/>
      <c r="J59" s="1089"/>
      <c r="K59" s="1089"/>
      <c r="L59" s="1089"/>
      <c r="M59" s="1089"/>
      <c r="N59" s="1089"/>
      <c r="O59" s="1089"/>
      <c r="P59" s="1090"/>
      <c r="Q59" s="1091"/>
      <c r="R59" s="1074"/>
      <c r="S59" s="1074"/>
      <c r="T59" s="1074"/>
      <c r="U59" s="1074"/>
      <c r="V59" s="1074"/>
      <c r="W59" s="1074"/>
      <c r="X59" s="1074"/>
      <c r="Y59" s="1074"/>
      <c r="Z59" s="1074"/>
      <c r="AA59" s="1074"/>
      <c r="AB59" s="1074"/>
      <c r="AC59" s="1074"/>
      <c r="AD59" s="1074"/>
      <c r="AE59" s="1092"/>
      <c r="AF59" s="1070"/>
      <c r="AG59" s="1071"/>
      <c r="AH59" s="1071"/>
      <c r="AI59" s="1071"/>
      <c r="AJ59" s="1072"/>
      <c r="AK59" s="1073"/>
      <c r="AL59" s="1074"/>
      <c r="AM59" s="1074"/>
      <c r="AN59" s="1074"/>
      <c r="AO59" s="1074"/>
      <c r="AP59" s="1074"/>
      <c r="AQ59" s="1074"/>
      <c r="AR59" s="1074"/>
      <c r="AS59" s="1074"/>
      <c r="AT59" s="1074"/>
      <c r="AU59" s="1074"/>
      <c r="AV59" s="1074"/>
      <c r="AW59" s="1074"/>
      <c r="AX59" s="1074"/>
      <c r="AY59" s="1074"/>
      <c r="AZ59" s="1075"/>
      <c r="BA59" s="1075"/>
      <c r="BB59" s="1075"/>
      <c r="BC59" s="1075"/>
      <c r="BD59" s="1075"/>
      <c r="BE59" s="1083"/>
      <c r="BF59" s="1083"/>
      <c r="BG59" s="1083"/>
      <c r="BH59" s="1083"/>
      <c r="BI59" s="1084"/>
      <c r="BJ59" s="252"/>
      <c r="BK59" s="252"/>
      <c r="BL59" s="252"/>
      <c r="BM59" s="252"/>
      <c r="BN59" s="252"/>
      <c r="BO59" s="265"/>
      <c r="BP59" s="265"/>
      <c r="BQ59" s="262">
        <v>53</v>
      </c>
      <c r="BR59" s="263"/>
      <c r="BS59" s="1065"/>
      <c r="BT59" s="1066"/>
      <c r="BU59" s="1066"/>
      <c r="BV59" s="1066"/>
      <c r="BW59" s="1066"/>
      <c r="BX59" s="1066"/>
      <c r="BY59" s="1066"/>
      <c r="BZ59" s="1066"/>
      <c r="CA59" s="1066"/>
      <c r="CB59" s="1066"/>
      <c r="CC59" s="1066"/>
      <c r="CD59" s="1066"/>
      <c r="CE59" s="1066"/>
      <c r="CF59" s="1066"/>
      <c r="CG59" s="1067"/>
      <c r="CH59" s="1040"/>
      <c r="CI59" s="1041"/>
      <c r="CJ59" s="1041"/>
      <c r="CK59" s="1041"/>
      <c r="CL59" s="1042"/>
      <c r="CM59" s="1040"/>
      <c r="CN59" s="1041"/>
      <c r="CO59" s="1041"/>
      <c r="CP59" s="1041"/>
      <c r="CQ59" s="1042"/>
      <c r="CR59" s="1040"/>
      <c r="CS59" s="1041"/>
      <c r="CT59" s="1041"/>
      <c r="CU59" s="1041"/>
      <c r="CV59" s="1042"/>
      <c r="CW59" s="1040"/>
      <c r="CX59" s="1041"/>
      <c r="CY59" s="1041"/>
      <c r="CZ59" s="1041"/>
      <c r="DA59" s="1042"/>
      <c r="DB59" s="1040"/>
      <c r="DC59" s="1041"/>
      <c r="DD59" s="1041"/>
      <c r="DE59" s="1041"/>
      <c r="DF59" s="1042"/>
      <c r="DG59" s="1040"/>
      <c r="DH59" s="1041"/>
      <c r="DI59" s="1041"/>
      <c r="DJ59" s="1041"/>
      <c r="DK59" s="1042"/>
      <c r="DL59" s="1040"/>
      <c r="DM59" s="1041"/>
      <c r="DN59" s="1041"/>
      <c r="DO59" s="1041"/>
      <c r="DP59" s="1042"/>
      <c r="DQ59" s="1040"/>
      <c r="DR59" s="1041"/>
      <c r="DS59" s="1041"/>
      <c r="DT59" s="1041"/>
      <c r="DU59" s="1042"/>
      <c r="DV59" s="1043"/>
      <c r="DW59" s="1044"/>
      <c r="DX59" s="1044"/>
      <c r="DY59" s="1044"/>
      <c r="DZ59" s="1045"/>
      <c r="EA59" s="246"/>
    </row>
    <row r="60" spans="1:131" s="247" customFormat="1" ht="26.25" customHeight="1" x14ac:dyDescent="0.15">
      <c r="A60" s="261">
        <v>33</v>
      </c>
      <c r="B60" s="1088"/>
      <c r="C60" s="1089"/>
      <c r="D60" s="1089"/>
      <c r="E60" s="1089"/>
      <c r="F60" s="1089"/>
      <c r="G60" s="1089"/>
      <c r="H60" s="1089"/>
      <c r="I60" s="1089"/>
      <c r="J60" s="1089"/>
      <c r="K60" s="1089"/>
      <c r="L60" s="1089"/>
      <c r="M60" s="1089"/>
      <c r="N60" s="1089"/>
      <c r="O60" s="1089"/>
      <c r="P60" s="1090"/>
      <c r="Q60" s="1091"/>
      <c r="R60" s="1074"/>
      <c r="S60" s="1074"/>
      <c r="T60" s="1074"/>
      <c r="U60" s="1074"/>
      <c r="V60" s="1074"/>
      <c r="W60" s="1074"/>
      <c r="X60" s="1074"/>
      <c r="Y60" s="1074"/>
      <c r="Z60" s="1074"/>
      <c r="AA60" s="1074"/>
      <c r="AB60" s="1074"/>
      <c r="AC60" s="1074"/>
      <c r="AD60" s="1074"/>
      <c r="AE60" s="1092"/>
      <c r="AF60" s="1070"/>
      <c r="AG60" s="1071"/>
      <c r="AH60" s="1071"/>
      <c r="AI60" s="1071"/>
      <c r="AJ60" s="1072"/>
      <c r="AK60" s="1073"/>
      <c r="AL60" s="1074"/>
      <c r="AM60" s="1074"/>
      <c r="AN60" s="1074"/>
      <c r="AO60" s="1074"/>
      <c r="AP60" s="1074"/>
      <c r="AQ60" s="1074"/>
      <c r="AR60" s="1074"/>
      <c r="AS60" s="1074"/>
      <c r="AT60" s="1074"/>
      <c r="AU60" s="1074"/>
      <c r="AV60" s="1074"/>
      <c r="AW60" s="1074"/>
      <c r="AX60" s="1074"/>
      <c r="AY60" s="1074"/>
      <c r="AZ60" s="1075"/>
      <c r="BA60" s="1075"/>
      <c r="BB60" s="1075"/>
      <c r="BC60" s="1075"/>
      <c r="BD60" s="1075"/>
      <c r="BE60" s="1083"/>
      <c r="BF60" s="1083"/>
      <c r="BG60" s="1083"/>
      <c r="BH60" s="1083"/>
      <c r="BI60" s="1084"/>
      <c r="BJ60" s="252"/>
      <c r="BK60" s="252"/>
      <c r="BL60" s="252"/>
      <c r="BM60" s="252"/>
      <c r="BN60" s="252"/>
      <c r="BO60" s="265"/>
      <c r="BP60" s="265"/>
      <c r="BQ60" s="262">
        <v>54</v>
      </c>
      <c r="BR60" s="263"/>
      <c r="BS60" s="1065"/>
      <c r="BT60" s="1066"/>
      <c r="BU60" s="1066"/>
      <c r="BV60" s="1066"/>
      <c r="BW60" s="1066"/>
      <c r="BX60" s="1066"/>
      <c r="BY60" s="1066"/>
      <c r="BZ60" s="1066"/>
      <c r="CA60" s="1066"/>
      <c r="CB60" s="1066"/>
      <c r="CC60" s="1066"/>
      <c r="CD60" s="1066"/>
      <c r="CE60" s="1066"/>
      <c r="CF60" s="1066"/>
      <c r="CG60" s="1067"/>
      <c r="CH60" s="1040"/>
      <c r="CI60" s="1041"/>
      <c r="CJ60" s="1041"/>
      <c r="CK60" s="1041"/>
      <c r="CL60" s="1042"/>
      <c r="CM60" s="1040"/>
      <c r="CN60" s="1041"/>
      <c r="CO60" s="1041"/>
      <c r="CP60" s="1041"/>
      <c r="CQ60" s="1042"/>
      <c r="CR60" s="1040"/>
      <c r="CS60" s="1041"/>
      <c r="CT60" s="1041"/>
      <c r="CU60" s="1041"/>
      <c r="CV60" s="1042"/>
      <c r="CW60" s="1040"/>
      <c r="CX60" s="1041"/>
      <c r="CY60" s="1041"/>
      <c r="CZ60" s="1041"/>
      <c r="DA60" s="1042"/>
      <c r="DB60" s="1040"/>
      <c r="DC60" s="1041"/>
      <c r="DD60" s="1041"/>
      <c r="DE60" s="1041"/>
      <c r="DF60" s="1042"/>
      <c r="DG60" s="1040"/>
      <c r="DH60" s="1041"/>
      <c r="DI60" s="1041"/>
      <c r="DJ60" s="1041"/>
      <c r="DK60" s="1042"/>
      <c r="DL60" s="1040"/>
      <c r="DM60" s="1041"/>
      <c r="DN60" s="1041"/>
      <c r="DO60" s="1041"/>
      <c r="DP60" s="1042"/>
      <c r="DQ60" s="1040"/>
      <c r="DR60" s="1041"/>
      <c r="DS60" s="1041"/>
      <c r="DT60" s="1041"/>
      <c r="DU60" s="1042"/>
      <c r="DV60" s="1043"/>
      <c r="DW60" s="1044"/>
      <c r="DX60" s="1044"/>
      <c r="DY60" s="1044"/>
      <c r="DZ60" s="1045"/>
      <c r="EA60" s="246"/>
    </row>
    <row r="61" spans="1:131" s="247" customFormat="1" ht="26.25" customHeight="1" thickBot="1" x14ac:dyDescent="0.2">
      <c r="A61" s="261">
        <v>34</v>
      </c>
      <c r="B61" s="1088"/>
      <c r="C61" s="1089"/>
      <c r="D61" s="1089"/>
      <c r="E61" s="1089"/>
      <c r="F61" s="1089"/>
      <c r="G61" s="1089"/>
      <c r="H61" s="1089"/>
      <c r="I61" s="1089"/>
      <c r="J61" s="1089"/>
      <c r="K61" s="1089"/>
      <c r="L61" s="1089"/>
      <c r="M61" s="1089"/>
      <c r="N61" s="1089"/>
      <c r="O61" s="1089"/>
      <c r="P61" s="1090"/>
      <c r="Q61" s="1091"/>
      <c r="R61" s="1074"/>
      <c r="S61" s="1074"/>
      <c r="T61" s="1074"/>
      <c r="U61" s="1074"/>
      <c r="V61" s="1074"/>
      <c r="W61" s="1074"/>
      <c r="X61" s="1074"/>
      <c r="Y61" s="1074"/>
      <c r="Z61" s="1074"/>
      <c r="AA61" s="1074"/>
      <c r="AB61" s="1074"/>
      <c r="AC61" s="1074"/>
      <c r="AD61" s="1074"/>
      <c r="AE61" s="1092"/>
      <c r="AF61" s="1070"/>
      <c r="AG61" s="1071"/>
      <c r="AH61" s="1071"/>
      <c r="AI61" s="1071"/>
      <c r="AJ61" s="1072"/>
      <c r="AK61" s="1073"/>
      <c r="AL61" s="1074"/>
      <c r="AM61" s="1074"/>
      <c r="AN61" s="1074"/>
      <c r="AO61" s="1074"/>
      <c r="AP61" s="1074"/>
      <c r="AQ61" s="1074"/>
      <c r="AR61" s="1074"/>
      <c r="AS61" s="1074"/>
      <c r="AT61" s="1074"/>
      <c r="AU61" s="1074"/>
      <c r="AV61" s="1074"/>
      <c r="AW61" s="1074"/>
      <c r="AX61" s="1074"/>
      <c r="AY61" s="1074"/>
      <c r="AZ61" s="1075"/>
      <c r="BA61" s="1075"/>
      <c r="BB61" s="1075"/>
      <c r="BC61" s="1075"/>
      <c r="BD61" s="1075"/>
      <c r="BE61" s="1083"/>
      <c r="BF61" s="1083"/>
      <c r="BG61" s="1083"/>
      <c r="BH61" s="1083"/>
      <c r="BI61" s="1084"/>
      <c r="BJ61" s="252"/>
      <c r="BK61" s="252"/>
      <c r="BL61" s="252"/>
      <c r="BM61" s="252"/>
      <c r="BN61" s="252"/>
      <c r="BO61" s="265"/>
      <c r="BP61" s="265"/>
      <c r="BQ61" s="262">
        <v>55</v>
      </c>
      <c r="BR61" s="263"/>
      <c r="BS61" s="1065"/>
      <c r="BT61" s="1066"/>
      <c r="BU61" s="1066"/>
      <c r="BV61" s="1066"/>
      <c r="BW61" s="1066"/>
      <c r="BX61" s="1066"/>
      <c r="BY61" s="1066"/>
      <c r="BZ61" s="1066"/>
      <c r="CA61" s="1066"/>
      <c r="CB61" s="1066"/>
      <c r="CC61" s="1066"/>
      <c r="CD61" s="1066"/>
      <c r="CE61" s="1066"/>
      <c r="CF61" s="1066"/>
      <c r="CG61" s="1067"/>
      <c r="CH61" s="1040"/>
      <c r="CI61" s="1041"/>
      <c r="CJ61" s="1041"/>
      <c r="CK61" s="1041"/>
      <c r="CL61" s="1042"/>
      <c r="CM61" s="1040"/>
      <c r="CN61" s="1041"/>
      <c r="CO61" s="1041"/>
      <c r="CP61" s="1041"/>
      <c r="CQ61" s="1042"/>
      <c r="CR61" s="1040"/>
      <c r="CS61" s="1041"/>
      <c r="CT61" s="1041"/>
      <c r="CU61" s="1041"/>
      <c r="CV61" s="1042"/>
      <c r="CW61" s="1040"/>
      <c r="CX61" s="1041"/>
      <c r="CY61" s="1041"/>
      <c r="CZ61" s="1041"/>
      <c r="DA61" s="1042"/>
      <c r="DB61" s="1040"/>
      <c r="DC61" s="1041"/>
      <c r="DD61" s="1041"/>
      <c r="DE61" s="1041"/>
      <c r="DF61" s="1042"/>
      <c r="DG61" s="1040"/>
      <c r="DH61" s="1041"/>
      <c r="DI61" s="1041"/>
      <c r="DJ61" s="1041"/>
      <c r="DK61" s="1042"/>
      <c r="DL61" s="1040"/>
      <c r="DM61" s="1041"/>
      <c r="DN61" s="1041"/>
      <c r="DO61" s="1041"/>
      <c r="DP61" s="1042"/>
      <c r="DQ61" s="1040"/>
      <c r="DR61" s="1041"/>
      <c r="DS61" s="1041"/>
      <c r="DT61" s="1041"/>
      <c r="DU61" s="1042"/>
      <c r="DV61" s="1043"/>
      <c r="DW61" s="1044"/>
      <c r="DX61" s="1044"/>
      <c r="DY61" s="1044"/>
      <c r="DZ61" s="1045"/>
      <c r="EA61" s="246"/>
    </row>
    <row r="62" spans="1:131" s="247" customFormat="1" ht="26.25" customHeight="1" x14ac:dyDescent="0.15">
      <c r="A62" s="261">
        <v>35</v>
      </c>
      <c r="B62" s="1088"/>
      <c r="C62" s="1089"/>
      <c r="D62" s="1089"/>
      <c r="E62" s="1089"/>
      <c r="F62" s="1089"/>
      <c r="G62" s="1089"/>
      <c r="H62" s="1089"/>
      <c r="I62" s="1089"/>
      <c r="J62" s="1089"/>
      <c r="K62" s="1089"/>
      <c r="L62" s="1089"/>
      <c r="M62" s="1089"/>
      <c r="N62" s="1089"/>
      <c r="O62" s="1089"/>
      <c r="P62" s="1090"/>
      <c r="Q62" s="1091"/>
      <c r="R62" s="1074"/>
      <c r="S62" s="1074"/>
      <c r="T62" s="1074"/>
      <c r="U62" s="1074"/>
      <c r="V62" s="1074"/>
      <c r="W62" s="1074"/>
      <c r="X62" s="1074"/>
      <c r="Y62" s="1074"/>
      <c r="Z62" s="1074"/>
      <c r="AA62" s="1074"/>
      <c r="AB62" s="1074"/>
      <c r="AC62" s="1074"/>
      <c r="AD62" s="1074"/>
      <c r="AE62" s="1092"/>
      <c r="AF62" s="1070"/>
      <c r="AG62" s="1071"/>
      <c r="AH62" s="1071"/>
      <c r="AI62" s="1071"/>
      <c r="AJ62" s="1072"/>
      <c r="AK62" s="1073"/>
      <c r="AL62" s="1074"/>
      <c r="AM62" s="1074"/>
      <c r="AN62" s="1074"/>
      <c r="AO62" s="1074"/>
      <c r="AP62" s="1074"/>
      <c r="AQ62" s="1074"/>
      <c r="AR62" s="1074"/>
      <c r="AS62" s="1074"/>
      <c r="AT62" s="1074"/>
      <c r="AU62" s="1074"/>
      <c r="AV62" s="1074"/>
      <c r="AW62" s="1074"/>
      <c r="AX62" s="1074"/>
      <c r="AY62" s="1074"/>
      <c r="AZ62" s="1075"/>
      <c r="BA62" s="1075"/>
      <c r="BB62" s="1075"/>
      <c r="BC62" s="1075"/>
      <c r="BD62" s="1075"/>
      <c r="BE62" s="1083"/>
      <c r="BF62" s="1083"/>
      <c r="BG62" s="1083"/>
      <c r="BH62" s="1083"/>
      <c r="BI62" s="1084"/>
      <c r="BJ62" s="1085" t="s">
        <v>409</v>
      </c>
      <c r="BK62" s="1086"/>
      <c r="BL62" s="1086"/>
      <c r="BM62" s="1086"/>
      <c r="BN62" s="1087"/>
      <c r="BO62" s="265"/>
      <c r="BP62" s="265"/>
      <c r="BQ62" s="262">
        <v>56</v>
      </c>
      <c r="BR62" s="263"/>
      <c r="BS62" s="1065"/>
      <c r="BT62" s="1066"/>
      <c r="BU62" s="1066"/>
      <c r="BV62" s="1066"/>
      <c r="BW62" s="1066"/>
      <c r="BX62" s="1066"/>
      <c r="BY62" s="1066"/>
      <c r="BZ62" s="1066"/>
      <c r="CA62" s="1066"/>
      <c r="CB62" s="1066"/>
      <c r="CC62" s="1066"/>
      <c r="CD62" s="1066"/>
      <c r="CE62" s="1066"/>
      <c r="CF62" s="1066"/>
      <c r="CG62" s="1067"/>
      <c r="CH62" s="1040"/>
      <c r="CI62" s="1041"/>
      <c r="CJ62" s="1041"/>
      <c r="CK62" s="1041"/>
      <c r="CL62" s="1042"/>
      <c r="CM62" s="1040"/>
      <c r="CN62" s="1041"/>
      <c r="CO62" s="1041"/>
      <c r="CP62" s="1041"/>
      <c r="CQ62" s="1042"/>
      <c r="CR62" s="1040"/>
      <c r="CS62" s="1041"/>
      <c r="CT62" s="1041"/>
      <c r="CU62" s="1041"/>
      <c r="CV62" s="1042"/>
      <c r="CW62" s="1040"/>
      <c r="CX62" s="1041"/>
      <c r="CY62" s="1041"/>
      <c r="CZ62" s="1041"/>
      <c r="DA62" s="1042"/>
      <c r="DB62" s="1040"/>
      <c r="DC62" s="1041"/>
      <c r="DD62" s="1041"/>
      <c r="DE62" s="1041"/>
      <c r="DF62" s="1042"/>
      <c r="DG62" s="1040"/>
      <c r="DH62" s="1041"/>
      <c r="DI62" s="1041"/>
      <c r="DJ62" s="1041"/>
      <c r="DK62" s="1042"/>
      <c r="DL62" s="1040"/>
      <c r="DM62" s="1041"/>
      <c r="DN62" s="1041"/>
      <c r="DO62" s="1041"/>
      <c r="DP62" s="1042"/>
      <c r="DQ62" s="1040"/>
      <c r="DR62" s="1041"/>
      <c r="DS62" s="1041"/>
      <c r="DT62" s="1041"/>
      <c r="DU62" s="1042"/>
      <c r="DV62" s="1043"/>
      <c r="DW62" s="1044"/>
      <c r="DX62" s="1044"/>
      <c r="DY62" s="1044"/>
      <c r="DZ62" s="1045"/>
      <c r="EA62" s="246"/>
    </row>
    <row r="63" spans="1:131" s="247" customFormat="1" ht="26.25" customHeight="1" thickBot="1" x14ac:dyDescent="0.2">
      <c r="A63" s="264" t="s">
        <v>387</v>
      </c>
      <c r="B63" s="995" t="s">
        <v>410</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79"/>
      <c r="AF63" s="1080">
        <v>3618</v>
      </c>
      <c r="AG63" s="1010"/>
      <c r="AH63" s="1010"/>
      <c r="AI63" s="1010"/>
      <c r="AJ63" s="1081"/>
      <c r="AK63" s="1082"/>
      <c r="AL63" s="1014"/>
      <c r="AM63" s="1014"/>
      <c r="AN63" s="1014"/>
      <c r="AO63" s="1014"/>
      <c r="AP63" s="1010">
        <v>43129</v>
      </c>
      <c r="AQ63" s="1010"/>
      <c r="AR63" s="1010"/>
      <c r="AS63" s="1010"/>
      <c r="AT63" s="1010"/>
      <c r="AU63" s="1010">
        <v>29770</v>
      </c>
      <c r="AV63" s="1010"/>
      <c r="AW63" s="1010"/>
      <c r="AX63" s="1010"/>
      <c r="AY63" s="1010"/>
      <c r="AZ63" s="1076"/>
      <c r="BA63" s="1076"/>
      <c r="BB63" s="1076"/>
      <c r="BC63" s="1076"/>
      <c r="BD63" s="1076"/>
      <c r="BE63" s="1011"/>
      <c r="BF63" s="1011"/>
      <c r="BG63" s="1011"/>
      <c r="BH63" s="1011"/>
      <c r="BI63" s="1012"/>
      <c r="BJ63" s="1077" t="s">
        <v>411</v>
      </c>
      <c r="BK63" s="1002"/>
      <c r="BL63" s="1002"/>
      <c r="BM63" s="1002"/>
      <c r="BN63" s="1078"/>
      <c r="BO63" s="265"/>
      <c r="BP63" s="265"/>
      <c r="BQ63" s="262">
        <v>57</v>
      </c>
      <c r="BR63" s="263"/>
      <c r="BS63" s="1065"/>
      <c r="BT63" s="1066"/>
      <c r="BU63" s="1066"/>
      <c r="BV63" s="1066"/>
      <c r="BW63" s="1066"/>
      <c r="BX63" s="1066"/>
      <c r="BY63" s="1066"/>
      <c r="BZ63" s="1066"/>
      <c r="CA63" s="1066"/>
      <c r="CB63" s="1066"/>
      <c r="CC63" s="1066"/>
      <c r="CD63" s="1066"/>
      <c r="CE63" s="1066"/>
      <c r="CF63" s="1066"/>
      <c r="CG63" s="1067"/>
      <c r="CH63" s="1040"/>
      <c r="CI63" s="1041"/>
      <c r="CJ63" s="1041"/>
      <c r="CK63" s="1041"/>
      <c r="CL63" s="1042"/>
      <c r="CM63" s="1040"/>
      <c r="CN63" s="1041"/>
      <c r="CO63" s="1041"/>
      <c r="CP63" s="1041"/>
      <c r="CQ63" s="1042"/>
      <c r="CR63" s="1040"/>
      <c r="CS63" s="1041"/>
      <c r="CT63" s="1041"/>
      <c r="CU63" s="1041"/>
      <c r="CV63" s="1042"/>
      <c r="CW63" s="1040"/>
      <c r="CX63" s="1041"/>
      <c r="CY63" s="1041"/>
      <c r="CZ63" s="1041"/>
      <c r="DA63" s="1042"/>
      <c r="DB63" s="1040"/>
      <c r="DC63" s="1041"/>
      <c r="DD63" s="1041"/>
      <c r="DE63" s="1041"/>
      <c r="DF63" s="1042"/>
      <c r="DG63" s="1040"/>
      <c r="DH63" s="1041"/>
      <c r="DI63" s="1041"/>
      <c r="DJ63" s="1041"/>
      <c r="DK63" s="1042"/>
      <c r="DL63" s="1040"/>
      <c r="DM63" s="1041"/>
      <c r="DN63" s="1041"/>
      <c r="DO63" s="1041"/>
      <c r="DP63" s="1042"/>
      <c r="DQ63" s="1040"/>
      <c r="DR63" s="1041"/>
      <c r="DS63" s="1041"/>
      <c r="DT63" s="1041"/>
      <c r="DU63" s="1042"/>
      <c r="DV63" s="1043"/>
      <c r="DW63" s="1044"/>
      <c r="DX63" s="1044"/>
      <c r="DY63" s="1044"/>
      <c r="DZ63" s="1045"/>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5"/>
      <c r="BT64" s="1066"/>
      <c r="BU64" s="1066"/>
      <c r="BV64" s="1066"/>
      <c r="BW64" s="1066"/>
      <c r="BX64" s="1066"/>
      <c r="BY64" s="1066"/>
      <c r="BZ64" s="1066"/>
      <c r="CA64" s="1066"/>
      <c r="CB64" s="1066"/>
      <c r="CC64" s="1066"/>
      <c r="CD64" s="1066"/>
      <c r="CE64" s="1066"/>
      <c r="CF64" s="1066"/>
      <c r="CG64" s="1067"/>
      <c r="CH64" s="1040"/>
      <c r="CI64" s="1041"/>
      <c r="CJ64" s="1041"/>
      <c r="CK64" s="1041"/>
      <c r="CL64" s="1042"/>
      <c r="CM64" s="1040"/>
      <c r="CN64" s="1041"/>
      <c r="CO64" s="1041"/>
      <c r="CP64" s="1041"/>
      <c r="CQ64" s="1042"/>
      <c r="CR64" s="1040"/>
      <c r="CS64" s="1041"/>
      <c r="CT64" s="1041"/>
      <c r="CU64" s="1041"/>
      <c r="CV64" s="1042"/>
      <c r="CW64" s="1040"/>
      <c r="CX64" s="1041"/>
      <c r="CY64" s="1041"/>
      <c r="CZ64" s="1041"/>
      <c r="DA64" s="1042"/>
      <c r="DB64" s="1040"/>
      <c r="DC64" s="1041"/>
      <c r="DD64" s="1041"/>
      <c r="DE64" s="1041"/>
      <c r="DF64" s="1042"/>
      <c r="DG64" s="1040"/>
      <c r="DH64" s="1041"/>
      <c r="DI64" s="1041"/>
      <c r="DJ64" s="1041"/>
      <c r="DK64" s="1042"/>
      <c r="DL64" s="1040"/>
      <c r="DM64" s="1041"/>
      <c r="DN64" s="1041"/>
      <c r="DO64" s="1041"/>
      <c r="DP64" s="1042"/>
      <c r="DQ64" s="1040"/>
      <c r="DR64" s="1041"/>
      <c r="DS64" s="1041"/>
      <c r="DT64" s="1041"/>
      <c r="DU64" s="1042"/>
      <c r="DV64" s="1043"/>
      <c r="DW64" s="1044"/>
      <c r="DX64" s="1044"/>
      <c r="DY64" s="1044"/>
      <c r="DZ64" s="1045"/>
      <c r="EA64" s="246"/>
    </row>
    <row r="65" spans="1:131" s="247" customFormat="1" ht="26.25" customHeight="1" thickBot="1" x14ac:dyDescent="0.2">
      <c r="A65" s="252" t="s">
        <v>412</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5"/>
      <c r="BT65" s="1066"/>
      <c r="BU65" s="1066"/>
      <c r="BV65" s="1066"/>
      <c r="BW65" s="1066"/>
      <c r="BX65" s="1066"/>
      <c r="BY65" s="1066"/>
      <c r="BZ65" s="1066"/>
      <c r="CA65" s="1066"/>
      <c r="CB65" s="1066"/>
      <c r="CC65" s="1066"/>
      <c r="CD65" s="1066"/>
      <c r="CE65" s="1066"/>
      <c r="CF65" s="1066"/>
      <c r="CG65" s="1067"/>
      <c r="CH65" s="1040"/>
      <c r="CI65" s="1041"/>
      <c r="CJ65" s="1041"/>
      <c r="CK65" s="1041"/>
      <c r="CL65" s="1042"/>
      <c r="CM65" s="1040"/>
      <c r="CN65" s="1041"/>
      <c r="CO65" s="1041"/>
      <c r="CP65" s="1041"/>
      <c r="CQ65" s="1042"/>
      <c r="CR65" s="1040"/>
      <c r="CS65" s="1041"/>
      <c r="CT65" s="1041"/>
      <c r="CU65" s="1041"/>
      <c r="CV65" s="1042"/>
      <c r="CW65" s="1040"/>
      <c r="CX65" s="1041"/>
      <c r="CY65" s="1041"/>
      <c r="CZ65" s="1041"/>
      <c r="DA65" s="1042"/>
      <c r="DB65" s="1040"/>
      <c r="DC65" s="1041"/>
      <c r="DD65" s="1041"/>
      <c r="DE65" s="1041"/>
      <c r="DF65" s="1042"/>
      <c r="DG65" s="1040"/>
      <c r="DH65" s="1041"/>
      <c r="DI65" s="1041"/>
      <c r="DJ65" s="1041"/>
      <c r="DK65" s="1042"/>
      <c r="DL65" s="1040"/>
      <c r="DM65" s="1041"/>
      <c r="DN65" s="1041"/>
      <c r="DO65" s="1041"/>
      <c r="DP65" s="1042"/>
      <c r="DQ65" s="1040"/>
      <c r="DR65" s="1041"/>
      <c r="DS65" s="1041"/>
      <c r="DT65" s="1041"/>
      <c r="DU65" s="1042"/>
      <c r="DV65" s="1043"/>
      <c r="DW65" s="1044"/>
      <c r="DX65" s="1044"/>
      <c r="DY65" s="1044"/>
      <c r="DZ65" s="1045"/>
      <c r="EA65" s="246"/>
    </row>
    <row r="66" spans="1:131" s="247" customFormat="1" ht="26.25" customHeight="1" x14ac:dyDescent="0.15">
      <c r="A66" s="1046" t="s">
        <v>413</v>
      </c>
      <c r="B66" s="1047"/>
      <c r="C66" s="1047"/>
      <c r="D66" s="1047"/>
      <c r="E66" s="1047"/>
      <c r="F66" s="1047"/>
      <c r="G66" s="1047"/>
      <c r="H66" s="1047"/>
      <c r="I66" s="1047"/>
      <c r="J66" s="1047"/>
      <c r="K66" s="1047"/>
      <c r="L66" s="1047"/>
      <c r="M66" s="1047"/>
      <c r="N66" s="1047"/>
      <c r="O66" s="1047"/>
      <c r="P66" s="1048"/>
      <c r="Q66" s="1052" t="s">
        <v>414</v>
      </c>
      <c r="R66" s="1053"/>
      <c r="S66" s="1053"/>
      <c r="T66" s="1053"/>
      <c r="U66" s="1054"/>
      <c r="V66" s="1052" t="s">
        <v>415</v>
      </c>
      <c r="W66" s="1053"/>
      <c r="X66" s="1053"/>
      <c r="Y66" s="1053"/>
      <c r="Z66" s="1054"/>
      <c r="AA66" s="1052" t="s">
        <v>416</v>
      </c>
      <c r="AB66" s="1053"/>
      <c r="AC66" s="1053"/>
      <c r="AD66" s="1053"/>
      <c r="AE66" s="1054"/>
      <c r="AF66" s="1058" t="s">
        <v>417</v>
      </c>
      <c r="AG66" s="1059"/>
      <c r="AH66" s="1059"/>
      <c r="AI66" s="1059"/>
      <c r="AJ66" s="1060"/>
      <c r="AK66" s="1052" t="s">
        <v>418</v>
      </c>
      <c r="AL66" s="1047"/>
      <c r="AM66" s="1047"/>
      <c r="AN66" s="1047"/>
      <c r="AO66" s="1048"/>
      <c r="AP66" s="1052" t="s">
        <v>419</v>
      </c>
      <c r="AQ66" s="1053"/>
      <c r="AR66" s="1053"/>
      <c r="AS66" s="1053"/>
      <c r="AT66" s="1054"/>
      <c r="AU66" s="1052" t="s">
        <v>420</v>
      </c>
      <c r="AV66" s="1053"/>
      <c r="AW66" s="1053"/>
      <c r="AX66" s="1053"/>
      <c r="AY66" s="1054"/>
      <c r="AZ66" s="1052" t="s">
        <v>374</v>
      </c>
      <c r="BA66" s="1053"/>
      <c r="BB66" s="1053"/>
      <c r="BC66" s="1053"/>
      <c r="BD66" s="1068"/>
      <c r="BE66" s="265"/>
      <c r="BF66" s="265"/>
      <c r="BG66" s="265"/>
      <c r="BH66" s="265"/>
      <c r="BI66" s="265"/>
      <c r="BJ66" s="265"/>
      <c r="BK66" s="265"/>
      <c r="BL66" s="265"/>
      <c r="BM66" s="265"/>
      <c r="BN66" s="265"/>
      <c r="BO66" s="265"/>
      <c r="BP66" s="265"/>
      <c r="BQ66" s="262">
        <v>60</v>
      </c>
      <c r="BR66" s="267"/>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246"/>
    </row>
    <row r="67" spans="1:131" s="247" customFormat="1" ht="26.25" customHeight="1" thickBot="1" x14ac:dyDescent="0.2">
      <c r="A67" s="1049"/>
      <c r="B67" s="1050"/>
      <c r="C67" s="1050"/>
      <c r="D67" s="1050"/>
      <c r="E67" s="1050"/>
      <c r="F67" s="1050"/>
      <c r="G67" s="1050"/>
      <c r="H67" s="1050"/>
      <c r="I67" s="1050"/>
      <c r="J67" s="1050"/>
      <c r="K67" s="1050"/>
      <c r="L67" s="1050"/>
      <c r="M67" s="1050"/>
      <c r="N67" s="1050"/>
      <c r="O67" s="1050"/>
      <c r="P67" s="1051"/>
      <c r="Q67" s="1055"/>
      <c r="R67" s="1056"/>
      <c r="S67" s="1056"/>
      <c r="T67" s="1056"/>
      <c r="U67" s="1057"/>
      <c r="V67" s="1055"/>
      <c r="W67" s="1056"/>
      <c r="X67" s="1056"/>
      <c r="Y67" s="1056"/>
      <c r="Z67" s="1057"/>
      <c r="AA67" s="1055"/>
      <c r="AB67" s="1056"/>
      <c r="AC67" s="1056"/>
      <c r="AD67" s="1056"/>
      <c r="AE67" s="1057"/>
      <c r="AF67" s="1061"/>
      <c r="AG67" s="1062"/>
      <c r="AH67" s="1062"/>
      <c r="AI67" s="1062"/>
      <c r="AJ67" s="1063"/>
      <c r="AK67" s="1064"/>
      <c r="AL67" s="1050"/>
      <c r="AM67" s="1050"/>
      <c r="AN67" s="1050"/>
      <c r="AO67" s="1051"/>
      <c r="AP67" s="1055"/>
      <c r="AQ67" s="1056"/>
      <c r="AR67" s="1056"/>
      <c r="AS67" s="1056"/>
      <c r="AT67" s="1057"/>
      <c r="AU67" s="1055"/>
      <c r="AV67" s="1056"/>
      <c r="AW67" s="1056"/>
      <c r="AX67" s="1056"/>
      <c r="AY67" s="1057"/>
      <c r="AZ67" s="1055"/>
      <c r="BA67" s="1056"/>
      <c r="BB67" s="1056"/>
      <c r="BC67" s="1056"/>
      <c r="BD67" s="1069"/>
      <c r="BE67" s="265"/>
      <c r="BF67" s="265"/>
      <c r="BG67" s="265"/>
      <c r="BH67" s="265"/>
      <c r="BI67" s="265"/>
      <c r="BJ67" s="265"/>
      <c r="BK67" s="265"/>
      <c r="BL67" s="265"/>
      <c r="BM67" s="265"/>
      <c r="BN67" s="265"/>
      <c r="BO67" s="265"/>
      <c r="BP67" s="265"/>
      <c r="BQ67" s="262">
        <v>61</v>
      </c>
      <c r="BR67" s="267"/>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246"/>
    </row>
    <row r="68" spans="1:131" s="247" customFormat="1" ht="26.25" customHeight="1" thickTop="1" x14ac:dyDescent="0.15">
      <c r="A68" s="258">
        <v>1</v>
      </c>
      <c r="B68" s="1036" t="s">
        <v>588</v>
      </c>
      <c r="C68" s="1037"/>
      <c r="D68" s="1037"/>
      <c r="E68" s="1037"/>
      <c r="F68" s="1037"/>
      <c r="G68" s="1037"/>
      <c r="H68" s="1037"/>
      <c r="I68" s="1037"/>
      <c r="J68" s="1037"/>
      <c r="K68" s="1037"/>
      <c r="L68" s="1037"/>
      <c r="M68" s="1037"/>
      <c r="N68" s="1037"/>
      <c r="O68" s="1037"/>
      <c r="P68" s="1038"/>
      <c r="Q68" s="1039">
        <v>420</v>
      </c>
      <c r="R68" s="1033"/>
      <c r="S68" s="1033"/>
      <c r="T68" s="1033"/>
      <c r="U68" s="1033"/>
      <c r="V68" s="1033">
        <v>358</v>
      </c>
      <c r="W68" s="1033"/>
      <c r="X68" s="1033"/>
      <c r="Y68" s="1033"/>
      <c r="Z68" s="1033"/>
      <c r="AA68" s="1033">
        <v>63</v>
      </c>
      <c r="AB68" s="1033"/>
      <c r="AC68" s="1033"/>
      <c r="AD68" s="1033"/>
      <c r="AE68" s="1033"/>
      <c r="AF68" s="1033">
        <v>63</v>
      </c>
      <c r="AG68" s="1033"/>
      <c r="AH68" s="1033"/>
      <c r="AI68" s="1033"/>
      <c r="AJ68" s="1033"/>
      <c r="AK68" s="1033">
        <v>83</v>
      </c>
      <c r="AL68" s="1033"/>
      <c r="AM68" s="1033"/>
      <c r="AN68" s="1033"/>
      <c r="AO68" s="1033"/>
      <c r="AP68" s="1033" t="s">
        <v>516</v>
      </c>
      <c r="AQ68" s="1033"/>
      <c r="AR68" s="1033"/>
      <c r="AS68" s="1033"/>
      <c r="AT68" s="1033"/>
      <c r="AU68" s="1033" t="s">
        <v>585</v>
      </c>
      <c r="AV68" s="1033"/>
      <c r="AW68" s="1033"/>
      <c r="AX68" s="1033"/>
      <c r="AY68" s="1033"/>
      <c r="AZ68" s="1034"/>
      <c r="BA68" s="1034"/>
      <c r="BB68" s="1034"/>
      <c r="BC68" s="1034"/>
      <c r="BD68" s="1035"/>
      <c r="BE68" s="265"/>
      <c r="BF68" s="265"/>
      <c r="BG68" s="265"/>
      <c r="BH68" s="265"/>
      <c r="BI68" s="265"/>
      <c r="BJ68" s="265"/>
      <c r="BK68" s="265"/>
      <c r="BL68" s="265"/>
      <c r="BM68" s="265"/>
      <c r="BN68" s="265"/>
      <c r="BO68" s="265"/>
      <c r="BP68" s="265"/>
      <c r="BQ68" s="262">
        <v>62</v>
      </c>
      <c r="BR68" s="267"/>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246"/>
    </row>
    <row r="69" spans="1:131" s="247" customFormat="1" ht="26.25" customHeight="1" x14ac:dyDescent="0.15">
      <c r="A69" s="261">
        <v>2</v>
      </c>
      <c r="B69" s="1025" t="s">
        <v>589</v>
      </c>
      <c r="C69" s="1026"/>
      <c r="D69" s="1026"/>
      <c r="E69" s="1026"/>
      <c r="F69" s="1026"/>
      <c r="G69" s="1026"/>
      <c r="H69" s="1026"/>
      <c r="I69" s="1026"/>
      <c r="J69" s="1026"/>
      <c r="K69" s="1026"/>
      <c r="L69" s="1026"/>
      <c r="M69" s="1026"/>
      <c r="N69" s="1026"/>
      <c r="O69" s="1026"/>
      <c r="P69" s="1027"/>
      <c r="Q69" s="1028">
        <v>6144</v>
      </c>
      <c r="R69" s="1022"/>
      <c r="S69" s="1022"/>
      <c r="T69" s="1022"/>
      <c r="U69" s="1022"/>
      <c r="V69" s="1022">
        <v>5783</v>
      </c>
      <c r="W69" s="1022"/>
      <c r="X69" s="1022"/>
      <c r="Y69" s="1022"/>
      <c r="Z69" s="1022"/>
      <c r="AA69" s="1022">
        <v>361</v>
      </c>
      <c r="AB69" s="1022"/>
      <c r="AC69" s="1022"/>
      <c r="AD69" s="1022"/>
      <c r="AE69" s="1022"/>
      <c r="AF69" s="1022">
        <v>361</v>
      </c>
      <c r="AG69" s="1022"/>
      <c r="AH69" s="1022"/>
      <c r="AI69" s="1022"/>
      <c r="AJ69" s="1022"/>
      <c r="AK69" s="1022" t="s">
        <v>516</v>
      </c>
      <c r="AL69" s="1022"/>
      <c r="AM69" s="1022"/>
      <c r="AN69" s="1022"/>
      <c r="AO69" s="1022"/>
      <c r="AP69" s="1022" t="s">
        <v>516</v>
      </c>
      <c r="AQ69" s="1022"/>
      <c r="AR69" s="1022"/>
      <c r="AS69" s="1022"/>
      <c r="AT69" s="1022"/>
      <c r="AU69" s="1022" t="s">
        <v>586</v>
      </c>
      <c r="AV69" s="1022"/>
      <c r="AW69" s="1022"/>
      <c r="AX69" s="1022"/>
      <c r="AY69" s="1022"/>
      <c r="AZ69" s="1023"/>
      <c r="BA69" s="1023"/>
      <c r="BB69" s="1023"/>
      <c r="BC69" s="1023"/>
      <c r="BD69" s="1024"/>
      <c r="BE69" s="265"/>
      <c r="BF69" s="265"/>
      <c r="BG69" s="265"/>
      <c r="BH69" s="265"/>
      <c r="BI69" s="265"/>
      <c r="BJ69" s="265"/>
      <c r="BK69" s="265"/>
      <c r="BL69" s="265"/>
      <c r="BM69" s="265"/>
      <c r="BN69" s="265"/>
      <c r="BO69" s="265"/>
      <c r="BP69" s="265"/>
      <c r="BQ69" s="262">
        <v>63</v>
      </c>
      <c r="BR69" s="267"/>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246"/>
    </row>
    <row r="70" spans="1:131" s="247" customFormat="1" ht="26.25" customHeight="1" x14ac:dyDescent="0.15">
      <c r="A70" s="261">
        <v>3</v>
      </c>
      <c r="B70" s="1025" t="s">
        <v>590</v>
      </c>
      <c r="C70" s="1026"/>
      <c r="D70" s="1026"/>
      <c r="E70" s="1026"/>
      <c r="F70" s="1026"/>
      <c r="G70" s="1026"/>
      <c r="H70" s="1026"/>
      <c r="I70" s="1026"/>
      <c r="J70" s="1026"/>
      <c r="K70" s="1026"/>
      <c r="L70" s="1026"/>
      <c r="M70" s="1026"/>
      <c r="N70" s="1026"/>
      <c r="O70" s="1026"/>
      <c r="P70" s="1027"/>
      <c r="Q70" s="1028">
        <v>1622</v>
      </c>
      <c r="R70" s="1022"/>
      <c r="S70" s="1022"/>
      <c r="T70" s="1022"/>
      <c r="U70" s="1022"/>
      <c r="V70" s="1022">
        <v>1584</v>
      </c>
      <c r="W70" s="1022"/>
      <c r="X70" s="1022"/>
      <c r="Y70" s="1022"/>
      <c r="Z70" s="1022"/>
      <c r="AA70" s="1022">
        <v>38</v>
      </c>
      <c r="AB70" s="1022"/>
      <c r="AC70" s="1022"/>
      <c r="AD70" s="1022"/>
      <c r="AE70" s="1022"/>
      <c r="AF70" s="1022">
        <v>38</v>
      </c>
      <c r="AG70" s="1022"/>
      <c r="AH70" s="1022"/>
      <c r="AI70" s="1022"/>
      <c r="AJ70" s="1022"/>
      <c r="AK70" s="1022" t="s">
        <v>516</v>
      </c>
      <c r="AL70" s="1022"/>
      <c r="AM70" s="1022"/>
      <c r="AN70" s="1022"/>
      <c r="AO70" s="1022"/>
      <c r="AP70" s="1022" t="s">
        <v>516</v>
      </c>
      <c r="AQ70" s="1022"/>
      <c r="AR70" s="1022"/>
      <c r="AS70" s="1022"/>
      <c r="AT70" s="1022"/>
      <c r="AU70" s="1022" t="s">
        <v>585</v>
      </c>
      <c r="AV70" s="1022"/>
      <c r="AW70" s="1022"/>
      <c r="AX70" s="1022"/>
      <c r="AY70" s="1022"/>
      <c r="AZ70" s="1023"/>
      <c r="BA70" s="1023"/>
      <c r="BB70" s="1023"/>
      <c r="BC70" s="1023"/>
      <c r="BD70" s="1024"/>
      <c r="BE70" s="265"/>
      <c r="BF70" s="265"/>
      <c r="BG70" s="265"/>
      <c r="BH70" s="265"/>
      <c r="BI70" s="265"/>
      <c r="BJ70" s="265"/>
      <c r="BK70" s="265"/>
      <c r="BL70" s="265"/>
      <c r="BM70" s="265"/>
      <c r="BN70" s="265"/>
      <c r="BO70" s="265"/>
      <c r="BP70" s="265"/>
      <c r="BQ70" s="262">
        <v>64</v>
      </c>
      <c r="BR70" s="267"/>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246"/>
    </row>
    <row r="71" spans="1:131" s="247" customFormat="1" ht="26.25" customHeight="1" x14ac:dyDescent="0.15">
      <c r="A71" s="261">
        <v>4</v>
      </c>
      <c r="B71" s="1025" t="s">
        <v>591</v>
      </c>
      <c r="C71" s="1026"/>
      <c r="D71" s="1026"/>
      <c r="E71" s="1026"/>
      <c r="F71" s="1026"/>
      <c r="G71" s="1026"/>
      <c r="H71" s="1026"/>
      <c r="I71" s="1026"/>
      <c r="J71" s="1026"/>
      <c r="K71" s="1026"/>
      <c r="L71" s="1026"/>
      <c r="M71" s="1026"/>
      <c r="N71" s="1026"/>
      <c r="O71" s="1026"/>
      <c r="P71" s="1027"/>
      <c r="Q71" s="1028">
        <v>5</v>
      </c>
      <c r="R71" s="1022"/>
      <c r="S71" s="1022"/>
      <c r="T71" s="1022"/>
      <c r="U71" s="1022"/>
      <c r="V71" s="1022">
        <v>4</v>
      </c>
      <c r="W71" s="1022"/>
      <c r="X71" s="1022"/>
      <c r="Y71" s="1022"/>
      <c r="Z71" s="1022"/>
      <c r="AA71" s="1022">
        <v>1</v>
      </c>
      <c r="AB71" s="1022"/>
      <c r="AC71" s="1022"/>
      <c r="AD71" s="1022"/>
      <c r="AE71" s="1022"/>
      <c r="AF71" s="1022">
        <v>1</v>
      </c>
      <c r="AG71" s="1022"/>
      <c r="AH71" s="1022"/>
      <c r="AI71" s="1022"/>
      <c r="AJ71" s="1022"/>
      <c r="AK71" s="1022" t="s">
        <v>516</v>
      </c>
      <c r="AL71" s="1022"/>
      <c r="AM71" s="1022"/>
      <c r="AN71" s="1022"/>
      <c r="AO71" s="1022"/>
      <c r="AP71" s="1022" t="s">
        <v>516</v>
      </c>
      <c r="AQ71" s="1022"/>
      <c r="AR71" s="1022"/>
      <c r="AS71" s="1022"/>
      <c r="AT71" s="1022"/>
      <c r="AU71" s="1022" t="s">
        <v>585</v>
      </c>
      <c r="AV71" s="1022"/>
      <c r="AW71" s="1022"/>
      <c r="AX71" s="1022"/>
      <c r="AY71" s="1022"/>
      <c r="AZ71" s="1023"/>
      <c r="BA71" s="1023"/>
      <c r="BB71" s="1023"/>
      <c r="BC71" s="1023"/>
      <c r="BD71" s="1024"/>
      <c r="BE71" s="265"/>
      <c r="BF71" s="265"/>
      <c r="BG71" s="265"/>
      <c r="BH71" s="265"/>
      <c r="BI71" s="265"/>
      <c r="BJ71" s="265"/>
      <c r="BK71" s="265"/>
      <c r="BL71" s="265"/>
      <c r="BM71" s="265"/>
      <c r="BN71" s="265"/>
      <c r="BO71" s="265"/>
      <c r="BP71" s="265"/>
      <c r="BQ71" s="262">
        <v>65</v>
      </c>
      <c r="BR71" s="267"/>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246"/>
    </row>
    <row r="72" spans="1:131" s="247" customFormat="1" ht="26.25" customHeight="1" x14ac:dyDescent="0.15">
      <c r="A72" s="261">
        <v>5</v>
      </c>
      <c r="B72" s="1025" t="s">
        <v>592</v>
      </c>
      <c r="C72" s="1026"/>
      <c r="D72" s="1026"/>
      <c r="E72" s="1026"/>
      <c r="F72" s="1026"/>
      <c r="G72" s="1026"/>
      <c r="H72" s="1026"/>
      <c r="I72" s="1026"/>
      <c r="J72" s="1026"/>
      <c r="K72" s="1026"/>
      <c r="L72" s="1026"/>
      <c r="M72" s="1026"/>
      <c r="N72" s="1026"/>
      <c r="O72" s="1026"/>
      <c r="P72" s="1027"/>
      <c r="Q72" s="1028">
        <v>14</v>
      </c>
      <c r="R72" s="1022"/>
      <c r="S72" s="1022"/>
      <c r="T72" s="1022"/>
      <c r="U72" s="1022"/>
      <c r="V72" s="1022">
        <v>12</v>
      </c>
      <c r="W72" s="1022"/>
      <c r="X72" s="1022"/>
      <c r="Y72" s="1022"/>
      <c r="Z72" s="1022"/>
      <c r="AA72" s="1022">
        <v>2</v>
      </c>
      <c r="AB72" s="1022"/>
      <c r="AC72" s="1022"/>
      <c r="AD72" s="1022"/>
      <c r="AE72" s="1022"/>
      <c r="AF72" s="1022">
        <v>2</v>
      </c>
      <c r="AG72" s="1022"/>
      <c r="AH72" s="1022"/>
      <c r="AI72" s="1022"/>
      <c r="AJ72" s="1022"/>
      <c r="AK72" s="1022" t="s">
        <v>516</v>
      </c>
      <c r="AL72" s="1022"/>
      <c r="AM72" s="1022"/>
      <c r="AN72" s="1022"/>
      <c r="AO72" s="1022"/>
      <c r="AP72" s="1022" t="s">
        <v>516</v>
      </c>
      <c r="AQ72" s="1022"/>
      <c r="AR72" s="1022"/>
      <c r="AS72" s="1022"/>
      <c r="AT72" s="1022"/>
      <c r="AU72" s="1022" t="s">
        <v>585</v>
      </c>
      <c r="AV72" s="1022"/>
      <c r="AW72" s="1022"/>
      <c r="AX72" s="1022"/>
      <c r="AY72" s="1022"/>
      <c r="AZ72" s="1023"/>
      <c r="BA72" s="1023"/>
      <c r="BB72" s="1023"/>
      <c r="BC72" s="1023"/>
      <c r="BD72" s="1024"/>
      <c r="BE72" s="265"/>
      <c r="BF72" s="265"/>
      <c r="BG72" s="265"/>
      <c r="BH72" s="265"/>
      <c r="BI72" s="265"/>
      <c r="BJ72" s="265"/>
      <c r="BK72" s="265"/>
      <c r="BL72" s="265"/>
      <c r="BM72" s="265"/>
      <c r="BN72" s="265"/>
      <c r="BO72" s="265"/>
      <c r="BP72" s="265"/>
      <c r="BQ72" s="262">
        <v>66</v>
      </c>
      <c r="BR72" s="267"/>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246"/>
    </row>
    <row r="73" spans="1:131" s="247" customFormat="1" ht="26.25" customHeight="1" x14ac:dyDescent="0.15">
      <c r="A73" s="261">
        <v>6</v>
      </c>
      <c r="B73" s="1025" t="s">
        <v>593</v>
      </c>
      <c r="C73" s="1026"/>
      <c r="D73" s="1026"/>
      <c r="E73" s="1026"/>
      <c r="F73" s="1026"/>
      <c r="G73" s="1026"/>
      <c r="H73" s="1026"/>
      <c r="I73" s="1026"/>
      <c r="J73" s="1026"/>
      <c r="K73" s="1026"/>
      <c r="L73" s="1026"/>
      <c r="M73" s="1026"/>
      <c r="N73" s="1026"/>
      <c r="O73" s="1026"/>
      <c r="P73" s="1027"/>
      <c r="Q73" s="1028">
        <v>1122</v>
      </c>
      <c r="R73" s="1022"/>
      <c r="S73" s="1022"/>
      <c r="T73" s="1022"/>
      <c r="U73" s="1022"/>
      <c r="V73" s="1022">
        <v>1079</v>
      </c>
      <c r="W73" s="1022"/>
      <c r="X73" s="1022"/>
      <c r="Y73" s="1022"/>
      <c r="Z73" s="1022"/>
      <c r="AA73" s="1022">
        <v>43</v>
      </c>
      <c r="AB73" s="1022"/>
      <c r="AC73" s="1022"/>
      <c r="AD73" s="1022"/>
      <c r="AE73" s="1022"/>
      <c r="AF73" s="1022">
        <v>43</v>
      </c>
      <c r="AG73" s="1022"/>
      <c r="AH73" s="1022"/>
      <c r="AI73" s="1022"/>
      <c r="AJ73" s="1022"/>
      <c r="AK73" s="1022">
        <v>560</v>
      </c>
      <c r="AL73" s="1022"/>
      <c r="AM73" s="1022"/>
      <c r="AN73" s="1022"/>
      <c r="AO73" s="1022"/>
      <c r="AP73" s="1022" t="s">
        <v>516</v>
      </c>
      <c r="AQ73" s="1022"/>
      <c r="AR73" s="1022"/>
      <c r="AS73" s="1022"/>
      <c r="AT73" s="1022"/>
      <c r="AU73" s="1022" t="s">
        <v>585</v>
      </c>
      <c r="AV73" s="1022"/>
      <c r="AW73" s="1022"/>
      <c r="AX73" s="1022"/>
      <c r="AY73" s="1022"/>
      <c r="AZ73" s="1023"/>
      <c r="BA73" s="1023"/>
      <c r="BB73" s="1023"/>
      <c r="BC73" s="1023"/>
      <c r="BD73" s="1024"/>
      <c r="BE73" s="265"/>
      <c r="BF73" s="265"/>
      <c r="BG73" s="265"/>
      <c r="BH73" s="265"/>
      <c r="BI73" s="265"/>
      <c r="BJ73" s="265"/>
      <c r="BK73" s="265"/>
      <c r="BL73" s="265"/>
      <c r="BM73" s="265"/>
      <c r="BN73" s="265"/>
      <c r="BO73" s="265"/>
      <c r="BP73" s="265"/>
      <c r="BQ73" s="262">
        <v>67</v>
      </c>
      <c r="BR73" s="267"/>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246"/>
    </row>
    <row r="74" spans="1:131" s="247" customFormat="1" ht="26.25" customHeight="1" x14ac:dyDescent="0.15">
      <c r="A74" s="261">
        <v>7</v>
      </c>
      <c r="B74" s="1025" t="s">
        <v>594</v>
      </c>
      <c r="C74" s="1026"/>
      <c r="D74" s="1026"/>
      <c r="E74" s="1026"/>
      <c r="F74" s="1026"/>
      <c r="G74" s="1026"/>
      <c r="H74" s="1026"/>
      <c r="I74" s="1026"/>
      <c r="J74" s="1026"/>
      <c r="K74" s="1026"/>
      <c r="L74" s="1026"/>
      <c r="M74" s="1026"/>
      <c r="N74" s="1026"/>
      <c r="O74" s="1026"/>
      <c r="P74" s="1027"/>
      <c r="Q74" s="1028">
        <v>1204</v>
      </c>
      <c r="R74" s="1022"/>
      <c r="S74" s="1022"/>
      <c r="T74" s="1022"/>
      <c r="U74" s="1022"/>
      <c r="V74" s="1022">
        <v>1139</v>
      </c>
      <c r="W74" s="1022"/>
      <c r="X74" s="1022"/>
      <c r="Y74" s="1022"/>
      <c r="Z74" s="1022"/>
      <c r="AA74" s="1022">
        <v>65</v>
      </c>
      <c r="AB74" s="1022"/>
      <c r="AC74" s="1022"/>
      <c r="AD74" s="1022"/>
      <c r="AE74" s="1022"/>
      <c r="AF74" s="1022">
        <v>65</v>
      </c>
      <c r="AG74" s="1022"/>
      <c r="AH74" s="1022"/>
      <c r="AI74" s="1022"/>
      <c r="AJ74" s="1022"/>
      <c r="AK74" s="1022" t="s">
        <v>516</v>
      </c>
      <c r="AL74" s="1022"/>
      <c r="AM74" s="1022"/>
      <c r="AN74" s="1022"/>
      <c r="AO74" s="1022"/>
      <c r="AP74" s="1022" t="s">
        <v>516</v>
      </c>
      <c r="AQ74" s="1022"/>
      <c r="AR74" s="1022"/>
      <c r="AS74" s="1022"/>
      <c r="AT74" s="1022"/>
      <c r="AU74" s="1022" t="s">
        <v>585</v>
      </c>
      <c r="AV74" s="1022"/>
      <c r="AW74" s="1022"/>
      <c r="AX74" s="1022"/>
      <c r="AY74" s="1022"/>
      <c r="AZ74" s="1023"/>
      <c r="BA74" s="1023"/>
      <c r="BB74" s="1023"/>
      <c r="BC74" s="1023"/>
      <c r="BD74" s="1024"/>
      <c r="BE74" s="265"/>
      <c r="BF74" s="265"/>
      <c r="BG74" s="265"/>
      <c r="BH74" s="265"/>
      <c r="BI74" s="265"/>
      <c r="BJ74" s="265"/>
      <c r="BK74" s="265"/>
      <c r="BL74" s="265"/>
      <c r="BM74" s="265"/>
      <c r="BN74" s="265"/>
      <c r="BO74" s="265"/>
      <c r="BP74" s="265"/>
      <c r="BQ74" s="262">
        <v>68</v>
      </c>
      <c r="BR74" s="267"/>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246"/>
    </row>
    <row r="75" spans="1:131" s="247" customFormat="1" ht="26.25" customHeight="1" x14ac:dyDescent="0.15">
      <c r="A75" s="261">
        <v>8</v>
      </c>
      <c r="B75" s="1025" t="s">
        <v>595</v>
      </c>
      <c r="C75" s="1026"/>
      <c r="D75" s="1026"/>
      <c r="E75" s="1026"/>
      <c r="F75" s="1026"/>
      <c r="G75" s="1026"/>
      <c r="H75" s="1026"/>
      <c r="I75" s="1026"/>
      <c r="J75" s="1026"/>
      <c r="K75" s="1026"/>
      <c r="L75" s="1026"/>
      <c r="M75" s="1026"/>
      <c r="N75" s="1026"/>
      <c r="O75" s="1026"/>
      <c r="P75" s="1027"/>
      <c r="Q75" s="1029">
        <v>271218</v>
      </c>
      <c r="R75" s="1030"/>
      <c r="S75" s="1030"/>
      <c r="T75" s="1030"/>
      <c r="U75" s="1031"/>
      <c r="V75" s="1032">
        <v>266820</v>
      </c>
      <c r="W75" s="1030"/>
      <c r="X75" s="1030"/>
      <c r="Y75" s="1030"/>
      <c r="Z75" s="1031"/>
      <c r="AA75" s="1032">
        <v>4398</v>
      </c>
      <c r="AB75" s="1030"/>
      <c r="AC75" s="1030"/>
      <c r="AD75" s="1030"/>
      <c r="AE75" s="1031"/>
      <c r="AF75" s="1032">
        <v>4398</v>
      </c>
      <c r="AG75" s="1030"/>
      <c r="AH75" s="1030"/>
      <c r="AI75" s="1030"/>
      <c r="AJ75" s="1031"/>
      <c r="AK75" s="1032">
        <v>1324</v>
      </c>
      <c r="AL75" s="1030"/>
      <c r="AM75" s="1030"/>
      <c r="AN75" s="1030"/>
      <c r="AO75" s="1031"/>
      <c r="AP75" s="1032" t="s">
        <v>516</v>
      </c>
      <c r="AQ75" s="1030"/>
      <c r="AR75" s="1030"/>
      <c r="AS75" s="1030"/>
      <c r="AT75" s="1031"/>
      <c r="AU75" s="1032" t="s">
        <v>585</v>
      </c>
      <c r="AV75" s="1030"/>
      <c r="AW75" s="1030"/>
      <c r="AX75" s="1030"/>
      <c r="AY75" s="1031"/>
      <c r="AZ75" s="1023"/>
      <c r="BA75" s="1023"/>
      <c r="BB75" s="1023"/>
      <c r="BC75" s="1023"/>
      <c r="BD75" s="1024"/>
      <c r="BE75" s="265"/>
      <c r="BF75" s="265"/>
      <c r="BG75" s="265"/>
      <c r="BH75" s="265"/>
      <c r="BI75" s="265"/>
      <c r="BJ75" s="265"/>
      <c r="BK75" s="265"/>
      <c r="BL75" s="265"/>
      <c r="BM75" s="265"/>
      <c r="BN75" s="265"/>
      <c r="BO75" s="265"/>
      <c r="BP75" s="265"/>
      <c r="BQ75" s="262">
        <v>69</v>
      </c>
      <c r="BR75" s="267"/>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246"/>
    </row>
    <row r="76" spans="1:131" s="247" customFormat="1" ht="26.25" customHeight="1" x14ac:dyDescent="0.15">
      <c r="A76" s="261">
        <v>9</v>
      </c>
      <c r="B76" s="1025" t="s">
        <v>596</v>
      </c>
      <c r="C76" s="1026"/>
      <c r="D76" s="1026"/>
      <c r="E76" s="1026"/>
      <c r="F76" s="1026"/>
      <c r="G76" s="1026"/>
      <c r="H76" s="1026"/>
      <c r="I76" s="1026"/>
      <c r="J76" s="1026"/>
      <c r="K76" s="1026"/>
      <c r="L76" s="1026"/>
      <c r="M76" s="1026"/>
      <c r="N76" s="1026"/>
      <c r="O76" s="1026"/>
      <c r="P76" s="1027"/>
      <c r="Q76" s="1029">
        <v>363</v>
      </c>
      <c r="R76" s="1030"/>
      <c r="S76" s="1030"/>
      <c r="T76" s="1030"/>
      <c r="U76" s="1031"/>
      <c r="V76" s="1032">
        <v>317</v>
      </c>
      <c r="W76" s="1030"/>
      <c r="X76" s="1030"/>
      <c r="Y76" s="1030"/>
      <c r="Z76" s="1031"/>
      <c r="AA76" s="1032">
        <v>46</v>
      </c>
      <c r="AB76" s="1030"/>
      <c r="AC76" s="1030"/>
      <c r="AD76" s="1030"/>
      <c r="AE76" s="1031"/>
      <c r="AF76" s="1032">
        <v>46</v>
      </c>
      <c r="AG76" s="1030"/>
      <c r="AH76" s="1030"/>
      <c r="AI76" s="1030"/>
      <c r="AJ76" s="1031"/>
      <c r="AK76" s="1032" t="s">
        <v>516</v>
      </c>
      <c r="AL76" s="1030"/>
      <c r="AM76" s="1030"/>
      <c r="AN76" s="1030"/>
      <c r="AO76" s="1031"/>
      <c r="AP76" s="1032">
        <v>627</v>
      </c>
      <c r="AQ76" s="1030"/>
      <c r="AR76" s="1030"/>
      <c r="AS76" s="1030"/>
      <c r="AT76" s="1031"/>
      <c r="AU76" s="1032">
        <v>139</v>
      </c>
      <c r="AV76" s="1030"/>
      <c r="AW76" s="1030"/>
      <c r="AX76" s="1030"/>
      <c r="AY76" s="1031"/>
      <c r="AZ76" s="1023"/>
      <c r="BA76" s="1023"/>
      <c r="BB76" s="1023"/>
      <c r="BC76" s="1023"/>
      <c r="BD76" s="1024"/>
      <c r="BE76" s="265"/>
      <c r="BF76" s="265"/>
      <c r="BG76" s="265"/>
      <c r="BH76" s="265"/>
      <c r="BI76" s="265"/>
      <c r="BJ76" s="265"/>
      <c r="BK76" s="265"/>
      <c r="BL76" s="265"/>
      <c r="BM76" s="265"/>
      <c r="BN76" s="265"/>
      <c r="BO76" s="265"/>
      <c r="BP76" s="265"/>
      <c r="BQ76" s="262">
        <v>70</v>
      </c>
      <c r="BR76" s="267"/>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246"/>
    </row>
    <row r="77" spans="1:131" s="247" customFormat="1" ht="26.25" customHeight="1" x14ac:dyDescent="0.15">
      <c r="A77" s="261">
        <v>10</v>
      </c>
      <c r="B77" s="1025" t="s">
        <v>597</v>
      </c>
      <c r="C77" s="1026"/>
      <c r="D77" s="1026"/>
      <c r="E77" s="1026"/>
      <c r="F77" s="1026"/>
      <c r="G77" s="1026"/>
      <c r="H77" s="1026"/>
      <c r="I77" s="1026"/>
      <c r="J77" s="1026"/>
      <c r="K77" s="1026"/>
      <c r="L77" s="1026"/>
      <c r="M77" s="1026"/>
      <c r="N77" s="1026"/>
      <c r="O77" s="1026"/>
      <c r="P77" s="1027"/>
      <c r="Q77" s="1029">
        <v>863</v>
      </c>
      <c r="R77" s="1030"/>
      <c r="S77" s="1030"/>
      <c r="T77" s="1030"/>
      <c r="U77" s="1031"/>
      <c r="V77" s="1032">
        <v>791</v>
      </c>
      <c r="W77" s="1030"/>
      <c r="X77" s="1030"/>
      <c r="Y77" s="1030"/>
      <c r="Z77" s="1031"/>
      <c r="AA77" s="1032">
        <v>72</v>
      </c>
      <c r="AB77" s="1030"/>
      <c r="AC77" s="1030"/>
      <c r="AD77" s="1030"/>
      <c r="AE77" s="1031"/>
      <c r="AF77" s="1032">
        <v>72</v>
      </c>
      <c r="AG77" s="1030"/>
      <c r="AH77" s="1030"/>
      <c r="AI77" s="1030"/>
      <c r="AJ77" s="1031"/>
      <c r="AK77" s="1032">
        <v>10</v>
      </c>
      <c r="AL77" s="1030"/>
      <c r="AM77" s="1030"/>
      <c r="AN77" s="1030"/>
      <c r="AO77" s="1031"/>
      <c r="AP77" s="1032">
        <v>395</v>
      </c>
      <c r="AQ77" s="1030"/>
      <c r="AR77" s="1030"/>
      <c r="AS77" s="1030"/>
      <c r="AT77" s="1031"/>
      <c r="AU77" s="1032">
        <v>179</v>
      </c>
      <c r="AV77" s="1030"/>
      <c r="AW77" s="1030"/>
      <c r="AX77" s="1030"/>
      <c r="AY77" s="1031"/>
      <c r="AZ77" s="1023"/>
      <c r="BA77" s="1023"/>
      <c r="BB77" s="1023"/>
      <c r="BC77" s="1023"/>
      <c r="BD77" s="1024"/>
      <c r="BE77" s="265"/>
      <c r="BF77" s="265"/>
      <c r="BG77" s="265"/>
      <c r="BH77" s="265"/>
      <c r="BI77" s="265"/>
      <c r="BJ77" s="265"/>
      <c r="BK77" s="265"/>
      <c r="BL77" s="265"/>
      <c r="BM77" s="265"/>
      <c r="BN77" s="265"/>
      <c r="BO77" s="265"/>
      <c r="BP77" s="265"/>
      <c r="BQ77" s="262">
        <v>71</v>
      </c>
      <c r="BR77" s="267"/>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246"/>
    </row>
    <row r="78" spans="1:131" s="247" customFormat="1" ht="26.25" customHeight="1" x14ac:dyDescent="0.15">
      <c r="A78" s="261">
        <v>11</v>
      </c>
      <c r="B78" s="1025"/>
      <c r="C78" s="1026"/>
      <c r="D78" s="1026"/>
      <c r="E78" s="1026"/>
      <c r="F78" s="1026"/>
      <c r="G78" s="1026"/>
      <c r="H78" s="1026"/>
      <c r="I78" s="1026"/>
      <c r="J78" s="1026"/>
      <c r="K78" s="1026"/>
      <c r="L78" s="1026"/>
      <c r="M78" s="1026"/>
      <c r="N78" s="1026"/>
      <c r="O78" s="1026"/>
      <c r="P78" s="1027"/>
      <c r="Q78" s="1028"/>
      <c r="R78" s="1022"/>
      <c r="S78" s="1022"/>
      <c r="T78" s="1022"/>
      <c r="U78" s="1022"/>
      <c r="V78" s="1022"/>
      <c r="W78" s="1022"/>
      <c r="X78" s="1022"/>
      <c r="Y78" s="1022"/>
      <c r="Z78" s="1022"/>
      <c r="AA78" s="1022"/>
      <c r="AB78" s="1022"/>
      <c r="AC78" s="1022"/>
      <c r="AD78" s="1022"/>
      <c r="AE78" s="1022"/>
      <c r="AF78" s="1022"/>
      <c r="AG78" s="1022"/>
      <c r="AH78" s="1022"/>
      <c r="AI78" s="1022"/>
      <c r="AJ78" s="1022"/>
      <c r="AK78" s="1022"/>
      <c r="AL78" s="1022"/>
      <c r="AM78" s="1022"/>
      <c r="AN78" s="1022"/>
      <c r="AO78" s="1022"/>
      <c r="AP78" s="1022"/>
      <c r="AQ78" s="1022"/>
      <c r="AR78" s="1022"/>
      <c r="AS78" s="1022"/>
      <c r="AT78" s="1022"/>
      <c r="AU78" s="1022"/>
      <c r="AV78" s="1022"/>
      <c r="AW78" s="1022"/>
      <c r="AX78" s="1022"/>
      <c r="AY78" s="1022"/>
      <c r="AZ78" s="1023"/>
      <c r="BA78" s="1023"/>
      <c r="BB78" s="1023"/>
      <c r="BC78" s="1023"/>
      <c r="BD78" s="1024"/>
      <c r="BE78" s="265"/>
      <c r="BF78" s="265"/>
      <c r="BG78" s="265"/>
      <c r="BH78" s="265"/>
      <c r="BI78" s="265"/>
      <c r="BJ78" s="268"/>
      <c r="BK78" s="268"/>
      <c r="BL78" s="268"/>
      <c r="BM78" s="268"/>
      <c r="BN78" s="268"/>
      <c r="BO78" s="265"/>
      <c r="BP78" s="265"/>
      <c r="BQ78" s="262">
        <v>72</v>
      </c>
      <c r="BR78" s="267"/>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246"/>
    </row>
    <row r="79" spans="1:131" s="247" customFormat="1" ht="26.25" customHeight="1" x14ac:dyDescent="0.15">
      <c r="A79" s="261">
        <v>12</v>
      </c>
      <c r="B79" s="1025"/>
      <c r="C79" s="1026"/>
      <c r="D79" s="1026"/>
      <c r="E79" s="1026"/>
      <c r="F79" s="1026"/>
      <c r="G79" s="1026"/>
      <c r="H79" s="1026"/>
      <c r="I79" s="1026"/>
      <c r="J79" s="1026"/>
      <c r="K79" s="1026"/>
      <c r="L79" s="1026"/>
      <c r="M79" s="1026"/>
      <c r="N79" s="1026"/>
      <c r="O79" s="1026"/>
      <c r="P79" s="1027"/>
      <c r="Q79" s="1028"/>
      <c r="R79" s="1022"/>
      <c r="S79" s="1022"/>
      <c r="T79" s="1022"/>
      <c r="U79" s="1022"/>
      <c r="V79" s="1022"/>
      <c r="W79" s="1022"/>
      <c r="X79" s="1022"/>
      <c r="Y79" s="1022"/>
      <c r="Z79" s="1022"/>
      <c r="AA79" s="1022"/>
      <c r="AB79" s="1022"/>
      <c r="AC79" s="1022"/>
      <c r="AD79" s="1022"/>
      <c r="AE79" s="1022"/>
      <c r="AF79" s="1022"/>
      <c r="AG79" s="1022"/>
      <c r="AH79" s="1022"/>
      <c r="AI79" s="1022"/>
      <c r="AJ79" s="1022"/>
      <c r="AK79" s="1022"/>
      <c r="AL79" s="1022"/>
      <c r="AM79" s="1022"/>
      <c r="AN79" s="1022"/>
      <c r="AO79" s="1022"/>
      <c r="AP79" s="1022"/>
      <c r="AQ79" s="1022"/>
      <c r="AR79" s="1022"/>
      <c r="AS79" s="1022"/>
      <c r="AT79" s="1022"/>
      <c r="AU79" s="1022"/>
      <c r="AV79" s="1022"/>
      <c r="AW79" s="1022"/>
      <c r="AX79" s="1022"/>
      <c r="AY79" s="1022"/>
      <c r="AZ79" s="1023"/>
      <c r="BA79" s="1023"/>
      <c r="BB79" s="1023"/>
      <c r="BC79" s="1023"/>
      <c r="BD79" s="1024"/>
      <c r="BE79" s="265"/>
      <c r="BF79" s="265"/>
      <c r="BG79" s="265"/>
      <c r="BH79" s="265"/>
      <c r="BI79" s="265"/>
      <c r="BJ79" s="268"/>
      <c r="BK79" s="268"/>
      <c r="BL79" s="268"/>
      <c r="BM79" s="268"/>
      <c r="BN79" s="268"/>
      <c r="BO79" s="265"/>
      <c r="BP79" s="265"/>
      <c r="BQ79" s="262">
        <v>73</v>
      </c>
      <c r="BR79" s="267"/>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246"/>
    </row>
    <row r="80" spans="1:131" s="247" customFormat="1" ht="26.25" customHeight="1" x14ac:dyDescent="0.15">
      <c r="A80" s="261">
        <v>13</v>
      </c>
      <c r="B80" s="1025"/>
      <c r="C80" s="1026"/>
      <c r="D80" s="1026"/>
      <c r="E80" s="1026"/>
      <c r="F80" s="1026"/>
      <c r="G80" s="1026"/>
      <c r="H80" s="1026"/>
      <c r="I80" s="1026"/>
      <c r="J80" s="1026"/>
      <c r="K80" s="1026"/>
      <c r="L80" s="1026"/>
      <c r="M80" s="1026"/>
      <c r="N80" s="1026"/>
      <c r="O80" s="1026"/>
      <c r="P80" s="1027"/>
      <c r="Q80" s="1028"/>
      <c r="R80" s="1022"/>
      <c r="S80" s="1022"/>
      <c r="T80" s="1022"/>
      <c r="U80" s="1022"/>
      <c r="V80" s="1022"/>
      <c r="W80" s="1022"/>
      <c r="X80" s="1022"/>
      <c r="Y80" s="1022"/>
      <c r="Z80" s="1022"/>
      <c r="AA80" s="1022"/>
      <c r="AB80" s="1022"/>
      <c r="AC80" s="1022"/>
      <c r="AD80" s="1022"/>
      <c r="AE80" s="1022"/>
      <c r="AF80" s="1022"/>
      <c r="AG80" s="1022"/>
      <c r="AH80" s="1022"/>
      <c r="AI80" s="1022"/>
      <c r="AJ80" s="1022"/>
      <c r="AK80" s="1022"/>
      <c r="AL80" s="1022"/>
      <c r="AM80" s="1022"/>
      <c r="AN80" s="1022"/>
      <c r="AO80" s="1022"/>
      <c r="AP80" s="1022"/>
      <c r="AQ80" s="1022"/>
      <c r="AR80" s="1022"/>
      <c r="AS80" s="1022"/>
      <c r="AT80" s="1022"/>
      <c r="AU80" s="1022"/>
      <c r="AV80" s="1022"/>
      <c r="AW80" s="1022"/>
      <c r="AX80" s="1022"/>
      <c r="AY80" s="1022"/>
      <c r="AZ80" s="1023"/>
      <c r="BA80" s="1023"/>
      <c r="BB80" s="1023"/>
      <c r="BC80" s="1023"/>
      <c r="BD80" s="1024"/>
      <c r="BE80" s="265"/>
      <c r="BF80" s="265"/>
      <c r="BG80" s="265"/>
      <c r="BH80" s="265"/>
      <c r="BI80" s="265"/>
      <c r="BJ80" s="265"/>
      <c r="BK80" s="265"/>
      <c r="BL80" s="265"/>
      <c r="BM80" s="265"/>
      <c r="BN80" s="265"/>
      <c r="BO80" s="265"/>
      <c r="BP80" s="265"/>
      <c r="BQ80" s="262">
        <v>74</v>
      </c>
      <c r="BR80" s="267"/>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246"/>
    </row>
    <row r="81" spans="1:131" s="247" customFormat="1" ht="26.25" customHeight="1" x14ac:dyDescent="0.15">
      <c r="A81" s="261">
        <v>14</v>
      </c>
      <c r="B81" s="1025"/>
      <c r="C81" s="1026"/>
      <c r="D81" s="1026"/>
      <c r="E81" s="1026"/>
      <c r="F81" s="1026"/>
      <c r="G81" s="1026"/>
      <c r="H81" s="1026"/>
      <c r="I81" s="1026"/>
      <c r="J81" s="1026"/>
      <c r="K81" s="1026"/>
      <c r="L81" s="1026"/>
      <c r="M81" s="1026"/>
      <c r="N81" s="1026"/>
      <c r="O81" s="1026"/>
      <c r="P81" s="1027"/>
      <c r="Q81" s="1028"/>
      <c r="R81" s="1022"/>
      <c r="S81" s="1022"/>
      <c r="T81" s="1022"/>
      <c r="U81" s="1022"/>
      <c r="V81" s="1022"/>
      <c r="W81" s="1022"/>
      <c r="X81" s="1022"/>
      <c r="Y81" s="1022"/>
      <c r="Z81" s="1022"/>
      <c r="AA81" s="1022"/>
      <c r="AB81" s="1022"/>
      <c r="AC81" s="1022"/>
      <c r="AD81" s="1022"/>
      <c r="AE81" s="1022"/>
      <c r="AF81" s="1022"/>
      <c r="AG81" s="1022"/>
      <c r="AH81" s="1022"/>
      <c r="AI81" s="1022"/>
      <c r="AJ81" s="1022"/>
      <c r="AK81" s="1022"/>
      <c r="AL81" s="1022"/>
      <c r="AM81" s="1022"/>
      <c r="AN81" s="1022"/>
      <c r="AO81" s="1022"/>
      <c r="AP81" s="1022"/>
      <c r="AQ81" s="1022"/>
      <c r="AR81" s="1022"/>
      <c r="AS81" s="1022"/>
      <c r="AT81" s="1022"/>
      <c r="AU81" s="1022"/>
      <c r="AV81" s="1022"/>
      <c r="AW81" s="1022"/>
      <c r="AX81" s="1022"/>
      <c r="AY81" s="1022"/>
      <c r="AZ81" s="1023"/>
      <c r="BA81" s="1023"/>
      <c r="BB81" s="1023"/>
      <c r="BC81" s="1023"/>
      <c r="BD81" s="1024"/>
      <c r="BE81" s="265"/>
      <c r="BF81" s="265"/>
      <c r="BG81" s="265"/>
      <c r="BH81" s="265"/>
      <c r="BI81" s="265"/>
      <c r="BJ81" s="265"/>
      <c r="BK81" s="265"/>
      <c r="BL81" s="265"/>
      <c r="BM81" s="265"/>
      <c r="BN81" s="265"/>
      <c r="BO81" s="265"/>
      <c r="BP81" s="265"/>
      <c r="BQ81" s="262">
        <v>75</v>
      </c>
      <c r="BR81" s="267"/>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246"/>
    </row>
    <row r="82" spans="1:131" s="247" customFormat="1" ht="26.25" customHeight="1" x14ac:dyDescent="0.15">
      <c r="A82" s="261">
        <v>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265"/>
      <c r="BF82" s="265"/>
      <c r="BG82" s="265"/>
      <c r="BH82" s="265"/>
      <c r="BI82" s="265"/>
      <c r="BJ82" s="265"/>
      <c r="BK82" s="265"/>
      <c r="BL82" s="265"/>
      <c r="BM82" s="265"/>
      <c r="BN82" s="265"/>
      <c r="BO82" s="265"/>
      <c r="BP82" s="265"/>
      <c r="BQ82" s="262">
        <v>76</v>
      </c>
      <c r="BR82" s="267"/>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246"/>
    </row>
    <row r="83" spans="1:131" s="247" customFormat="1" ht="26.25" customHeight="1" x14ac:dyDescent="0.15">
      <c r="A83" s="261">
        <v>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265"/>
      <c r="BF83" s="265"/>
      <c r="BG83" s="265"/>
      <c r="BH83" s="265"/>
      <c r="BI83" s="265"/>
      <c r="BJ83" s="265"/>
      <c r="BK83" s="265"/>
      <c r="BL83" s="265"/>
      <c r="BM83" s="265"/>
      <c r="BN83" s="265"/>
      <c r="BO83" s="265"/>
      <c r="BP83" s="265"/>
      <c r="BQ83" s="262">
        <v>77</v>
      </c>
      <c r="BR83" s="267"/>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246"/>
    </row>
    <row r="84" spans="1:131" s="247" customFormat="1" ht="26.25" customHeight="1" x14ac:dyDescent="0.15">
      <c r="A84" s="261">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265"/>
      <c r="BF84" s="265"/>
      <c r="BG84" s="265"/>
      <c r="BH84" s="265"/>
      <c r="BI84" s="265"/>
      <c r="BJ84" s="265"/>
      <c r="BK84" s="265"/>
      <c r="BL84" s="265"/>
      <c r="BM84" s="265"/>
      <c r="BN84" s="265"/>
      <c r="BO84" s="265"/>
      <c r="BP84" s="265"/>
      <c r="BQ84" s="262">
        <v>78</v>
      </c>
      <c r="BR84" s="267"/>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246"/>
    </row>
    <row r="85" spans="1:131" s="247" customFormat="1" ht="26.25" customHeight="1" x14ac:dyDescent="0.15">
      <c r="A85" s="261">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265"/>
      <c r="BF85" s="265"/>
      <c r="BG85" s="265"/>
      <c r="BH85" s="265"/>
      <c r="BI85" s="265"/>
      <c r="BJ85" s="265"/>
      <c r="BK85" s="265"/>
      <c r="BL85" s="265"/>
      <c r="BM85" s="265"/>
      <c r="BN85" s="265"/>
      <c r="BO85" s="265"/>
      <c r="BP85" s="265"/>
      <c r="BQ85" s="262">
        <v>79</v>
      </c>
      <c r="BR85" s="267"/>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246"/>
    </row>
    <row r="86" spans="1:131" s="247" customFormat="1" ht="26.25" customHeight="1" x14ac:dyDescent="0.15">
      <c r="A86" s="261">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265"/>
      <c r="BF86" s="265"/>
      <c r="BG86" s="265"/>
      <c r="BH86" s="265"/>
      <c r="BI86" s="265"/>
      <c r="BJ86" s="265"/>
      <c r="BK86" s="265"/>
      <c r="BL86" s="265"/>
      <c r="BM86" s="265"/>
      <c r="BN86" s="265"/>
      <c r="BO86" s="265"/>
      <c r="BP86" s="265"/>
      <c r="BQ86" s="262">
        <v>80</v>
      </c>
      <c r="BR86" s="267"/>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246"/>
    </row>
    <row r="87" spans="1:131" s="247" customFormat="1" ht="26.25" customHeight="1" x14ac:dyDescent="0.15">
      <c r="A87" s="269">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265"/>
      <c r="BF87" s="265"/>
      <c r="BG87" s="265"/>
      <c r="BH87" s="265"/>
      <c r="BI87" s="265"/>
      <c r="BJ87" s="265"/>
      <c r="BK87" s="265"/>
      <c r="BL87" s="265"/>
      <c r="BM87" s="265"/>
      <c r="BN87" s="265"/>
      <c r="BO87" s="265"/>
      <c r="BP87" s="265"/>
      <c r="BQ87" s="262">
        <v>81</v>
      </c>
      <c r="BR87" s="267"/>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246"/>
    </row>
    <row r="88" spans="1:131" s="247" customFormat="1" ht="26.25" customHeight="1" thickBot="1" x14ac:dyDescent="0.2">
      <c r="A88" s="264" t="s">
        <v>387</v>
      </c>
      <c r="B88" s="995" t="s">
        <v>421</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v>5089</v>
      </c>
      <c r="AG88" s="1010"/>
      <c r="AH88" s="1010"/>
      <c r="AI88" s="1010"/>
      <c r="AJ88" s="1010"/>
      <c r="AK88" s="1014"/>
      <c r="AL88" s="1014"/>
      <c r="AM88" s="1014"/>
      <c r="AN88" s="1014"/>
      <c r="AO88" s="1014"/>
      <c r="AP88" s="1010">
        <v>1022</v>
      </c>
      <c r="AQ88" s="1010"/>
      <c r="AR88" s="1010"/>
      <c r="AS88" s="1010"/>
      <c r="AT88" s="1010"/>
      <c r="AU88" s="1010">
        <v>318</v>
      </c>
      <c r="AV88" s="1010"/>
      <c r="AW88" s="1010"/>
      <c r="AX88" s="1010"/>
      <c r="AY88" s="1010"/>
      <c r="AZ88" s="1011"/>
      <c r="BA88" s="1011"/>
      <c r="BB88" s="1011"/>
      <c r="BC88" s="1011"/>
      <c r="BD88" s="1012"/>
      <c r="BE88" s="265"/>
      <c r="BF88" s="265"/>
      <c r="BG88" s="265"/>
      <c r="BH88" s="265"/>
      <c r="BI88" s="265"/>
      <c r="BJ88" s="265"/>
      <c r="BK88" s="265"/>
      <c r="BL88" s="265"/>
      <c r="BM88" s="265"/>
      <c r="BN88" s="265"/>
      <c r="BO88" s="265"/>
      <c r="BP88" s="265"/>
      <c r="BQ88" s="262">
        <v>82</v>
      </c>
      <c r="BR88" s="267"/>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387</v>
      </c>
      <c r="BR102" s="995" t="s">
        <v>422</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v>376</v>
      </c>
      <c r="CS102" s="1002"/>
      <c r="CT102" s="1002"/>
      <c r="CU102" s="1002"/>
      <c r="CV102" s="1003"/>
      <c r="CW102" s="1001">
        <v>95</v>
      </c>
      <c r="CX102" s="1002"/>
      <c r="CY102" s="1002"/>
      <c r="CZ102" s="1002"/>
      <c r="DA102" s="1003"/>
      <c r="DB102" s="1001" t="s">
        <v>598</v>
      </c>
      <c r="DC102" s="1002"/>
      <c r="DD102" s="1002"/>
      <c r="DE102" s="1002"/>
      <c r="DF102" s="1003"/>
      <c r="DG102" s="1001" t="s">
        <v>599</v>
      </c>
      <c r="DH102" s="1002"/>
      <c r="DI102" s="1002"/>
      <c r="DJ102" s="1002"/>
      <c r="DK102" s="1003"/>
      <c r="DL102" s="1001" t="s">
        <v>599</v>
      </c>
      <c r="DM102" s="1002"/>
      <c r="DN102" s="1002"/>
      <c r="DO102" s="1002"/>
      <c r="DP102" s="1003"/>
      <c r="DQ102" s="1001" t="s">
        <v>599</v>
      </c>
      <c r="DR102" s="1002"/>
      <c r="DS102" s="1002"/>
      <c r="DT102" s="1002"/>
      <c r="DU102" s="1003"/>
      <c r="DV102" s="984"/>
      <c r="DW102" s="985"/>
      <c r="DX102" s="985"/>
      <c r="DY102" s="985"/>
      <c r="DZ102" s="986"/>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7" t="s">
        <v>423</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8" t="s">
        <v>424</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425</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426</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89" t="s">
        <v>427</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428</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46" customFormat="1" ht="26.25" customHeight="1" x14ac:dyDescent="0.15">
      <c r="A109" s="944" t="s">
        <v>429</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430</v>
      </c>
      <c r="AB109" s="945"/>
      <c r="AC109" s="945"/>
      <c r="AD109" s="945"/>
      <c r="AE109" s="946"/>
      <c r="AF109" s="947" t="s">
        <v>305</v>
      </c>
      <c r="AG109" s="945"/>
      <c r="AH109" s="945"/>
      <c r="AI109" s="945"/>
      <c r="AJ109" s="946"/>
      <c r="AK109" s="947" t="s">
        <v>304</v>
      </c>
      <c r="AL109" s="945"/>
      <c r="AM109" s="945"/>
      <c r="AN109" s="945"/>
      <c r="AO109" s="946"/>
      <c r="AP109" s="947" t="s">
        <v>431</v>
      </c>
      <c r="AQ109" s="945"/>
      <c r="AR109" s="945"/>
      <c r="AS109" s="945"/>
      <c r="AT109" s="976"/>
      <c r="AU109" s="944" t="s">
        <v>429</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430</v>
      </c>
      <c r="BR109" s="945"/>
      <c r="BS109" s="945"/>
      <c r="BT109" s="945"/>
      <c r="BU109" s="946"/>
      <c r="BV109" s="947" t="s">
        <v>305</v>
      </c>
      <c r="BW109" s="945"/>
      <c r="BX109" s="945"/>
      <c r="BY109" s="945"/>
      <c r="BZ109" s="946"/>
      <c r="CA109" s="947" t="s">
        <v>304</v>
      </c>
      <c r="CB109" s="945"/>
      <c r="CC109" s="945"/>
      <c r="CD109" s="945"/>
      <c r="CE109" s="946"/>
      <c r="CF109" s="983" t="s">
        <v>431</v>
      </c>
      <c r="CG109" s="983"/>
      <c r="CH109" s="983"/>
      <c r="CI109" s="983"/>
      <c r="CJ109" s="983"/>
      <c r="CK109" s="947" t="s">
        <v>432</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430</v>
      </c>
      <c r="DH109" s="945"/>
      <c r="DI109" s="945"/>
      <c r="DJ109" s="945"/>
      <c r="DK109" s="946"/>
      <c r="DL109" s="947" t="s">
        <v>305</v>
      </c>
      <c r="DM109" s="945"/>
      <c r="DN109" s="945"/>
      <c r="DO109" s="945"/>
      <c r="DP109" s="946"/>
      <c r="DQ109" s="947" t="s">
        <v>304</v>
      </c>
      <c r="DR109" s="945"/>
      <c r="DS109" s="945"/>
      <c r="DT109" s="945"/>
      <c r="DU109" s="946"/>
      <c r="DV109" s="947" t="s">
        <v>431</v>
      </c>
      <c r="DW109" s="945"/>
      <c r="DX109" s="945"/>
      <c r="DY109" s="945"/>
      <c r="DZ109" s="976"/>
    </row>
    <row r="110" spans="1:131" s="246" customFormat="1" ht="26.25" customHeight="1" x14ac:dyDescent="0.15">
      <c r="A110" s="847" t="s">
        <v>433</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4410569</v>
      </c>
      <c r="AB110" s="938"/>
      <c r="AC110" s="938"/>
      <c r="AD110" s="938"/>
      <c r="AE110" s="939"/>
      <c r="AF110" s="940">
        <v>4347181</v>
      </c>
      <c r="AG110" s="938"/>
      <c r="AH110" s="938"/>
      <c r="AI110" s="938"/>
      <c r="AJ110" s="939"/>
      <c r="AK110" s="940">
        <v>4124590</v>
      </c>
      <c r="AL110" s="938"/>
      <c r="AM110" s="938"/>
      <c r="AN110" s="938"/>
      <c r="AO110" s="939"/>
      <c r="AP110" s="941">
        <v>26.5</v>
      </c>
      <c r="AQ110" s="942"/>
      <c r="AR110" s="942"/>
      <c r="AS110" s="942"/>
      <c r="AT110" s="943"/>
      <c r="AU110" s="977" t="s">
        <v>73</v>
      </c>
      <c r="AV110" s="978"/>
      <c r="AW110" s="978"/>
      <c r="AX110" s="978"/>
      <c r="AY110" s="978"/>
      <c r="AZ110" s="903" t="s">
        <v>434</v>
      </c>
      <c r="BA110" s="848"/>
      <c r="BB110" s="848"/>
      <c r="BC110" s="848"/>
      <c r="BD110" s="848"/>
      <c r="BE110" s="848"/>
      <c r="BF110" s="848"/>
      <c r="BG110" s="848"/>
      <c r="BH110" s="848"/>
      <c r="BI110" s="848"/>
      <c r="BJ110" s="848"/>
      <c r="BK110" s="848"/>
      <c r="BL110" s="848"/>
      <c r="BM110" s="848"/>
      <c r="BN110" s="848"/>
      <c r="BO110" s="848"/>
      <c r="BP110" s="849"/>
      <c r="BQ110" s="904">
        <v>41911016</v>
      </c>
      <c r="BR110" s="885"/>
      <c r="BS110" s="885"/>
      <c r="BT110" s="885"/>
      <c r="BU110" s="885"/>
      <c r="BV110" s="885">
        <v>41026592</v>
      </c>
      <c r="BW110" s="885"/>
      <c r="BX110" s="885"/>
      <c r="BY110" s="885"/>
      <c r="BZ110" s="885"/>
      <c r="CA110" s="885">
        <v>39680785</v>
      </c>
      <c r="CB110" s="885"/>
      <c r="CC110" s="885"/>
      <c r="CD110" s="885"/>
      <c r="CE110" s="885"/>
      <c r="CF110" s="909">
        <v>254.5</v>
      </c>
      <c r="CG110" s="910"/>
      <c r="CH110" s="910"/>
      <c r="CI110" s="910"/>
      <c r="CJ110" s="910"/>
      <c r="CK110" s="973" t="s">
        <v>435</v>
      </c>
      <c r="CL110" s="859"/>
      <c r="CM110" s="934" t="s">
        <v>436</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t="s">
        <v>411</v>
      </c>
      <c r="DH110" s="885"/>
      <c r="DI110" s="885"/>
      <c r="DJ110" s="885"/>
      <c r="DK110" s="885"/>
      <c r="DL110" s="885" t="s">
        <v>411</v>
      </c>
      <c r="DM110" s="885"/>
      <c r="DN110" s="885"/>
      <c r="DO110" s="885"/>
      <c r="DP110" s="885"/>
      <c r="DQ110" s="885" t="s">
        <v>411</v>
      </c>
      <c r="DR110" s="885"/>
      <c r="DS110" s="885"/>
      <c r="DT110" s="885"/>
      <c r="DU110" s="885"/>
      <c r="DV110" s="886" t="s">
        <v>411</v>
      </c>
      <c r="DW110" s="886"/>
      <c r="DX110" s="886"/>
      <c r="DY110" s="886"/>
      <c r="DZ110" s="887"/>
    </row>
    <row r="111" spans="1:131" s="246" customFormat="1" ht="26.25" customHeight="1" x14ac:dyDescent="0.15">
      <c r="A111" s="814" t="s">
        <v>437</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t="s">
        <v>438</v>
      </c>
      <c r="AB111" s="966"/>
      <c r="AC111" s="966"/>
      <c r="AD111" s="966"/>
      <c r="AE111" s="967"/>
      <c r="AF111" s="968" t="s">
        <v>411</v>
      </c>
      <c r="AG111" s="966"/>
      <c r="AH111" s="966"/>
      <c r="AI111" s="966"/>
      <c r="AJ111" s="967"/>
      <c r="AK111" s="968" t="s">
        <v>411</v>
      </c>
      <c r="AL111" s="966"/>
      <c r="AM111" s="966"/>
      <c r="AN111" s="966"/>
      <c r="AO111" s="967"/>
      <c r="AP111" s="969" t="s">
        <v>411</v>
      </c>
      <c r="AQ111" s="970"/>
      <c r="AR111" s="970"/>
      <c r="AS111" s="970"/>
      <c r="AT111" s="971"/>
      <c r="AU111" s="979"/>
      <c r="AV111" s="980"/>
      <c r="AW111" s="980"/>
      <c r="AX111" s="980"/>
      <c r="AY111" s="980"/>
      <c r="AZ111" s="855" t="s">
        <v>439</v>
      </c>
      <c r="BA111" s="790"/>
      <c r="BB111" s="790"/>
      <c r="BC111" s="790"/>
      <c r="BD111" s="790"/>
      <c r="BE111" s="790"/>
      <c r="BF111" s="790"/>
      <c r="BG111" s="790"/>
      <c r="BH111" s="790"/>
      <c r="BI111" s="790"/>
      <c r="BJ111" s="790"/>
      <c r="BK111" s="790"/>
      <c r="BL111" s="790"/>
      <c r="BM111" s="790"/>
      <c r="BN111" s="790"/>
      <c r="BO111" s="790"/>
      <c r="BP111" s="791"/>
      <c r="BQ111" s="856">
        <v>51891</v>
      </c>
      <c r="BR111" s="857"/>
      <c r="BS111" s="857"/>
      <c r="BT111" s="857"/>
      <c r="BU111" s="857"/>
      <c r="BV111" s="857">
        <v>15901</v>
      </c>
      <c r="BW111" s="857"/>
      <c r="BX111" s="857"/>
      <c r="BY111" s="857"/>
      <c r="BZ111" s="857"/>
      <c r="CA111" s="857">
        <v>7951</v>
      </c>
      <c r="CB111" s="857"/>
      <c r="CC111" s="857"/>
      <c r="CD111" s="857"/>
      <c r="CE111" s="857"/>
      <c r="CF111" s="918">
        <v>0.1</v>
      </c>
      <c r="CG111" s="919"/>
      <c r="CH111" s="919"/>
      <c r="CI111" s="919"/>
      <c r="CJ111" s="919"/>
      <c r="CK111" s="974"/>
      <c r="CL111" s="861"/>
      <c r="CM111" s="864" t="s">
        <v>440</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56" t="s">
        <v>441</v>
      </c>
      <c r="DH111" s="857"/>
      <c r="DI111" s="857"/>
      <c r="DJ111" s="857"/>
      <c r="DK111" s="857"/>
      <c r="DL111" s="857" t="s">
        <v>441</v>
      </c>
      <c r="DM111" s="857"/>
      <c r="DN111" s="857"/>
      <c r="DO111" s="857"/>
      <c r="DP111" s="857"/>
      <c r="DQ111" s="857" t="s">
        <v>441</v>
      </c>
      <c r="DR111" s="857"/>
      <c r="DS111" s="857"/>
      <c r="DT111" s="857"/>
      <c r="DU111" s="857"/>
      <c r="DV111" s="834" t="s">
        <v>441</v>
      </c>
      <c r="DW111" s="834"/>
      <c r="DX111" s="834"/>
      <c r="DY111" s="834"/>
      <c r="DZ111" s="835"/>
    </row>
    <row r="112" spans="1:131" s="246" customFormat="1" ht="26.25" customHeight="1" x14ac:dyDescent="0.15">
      <c r="A112" s="959" t="s">
        <v>442</v>
      </c>
      <c r="B112" s="960"/>
      <c r="C112" s="790" t="s">
        <v>443</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t="s">
        <v>129</v>
      </c>
      <c r="AB112" s="820"/>
      <c r="AC112" s="820"/>
      <c r="AD112" s="820"/>
      <c r="AE112" s="821"/>
      <c r="AF112" s="822" t="s">
        <v>129</v>
      </c>
      <c r="AG112" s="820"/>
      <c r="AH112" s="820"/>
      <c r="AI112" s="820"/>
      <c r="AJ112" s="821"/>
      <c r="AK112" s="822" t="s">
        <v>444</v>
      </c>
      <c r="AL112" s="820"/>
      <c r="AM112" s="820"/>
      <c r="AN112" s="820"/>
      <c r="AO112" s="821"/>
      <c r="AP112" s="867" t="s">
        <v>129</v>
      </c>
      <c r="AQ112" s="868"/>
      <c r="AR112" s="868"/>
      <c r="AS112" s="868"/>
      <c r="AT112" s="869"/>
      <c r="AU112" s="979"/>
      <c r="AV112" s="980"/>
      <c r="AW112" s="980"/>
      <c r="AX112" s="980"/>
      <c r="AY112" s="980"/>
      <c r="AZ112" s="855" t="s">
        <v>445</v>
      </c>
      <c r="BA112" s="790"/>
      <c r="BB112" s="790"/>
      <c r="BC112" s="790"/>
      <c r="BD112" s="790"/>
      <c r="BE112" s="790"/>
      <c r="BF112" s="790"/>
      <c r="BG112" s="790"/>
      <c r="BH112" s="790"/>
      <c r="BI112" s="790"/>
      <c r="BJ112" s="790"/>
      <c r="BK112" s="790"/>
      <c r="BL112" s="790"/>
      <c r="BM112" s="790"/>
      <c r="BN112" s="790"/>
      <c r="BO112" s="790"/>
      <c r="BP112" s="791"/>
      <c r="BQ112" s="856">
        <v>31569319</v>
      </c>
      <c r="BR112" s="857"/>
      <c r="BS112" s="857"/>
      <c r="BT112" s="857"/>
      <c r="BU112" s="857"/>
      <c r="BV112" s="857">
        <v>30138882</v>
      </c>
      <c r="BW112" s="857"/>
      <c r="BX112" s="857"/>
      <c r="BY112" s="857"/>
      <c r="BZ112" s="857"/>
      <c r="CA112" s="857">
        <v>29769949</v>
      </c>
      <c r="CB112" s="857"/>
      <c r="CC112" s="857"/>
      <c r="CD112" s="857"/>
      <c r="CE112" s="857"/>
      <c r="CF112" s="918">
        <v>190.9</v>
      </c>
      <c r="CG112" s="919"/>
      <c r="CH112" s="919"/>
      <c r="CI112" s="919"/>
      <c r="CJ112" s="919"/>
      <c r="CK112" s="974"/>
      <c r="CL112" s="861"/>
      <c r="CM112" s="864" t="s">
        <v>446</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56" t="s">
        <v>129</v>
      </c>
      <c r="DH112" s="857"/>
      <c r="DI112" s="857"/>
      <c r="DJ112" s="857"/>
      <c r="DK112" s="857"/>
      <c r="DL112" s="857" t="s">
        <v>129</v>
      </c>
      <c r="DM112" s="857"/>
      <c r="DN112" s="857"/>
      <c r="DO112" s="857"/>
      <c r="DP112" s="857"/>
      <c r="DQ112" s="857" t="s">
        <v>129</v>
      </c>
      <c r="DR112" s="857"/>
      <c r="DS112" s="857"/>
      <c r="DT112" s="857"/>
      <c r="DU112" s="857"/>
      <c r="DV112" s="834" t="s">
        <v>129</v>
      </c>
      <c r="DW112" s="834"/>
      <c r="DX112" s="834"/>
      <c r="DY112" s="834"/>
      <c r="DZ112" s="835"/>
    </row>
    <row r="113" spans="1:130" s="246" customFormat="1" ht="26.25" customHeight="1" x14ac:dyDescent="0.15">
      <c r="A113" s="961"/>
      <c r="B113" s="962"/>
      <c r="C113" s="790" t="s">
        <v>447</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v>2464135</v>
      </c>
      <c r="AB113" s="966"/>
      <c r="AC113" s="966"/>
      <c r="AD113" s="966"/>
      <c r="AE113" s="967"/>
      <c r="AF113" s="968">
        <v>2354577</v>
      </c>
      <c r="AG113" s="966"/>
      <c r="AH113" s="966"/>
      <c r="AI113" s="966"/>
      <c r="AJ113" s="967"/>
      <c r="AK113" s="968">
        <v>2326436</v>
      </c>
      <c r="AL113" s="966"/>
      <c r="AM113" s="966"/>
      <c r="AN113" s="966"/>
      <c r="AO113" s="967"/>
      <c r="AP113" s="969">
        <v>14.9</v>
      </c>
      <c r="AQ113" s="970"/>
      <c r="AR113" s="970"/>
      <c r="AS113" s="970"/>
      <c r="AT113" s="971"/>
      <c r="AU113" s="979"/>
      <c r="AV113" s="980"/>
      <c r="AW113" s="980"/>
      <c r="AX113" s="980"/>
      <c r="AY113" s="980"/>
      <c r="AZ113" s="855" t="s">
        <v>448</v>
      </c>
      <c r="BA113" s="790"/>
      <c r="BB113" s="790"/>
      <c r="BC113" s="790"/>
      <c r="BD113" s="790"/>
      <c r="BE113" s="790"/>
      <c r="BF113" s="790"/>
      <c r="BG113" s="790"/>
      <c r="BH113" s="790"/>
      <c r="BI113" s="790"/>
      <c r="BJ113" s="790"/>
      <c r="BK113" s="790"/>
      <c r="BL113" s="790"/>
      <c r="BM113" s="790"/>
      <c r="BN113" s="790"/>
      <c r="BO113" s="790"/>
      <c r="BP113" s="791"/>
      <c r="BQ113" s="856">
        <v>429315</v>
      </c>
      <c r="BR113" s="857"/>
      <c r="BS113" s="857"/>
      <c r="BT113" s="857"/>
      <c r="BU113" s="857"/>
      <c r="BV113" s="857">
        <v>376217</v>
      </c>
      <c r="BW113" s="857"/>
      <c r="BX113" s="857"/>
      <c r="BY113" s="857"/>
      <c r="BZ113" s="857"/>
      <c r="CA113" s="857">
        <v>317877</v>
      </c>
      <c r="CB113" s="857"/>
      <c r="CC113" s="857"/>
      <c r="CD113" s="857"/>
      <c r="CE113" s="857"/>
      <c r="CF113" s="918">
        <v>2</v>
      </c>
      <c r="CG113" s="919"/>
      <c r="CH113" s="919"/>
      <c r="CI113" s="919"/>
      <c r="CJ113" s="919"/>
      <c r="CK113" s="974"/>
      <c r="CL113" s="861"/>
      <c r="CM113" s="864" t="s">
        <v>449</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t="s">
        <v>129</v>
      </c>
      <c r="DH113" s="820"/>
      <c r="DI113" s="820"/>
      <c r="DJ113" s="820"/>
      <c r="DK113" s="821"/>
      <c r="DL113" s="822" t="s">
        <v>450</v>
      </c>
      <c r="DM113" s="820"/>
      <c r="DN113" s="820"/>
      <c r="DO113" s="820"/>
      <c r="DP113" s="821"/>
      <c r="DQ113" s="822" t="s">
        <v>129</v>
      </c>
      <c r="DR113" s="820"/>
      <c r="DS113" s="820"/>
      <c r="DT113" s="820"/>
      <c r="DU113" s="821"/>
      <c r="DV113" s="867" t="s">
        <v>444</v>
      </c>
      <c r="DW113" s="868"/>
      <c r="DX113" s="868"/>
      <c r="DY113" s="868"/>
      <c r="DZ113" s="869"/>
    </row>
    <row r="114" spans="1:130" s="246" customFormat="1" ht="26.25" customHeight="1" x14ac:dyDescent="0.15">
      <c r="A114" s="961"/>
      <c r="B114" s="962"/>
      <c r="C114" s="790" t="s">
        <v>451</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v>57322</v>
      </c>
      <c r="AB114" s="820"/>
      <c r="AC114" s="820"/>
      <c r="AD114" s="820"/>
      <c r="AE114" s="821"/>
      <c r="AF114" s="822">
        <v>57312</v>
      </c>
      <c r="AG114" s="820"/>
      <c r="AH114" s="820"/>
      <c r="AI114" s="820"/>
      <c r="AJ114" s="821"/>
      <c r="AK114" s="822">
        <v>62460</v>
      </c>
      <c r="AL114" s="820"/>
      <c r="AM114" s="820"/>
      <c r="AN114" s="820"/>
      <c r="AO114" s="821"/>
      <c r="AP114" s="867">
        <v>0.4</v>
      </c>
      <c r="AQ114" s="868"/>
      <c r="AR114" s="868"/>
      <c r="AS114" s="868"/>
      <c r="AT114" s="869"/>
      <c r="AU114" s="979"/>
      <c r="AV114" s="980"/>
      <c r="AW114" s="980"/>
      <c r="AX114" s="980"/>
      <c r="AY114" s="980"/>
      <c r="AZ114" s="855" t="s">
        <v>452</v>
      </c>
      <c r="BA114" s="790"/>
      <c r="BB114" s="790"/>
      <c r="BC114" s="790"/>
      <c r="BD114" s="790"/>
      <c r="BE114" s="790"/>
      <c r="BF114" s="790"/>
      <c r="BG114" s="790"/>
      <c r="BH114" s="790"/>
      <c r="BI114" s="790"/>
      <c r="BJ114" s="790"/>
      <c r="BK114" s="790"/>
      <c r="BL114" s="790"/>
      <c r="BM114" s="790"/>
      <c r="BN114" s="790"/>
      <c r="BO114" s="790"/>
      <c r="BP114" s="791"/>
      <c r="BQ114" s="856">
        <v>1416631</v>
      </c>
      <c r="BR114" s="857"/>
      <c r="BS114" s="857"/>
      <c r="BT114" s="857"/>
      <c r="BU114" s="857"/>
      <c r="BV114" s="857">
        <v>1016828</v>
      </c>
      <c r="BW114" s="857"/>
      <c r="BX114" s="857"/>
      <c r="BY114" s="857"/>
      <c r="BZ114" s="857"/>
      <c r="CA114" s="857">
        <v>493481</v>
      </c>
      <c r="CB114" s="857"/>
      <c r="CC114" s="857"/>
      <c r="CD114" s="857"/>
      <c r="CE114" s="857"/>
      <c r="CF114" s="918">
        <v>3.2</v>
      </c>
      <c r="CG114" s="919"/>
      <c r="CH114" s="919"/>
      <c r="CI114" s="919"/>
      <c r="CJ114" s="919"/>
      <c r="CK114" s="974"/>
      <c r="CL114" s="861"/>
      <c r="CM114" s="864" t="s">
        <v>453</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129</v>
      </c>
      <c r="DH114" s="820"/>
      <c r="DI114" s="820"/>
      <c r="DJ114" s="820"/>
      <c r="DK114" s="821"/>
      <c r="DL114" s="822" t="s">
        <v>129</v>
      </c>
      <c r="DM114" s="820"/>
      <c r="DN114" s="820"/>
      <c r="DO114" s="820"/>
      <c r="DP114" s="821"/>
      <c r="DQ114" s="822" t="s">
        <v>129</v>
      </c>
      <c r="DR114" s="820"/>
      <c r="DS114" s="820"/>
      <c r="DT114" s="820"/>
      <c r="DU114" s="821"/>
      <c r="DV114" s="867" t="s">
        <v>129</v>
      </c>
      <c r="DW114" s="868"/>
      <c r="DX114" s="868"/>
      <c r="DY114" s="868"/>
      <c r="DZ114" s="869"/>
    </row>
    <row r="115" spans="1:130" s="246" customFormat="1" ht="26.25" customHeight="1" x14ac:dyDescent="0.15">
      <c r="A115" s="961"/>
      <c r="B115" s="962"/>
      <c r="C115" s="790" t="s">
        <v>454</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v>39412</v>
      </c>
      <c r="AB115" s="966"/>
      <c r="AC115" s="966"/>
      <c r="AD115" s="966"/>
      <c r="AE115" s="967"/>
      <c r="AF115" s="968">
        <v>37049</v>
      </c>
      <c r="AG115" s="966"/>
      <c r="AH115" s="966"/>
      <c r="AI115" s="966"/>
      <c r="AJ115" s="967"/>
      <c r="AK115" s="968">
        <v>8253</v>
      </c>
      <c r="AL115" s="966"/>
      <c r="AM115" s="966"/>
      <c r="AN115" s="966"/>
      <c r="AO115" s="967"/>
      <c r="AP115" s="969">
        <v>0.1</v>
      </c>
      <c r="AQ115" s="970"/>
      <c r="AR115" s="970"/>
      <c r="AS115" s="970"/>
      <c r="AT115" s="971"/>
      <c r="AU115" s="979"/>
      <c r="AV115" s="980"/>
      <c r="AW115" s="980"/>
      <c r="AX115" s="980"/>
      <c r="AY115" s="980"/>
      <c r="AZ115" s="855" t="s">
        <v>455</v>
      </c>
      <c r="BA115" s="790"/>
      <c r="BB115" s="790"/>
      <c r="BC115" s="790"/>
      <c r="BD115" s="790"/>
      <c r="BE115" s="790"/>
      <c r="BF115" s="790"/>
      <c r="BG115" s="790"/>
      <c r="BH115" s="790"/>
      <c r="BI115" s="790"/>
      <c r="BJ115" s="790"/>
      <c r="BK115" s="790"/>
      <c r="BL115" s="790"/>
      <c r="BM115" s="790"/>
      <c r="BN115" s="790"/>
      <c r="BO115" s="790"/>
      <c r="BP115" s="791"/>
      <c r="BQ115" s="856" t="s">
        <v>129</v>
      </c>
      <c r="BR115" s="857"/>
      <c r="BS115" s="857"/>
      <c r="BT115" s="857"/>
      <c r="BU115" s="857"/>
      <c r="BV115" s="857" t="s">
        <v>129</v>
      </c>
      <c r="BW115" s="857"/>
      <c r="BX115" s="857"/>
      <c r="BY115" s="857"/>
      <c r="BZ115" s="857"/>
      <c r="CA115" s="857" t="s">
        <v>129</v>
      </c>
      <c r="CB115" s="857"/>
      <c r="CC115" s="857"/>
      <c r="CD115" s="857"/>
      <c r="CE115" s="857"/>
      <c r="CF115" s="918" t="s">
        <v>129</v>
      </c>
      <c r="CG115" s="919"/>
      <c r="CH115" s="919"/>
      <c r="CI115" s="919"/>
      <c r="CJ115" s="919"/>
      <c r="CK115" s="974"/>
      <c r="CL115" s="861"/>
      <c r="CM115" s="855" t="s">
        <v>456</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t="s">
        <v>129</v>
      </c>
      <c r="DH115" s="820"/>
      <c r="DI115" s="820"/>
      <c r="DJ115" s="820"/>
      <c r="DK115" s="821"/>
      <c r="DL115" s="822" t="s">
        <v>129</v>
      </c>
      <c r="DM115" s="820"/>
      <c r="DN115" s="820"/>
      <c r="DO115" s="820"/>
      <c r="DP115" s="821"/>
      <c r="DQ115" s="822" t="s">
        <v>129</v>
      </c>
      <c r="DR115" s="820"/>
      <c r="DS115" s="820"/>
      <c r="DT115" s="820"/>
      <c r="DU115" s="821"/>
      <c r="DV115" s="867" t="s">
        <v>129</v>
      </c>
      <c r="DW115" s="868"/>
      <c r="DX115" s="868"/>
      <c r="DY115" s="868"/>
      <c r="DZ115" s="869"/>
    </row>
    <row r="116" spans="1:130" s="246" customFormat="1" ht="26.25" customHeight="1" x14ac:dyDescent="0.15">
      <c r="A116" s="963"/>
      <c r="B116" s="964"/>
      <c r="C116" s="923" t="s">
        <v>457</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t="s">
        <v>129</v>
      </c>
      <c r="AB116" s="820"/>
      <c r="AC116" s="820"/>
      <c r="AD116" s="820"/>
      <c r="AE116" s="821"/>
      <c r="AF116" s="822" t="s">
        <v>129</v>
      </c>
      <c r="AG116" s="820"/>
      <c r="AH116" s="820"/>
      <c r="AI116" s="820"/>
      <c r="AJ116" s="821"/>
      <c r="AK116" s="822" t="s">
        <v>129</v>
      </c>
      <c r="AL116" s="820"/>
      <c r="AM116" s="820"/>
      <c r="AN116" s="820"/>
      <c r="AO116" s="821"/>
      <c r="AP116" s="867" t="s">
        <v>129</v>
      </c>
      <c r="AQ116" s="868"/>
      <c r="AR116" s="868"/>
      <c r="AS116" s="868"/>
      <c r="AT116" s="869"/>
      <c r="AU116" s="979"/>
      <c r="AV116" s="980"/>
      <c r="AW116" s="980"/>
      <c r="AX116" s="980"/>
      <c r="AY116" s="980"/>
      <c r="AZ116" s="906" t="s">
        <v>458</v>
      </c>
      <c r="BA116" s="907"/>
      <c r="BB116" s="907"/>
      <c r="BC116" s="907"/>
      <c r="BD116" s="907"/>
      <c r="BE116" s="907"/>
      <c r="BF116" s="907"/>
      <c r="BG116" s="907"/>
      <c r="BH116" s="907"/>
      <c r="BI116" s="907"/>
      <c r="BJ116" s="907"/>
      <c r="BK116" s="907"/>
      <c r="BL116" s="907"/>
      <c r="BM116" s="907"/>
      <c r="BN116" s="907"/>
      <c r="BO116" s="907"/>
      <c r="BP116" s="908"/>
      <c r="BQ116" s="856" t="s">
        <v>129</v>
      </c>
      <c r="BR116" s="857"/>
      <c r="BS116" s="857"/>
      <c r="BT116" s="857"/>
      <c r="BU116" s="857"/>
      <c r="BV116" s="857" t="s">
        <v>129</v>
      </c>
      <c r="BW116" s="857"/>
      <c r="BX116" s="857"/>
      <c r="BY116" s="857"/>
      <c r="BZ116" s="857"/>
      <c r="CA116" s="857" t="s">
        <v>450</v>
      </c>
      <c r="CB116" s="857"/>
      <c r="CC116" s="857"/>
      <c r="CD116" s="857"/>
      <c r="CE116" s="857"/>
      <c r="CF116" s="918" t="s">
        <v>129</v>
      </c>
      <c r="CG116" s="919"/>
      <c r="CH116" s="919"/>
      <c r="CI116" s="919"/>
      <c r="CJ116" s="919"/>
      <c r="CK116" s="974"/>
      <c r="CL116" s="861"/>
      <c r="CM116" s="864" t="s">
        <v>459</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v>51891</v>
      </c>
      <c r="DH116" s="820"/>
      <c r="DI116" s="820"/>
      <c r="DJ116" s="820"/>
      <c r="DK116" s="821"/>
      <c r="DL116" s="822">
        <v>15901</v>
      </c>
      <c r="DM116" s="820"/>
      <c r="DN116" s="820"/>
      <c r="DO116" s="820"/>
      <c r="DP116" s="821"/>
      <c r="DQ116" s="822">
        <v>7951</v>
      </c>
      <c r="DR116" s="820"/>
      <c r="DS116" s="820"/>
      <c r="DT116" s="820"/>
      <c r="DU116" s="821"/>
      <c r="DV116" s="867">
        <v>0.1</v>
      </c>
      <c r="DW116" s="868"/>
      <c r="DX116" s="868"/>
      <c r="DY116" s="868"/>
      <c r="DZ116" s="869"/>
    </row>
    <row r="117" spans="1:130" s="246" customFormat="1" ht="26.25" customHeight="1" x14ac:dyDescent="0.15">
      <c r="A117" s="944" t="s">
        <v>187</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460</v>
      </c>
      <c r="Z117" s="946"/>
      <c r="AA117" s="951">
        <v>6971438</v>
      </c>
      <c r="AB117" s="952"/>
      <c r="AC117" s="952"/>
      <c r="AD117" s="952"/>
      <c r="AE117" s="953"/>
      <c r="AF117" s="954">
        <v>6796119</v>
      </c>
      <c r="AG117" s="952"/>
      <c r="AH117" s="952"/>
      <c r="AI117" s="952"/>
      <c r="AJ117" s="953"/>
      <c r="AK117" s="954">
        <v>6521739</v>
      </c>
      <c r="AL117" s="952"/>
      <c r="AM117" s="952"/>
      <c r="AN117" s="952"/>
      <c r="AO117" s="953"/>
      <c r="AP117" s="955"/>
      <c r="AQ117" s="956"/>
      <c r="AR117" s="956"/>
      <c r="AS117" s="956"/>
      <c r="AT117" s="957"/>
      <c r="AU117" s="979"/>
      <c r="AV117" s="980"/>
      <c r="AW117" s="980"/>
      <c r="AX117" s="980"/>
      <c r="AY117" s="980"/>
      <c r="AZ117" s="906" t="s">
        <v>461</v>
      </c>
      <c r="BA117" s="907"/>
      <c r="BB117" s="907"/>
      <c r="BC117" s="907"/>
      <c r="BD117" s="907"/>
      <c r="BE117" s="907"/>
      <c r="BF117" s="907"/>
      <c r="BG117" s="907"/>
      <c r="BH117" s="907"/>
      <c r="BI117" s="907"/>
      <c r="BJ117" s="907"/>
      <c r="BK117" s="907"/>
      <c r="BL117" s="907"/>
      <c r="BM117" s="907"/>
      <c r="BN117" s="907"/>
      <c r="BO117" s="907"/>
      <c r="BP117" s="908"/>
      <c r="BQ117" s="856" t="s">
        <v>129</v>
      </c>
      <c r="BR117" s="857"/>
      <c r="BS117" s="857"/>
      <c r="BT117" s="857"/>
      <c r="BU117" s="857"/>
      <c r="BV117" s="857" t="s">
        <v>129</v>
      </c>
      <c r="BW117" s="857"/>
      <c r="BX117" s="857"/>
      <c r="BY117" s="857"/>
      <c r="BZ117" s="857"/>
      <c r="CA117" s="857" t="s">
        <v>129</v>
      </c>
      <c r="CB117" s="857"/>
      <c r="CC117" s="857"/>
      <c r="CD117" s="857"/>
      <c r="CE117" s="857"/>
      <c r="CF117" s="918" t="s">
        <v>129</v>
      </c>
      <c r="CG117" s="919"/>
      <c r="CH117" s="919"/>
      <c r="CI117" s="919"/>
      <c r="CJ117" s="919"/>
      <c r="CK117" s="974"/>
      <c r="CL117" s="861"/>
      <c r="CM117" s="864" t="s">
        <v>462</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129</v>
      </c>
      <c r="DH117" s="820"/>
      <c r="DI117" s="820"/>
      <c r="DJ117" s="820"/>
      <c r="DK117" s="821"/>
      <c r="DL117" s="822" t="s">
        <v>129</v>
      </c>
      <c r="DM117" s="820"/>
      <c r="DN117" s="820"/>
      <c r="DO117" s="820"/>
      <c r="DP117" s="821"/>
      <c r="DQ117" s="822" t="s">
        <v>129</v>
      </c>
      <c r="DR117" s="820"/>
      <c r="DS117" s="820"/>
      <c r="DT117" s="820"/>
      <c r="DU117" s="821"/>
      <c r="DV117" s="867" t="s">
        <v>129</v>
      </c>
      <c r="DW117" s="868"/>
      <c r="DX117" s="868"/>
      <c r="DY117" s="868"/>
      <c r="DZ117" s="869"/>
    </row>
    <row r="118" spans="1:130" s="246" customFormat="1" ht="26.25" customHeight="1" x14ac:dyDescent="0.15">
      <c r="A118" s="944" t="s">
        <v>432</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430</v>
      </c>
      <c r="AB118" s="945"/>
      <c r="AC118" s="945"/>
      <c r="AD118" s="945"/>
      <c r="AE118" s="946"/>
      <c r="AF118" s="947" t="s">
        <v>305</v>
      </c>
      <c r="AG118" s="945"/>
      <c r="AH118" s="945"/>
      <c r="AI118" s="945"/>
      <c r="AJ118" s="946"/>
      <c r="AK118" s="947" t="s">
        <v>304</v>
      </c>
      <c r="AL118" s="945"/>
      <c r="AM118" s="945"/>
      <c r="AN118" s="945"/>
      <c r="AO118" s="946"/>
      <c r="AP118" s="948" t="s">
        <v>431</v>
      </c>
      <c r="AQ118" s="949"/>
      <c r="AR118" s="949"/>
      <c r="AS118" s="949"/>
      <c r="AT118" s="950"/>
      <c r="AU118" s="979"/>
      <c r="AV118" s="980"/>
      <c r="AW118" s="980"/>
      <c r="AX118" s="980"/>
      <c r="AY118" s="980"/>
      <c r="AZ118" s="922" t="s">
        <v>463</v>
      </c>
      <c r="BA118" s="923"/>
      <c r="BB118" s="923"/>
      <c r="BC118" s="923"/>
      <c r="BD118" s="923"/>
      <c r="BE118" s="923"/>
      <c r="BF118" s="923"/>
      <c r="BG118" s="923"/>
      <c r="BH118" s="923"/>
      <c r="BI118" s="923"/>
      <c r="BJ118" s="923"/>
      <c r="BK118" s="923"/>
      <c r="BL118" s="923"/>
      <c r="BM118" s="923"/>
      <c r="BN118" s="923"/>
      <c r="BO118" s="923"/>
      <c r="BP118" s="924"/>
      <c r="BQ118" s="925" t="s">
        <v>129</v>
      </c>
      <c r="BR118" s="888"/>
      <c r="BS118" s="888"/>
      <c r="BT118" s="888"/>
      <c r="BU118" s="888"/>
      <c r="BV118" s="888" t="s">
        <v>129</v>
      </c>
      <c r="BW118" s="888"/>
      <c r="BX118" s="888"/>
      <c r="BY118" s="888"/>
      <c r="BZ118" s="888"/>
      <c r="CA118" s="888" t="s">
        <v>129</v>
      </c>
      <c r="CB118" s="888"/>
      <c r="CC118" s="888"/>
      <c r="CD118" s="888"/>
      <c r="CE118" s="888"/>
      <c r="CF118" s="918" t="s">
        <v>129</v>
      </c>
      <c r="CG118" s="919"/>
      <c r="CH118" s="919"/>
      <c r="CI118" s="919"/>
      <c r="CJ118" s="919"/>
      <c r="CK118" s="974"/>
      <c r="CL118" s="861"/>
      <c r="CM118" s="864" t="s">
        <v>464</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t="s">
        <v>129</v>
      </c>
      <c r="DH118" s="820"/>
      <c r="DI118" s="820"/>
      <c r="DJ118" s="820"/>
      <c r="DK118" s="821"/>
      <c r="DL118" s="822" t="s">
        <v>129</v>
      </c>
      <c r="DM118" s="820"/>
      <c r="DN118" s="820"/>
      <c r="DO118" s="820"/>
      <c r="DP118" s="821"/>
      <c r="DQ118" s="822" t="s">
        <v>129</v>
      </c>
      <c r="DR118" s="820"/>
      <c r="DS118" s="820"/>
      <c r="DT118" s="820"/>
      <c r="DU118" s="821"/>
      <c r="DV118" s="867" t="s">
        <v>129</v>
      </c>
      <c r="DW118" s="868"/>
      <c r="DX118" s="868"/>
      <c r="DY118" s="868"/>
      <c r="DZ118" s="869"/>
    </row>
    <row r="119" spans="1:130" s="246" customFormat="1" ht="26.25" customHeight="1" x14ac:dyDescent="0.15">
      <c r="A119" s="858" t="s">
        <v>435</v>
      </c>
      <c r="B119" s="859"/>
      <c r="C119" s="934" t="s">
        <v>436</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t="s">
        <v>129</v>
      </c>
      <c r="AB119" s="938"/>
      <c r="AC119" s="938"/>
      <c r="AD119" s="938"/>
      <c r="AE119" s="939"/>
      <c r="AF119" s="940" t="s">
        <v>129</v>
      </c>
      <c r="AG119" s="938"/>
      <c r="AH119" s="938"/>
      <c r="AI119" s="938"/>
      <c r="AJ119" s="939"/>
      <c r="AK119" s="940" t="s">
        <v>129</v>
      </c>
      <c r="AL119" s="938"/>
      <c r="AM119" s="938"/>
      <c r="AN119" s="938"/>
      <c r="AO119" s="939"/>
      <c r="AP119" s="941" t="s">
        <v>129</v>
      </c>
      <c r="AQ119" s="942"/>
      <c r="AR119" s="942"/>
      <c r="AS119" s="942"/>
      <c r="AT119" s="943"/>
      <c r="AU119" s="981"/>
      <c r="AV119" s="982"/>
      <c r="AW119" s="982"/>
      <c r="AX119" s="982"/>
      <c r="AY119" s="982"/>
      <c r="AZ119" s="277" t="s">
        <v>187</v>
      </c>
      <c r="BA119" s="277"/>
      <c r="BB119" s="277"/>
      <c r="BC119" s="277"/>
      <c r="BD119" s="277"/>
      <c r="BE119" s="277"/>
      <c r="BF119" s="277"/>
      <c r="BG119" s="277"/>
      <c r="BH119" s="277"/>
      <c r="BI119" s="277"/>
      <c r="BJ119" s="277"/>
      <c r="BK119" s="277"/>
      <c r="BL119" s="277"/>
      <c r="BM119" s="277"/>
      <c r="BN119" s="277"/>
      <c r="BO119" s="920" t="s">
        <v>465</v>
      </c>
      <c r="BP119" s="921"/>
      <c r="BQ119" s="925">
        <v>75378172</v>
      </c>
      <c r="BR119" s="888"/>
      <c r="BS119" s="888"/>
      <c r="BT119" s="888"/>
      <c r="BU119" s="888"/>
      <c r="BV119" s="888">
        <v>72574420</v>
      </c>
      <c r="BW119" s="888"/>
      <c r="BX119" s="888"/>
      <c r="BY119" s="888"/>
      <c r="BZ119" s="888"/>
      <c r="CA119" s="888">
        <v>70270043</v>
      </c>
      <c r="CB119" s="888"/>
      <c r="CC119" s="888"/>
      <c r="CD119" s="888"/>
      <c r="CE119" s="888"/>
      <c r="CF119" s="786"/>
      <c r="CG119" s="787"/>
      <c r="CH119" s="787"/>
      <c r="CI119" s="787"/>
      <c r="CJ119" s="877"/>
      <c r="CK119" s="975"/>
      <c r="CL119" s="863"/>
      <c r="CM119" s="881" t="s">
        <v>466</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t="s">
        <v>129</v>
      </c>
      <c r="DH119" s="803"/>
      <c r="DI119" s="803"/>
      <c r="DJ119" s="803"/>
      <c r="DK119" s="804"/>
      <c r="DL119" s="805" t="s">
        <v>129</v>
      </c>
      <c r="DM119" s="803"/>
      <c r="DN119" s="803"/>
      <c r="DO119" s="803"/>
      <c r="DP119" s="804"/>
      <c r="DQ119" s="805" t="s">
        <v>129</v>
      </c>
      <c r="DR119" s="803"/>
      <c r="DS119" s="803"/>
      <c r="DT119" s="803"/>
      <c r="DU119" s="804"/>
      <c r="DV119" s="891" t="s">
        <v>129</v>
      </c>
      <c r="DW119" s="892"/>
      <c r="DX119" s="892"/>
      <c r="DY119" s="892"/>
      <c r="DZ119" s="893"/>
    </row>
    <row r="120" spans="1:130" s="246" customFormat="1" ht="26.25" customHeight="1" x14ac:dyDescent="0.15">
      <c r="A120" s="860"/>
      <c r="B120" s="861"/>
      <c r="C120" s="864" t="s">
        <v>440</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t="s">
        <v>129</v>
      </c>
      <c r="AB120" s="820"/>
      <c r="AC120" s="820"/>
      <c r="AD120" s="820"/>
      <c r="AE120" s="821"/>
      <c r="AF120" s="822" t="s">
        <v>129</v>
      </c>
      <c r="AG120" s="820"/>
      <c r="AH120" s="820"/>
      <c r="AI120" s="820"/>
      <c r="AJ120" s="821"/>
      <c r="AK120" s="822" t="s">
        <v>129</v>
      </c>
      <c r="AL120" s="820"/>
      <c r="AM120" s="820"/>
      <c r="AN120" s="820"/>
      <c r="AO120" s="821"/>
      <c r="AP120" s="867" t="s">
        <v>129</v>
      </c>
      <c r="AQ120" s="868"/>
      <c r="AR120" s="868"/>
      <c r="AS120" s="868"/>
      <c r="AT120" s="869"/>
      <c r="AU120" s="926" t="s">
        <v>467</v>
      </c>
      <c r="AV120" s="927"/>
      <c r="AW120" s="927"/>
      <c r="AX120" s="927"/>
      <c r="AY120" s="928"/>
      <c r="AZ120" s="903" t="s">
        <v>468</v>
      </c>
      <c r="BA120" s="848"/>
      <c r="BB120" s="848"/>
      <c r="BC120" s="848"/>
      <c r="BD120" s="848"/>
      <c r="BE120" s="848"/>
      <c r="BF120" s="848"/>
      <c r="BG120" s="848"/>
      <c r="BH120" s="848"/>
      <c r="BI120" s="848"/>
      <c r="BJ120" s="848"/>
      <c r="BK120" s="848"/>
      <c r="BL120" s="848"/>
      <c r="BM120" s="848"/>
      <c r="BN120" s="848"/>
      <c r="BO120" s="848"/>
      <c r="BP120" s="849"/>
      <c r="BQ120" s="904">
        <v>2982091</v>
      </c>
      <c r="BR120" s="885"/>
      <c r="BS120" s="885"/>
      <c r="BT120" s="885"/>
      <c r="BU120" s="885"/>
      <c r="BV120" s="885">
        <v>3364018</v>
      </c>
      <c r="BW120" s="885"/>
      <c r="BX120" s="885"/>
      <c r="BY120" s="885"/>
      <c r="BZ120" s="885"/>
      <c r="CA120" s="885">
        <v>3678911</v>
      </c>
      <c r="CB120" s="885"/>
      <c r="CC120" s="885"/>
      <c r="CD120" s="885"/>
      <c r="CE120" s="885"/>
      <c r="CF120" s="909">
        <v>23.6</v>
      </c>
      <c r="CG120" s="910"/>
      <c r="CH120" s="910"/>
      <c r="CI120" s="910"/>
      <c r="CJ120" s="910"/>
      <c r="CK120" s="911" t="s">
        <v>469</v>
      </c>
      <c r="CL120" s="895"/>
      <c r="CM120" s="895"/>
      <c r="CN120" s="895"/>
      <c r="CO120" s="896"/>
      <c r="CP120" s="915" t="s">
        <v>470</v>
      </c>
      <c r="CQ120" s="916"/>
      <c r="CR120" s="916"/>
      <c r="CS120" s="916"/>
      <c r="CT120" s="916"/>
      <c r="CU120" s="916"/>
      <c r="CV120" s="916"/>
      <c r="CW120" s="916"/>
      <c r="CX120" s="916"/>
      <c r="CY120" s="916"/>
      <c r="CZ120" s="916"/>
      <c r="DA120" s="916"/>
      <c r="DB120" s="916"/>
      <c r="DC120" s="916"/>
      <c r="DD120" s="916"/>
      <c r="DE120" s="916"/>
      <c r="DF120" s="917"/>
      <c r="DG120" s="904">
        <v>25658769</v>
      </c>
      <c r="DH120" s="885"/>
      <c r="DI120" s="885"/>
      <c r="DJ120" s="885"/>
      <c r="DK120" s="885"/>
      <c r="DL120" s="885">
        <v>24428556</v>
      </c>
      <c r="DM120" s="885"/>
      <c r="DN120" s="885"/>
      <c r="DO120" s="885"/>
      <c r="DP120" s="885"/>
      <c r="DQ120" s="885">
        <v>24527888</v>
      </c>
      <c r="DR120" s="885"/>
      <c r="DS120" s="885"/>
      <c r="DT120" s="885"/>
      <c r="DU120" s="885"/>
      <c r="DV120" s="886">
        <v>157.30000000000001</v>
      </c>
      <c r="DW120" s="886"/>
      <c r="DX120" s="886"/>
      <c r="DY120" s="886"/>
      <c r="DZ120" s="887"/>
    </row>
    <row r="121" spans="1:130" s="246" customFormat="1" ht="26.25" customHeight="1" x14ac:dyDescent="0.15">
      <c r="A121" s="860"/>
      <c r="B121" s="861"/>
      <c r="C121" s="906" t="s">
        <v>471</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t="s">
        <v>129</v>
      </c>
      <c r="AB121" s="820"/>
      <c r="AC121" s="820"/>
      <c r="AD121" s="820"/>
      <c r="AE121" s="821"/>
      <c r="AF121" s="822" t="s">
        <v>129</v>
      </c>
      <c r="AG121" s="820"/>
      <c r="AH121" s="820"/>
      <c r="AI121" s="820"/>
      <c r="AJ121" s="821"/>
      <c r="AK121" s="822" t="s">
        <v>129</v>
      </c>
      <c r="AL121" s="820"/>
      <c r="AM121" s="820"/>
      <c r="AN121" s="820"/>
      <c r="AO121" s="821"/>
      <c r="AP121" s="867" t="s">
        <v>129</v>
      </c>
      <c r="AQ121" s="868"/>
      <c r="AR121" s="868"/>
      <c r="AS121" s="868"/>
      <c r="AT121" s="869"/>
      <c r="AU121" s="929"/>
      <c r="AV121" s="930"/>
      <c r="AW121" s="930"/>
      <c r="AX121" s="930"/>
      <c r="AY121" s="931"/>
      <c r="AZ121" s="855" t="s">
        <v>472</v>
      </c>
      <c r="BA121" s="790"/>
      <c r="BB121" s="790"/>
      <c r="BC121" s="790"/>
      <c r="BD121" s="790"/>
      <c r="BE121" s="790"/>
      <c r="BF121" s="790"/>
      <c r="BG121" s="790"/>
      <c r="BH121" s="790"/>
      <c r="BI121" s="790"/>
      <c r="BJ121" s="790"/>
      <c r="BK121" s="790"/>
      <c r="BL121" s="790"/>
      <c r="BM121" s="790"/>
      <c r="BN121" s="790"/>
      <c r="BO121" s="790"/>
      <c r="BP121" s="791"/>
      <c r="BQ121" s="856">
        <v>1295570</v>
      </c>
      <c r="BR121" s="857"/>
      <c r="BS121" s="857"/>
      <c r="BT121" s="857"/>
      <c r="BU121" s="857"/>
      <c r="BV121" s="857">
        <v>1373543</v>
      </c>
      <c r="BW121" s="857"/>
      <c r="BX121" s="857"/>
      <c r="BY121" s="857"/>
      <c r="BZ121" s="857"/>
      <c r="CA121" s="857">
        <v>1390687</v>
      </c>
      <c r="CB121" s="857"/>
      <c r="CC121" s="857"/>
      <c r="CD121" s="857"/>
      <c r="CE121" s="857"/>
      <c r="CF121" s="918">
        <v>8.9</v>
      </c>
      <c r="CG121" s="919"/>
      <c r="CH121" s="919"/>
      <c r="CI121" s="919"/>
      <c r="CJ121" s="919"/>
      <c r="CK121" s="912"/>
      <c r="CL121" s="898"/>
      <c r="CM121" s="898"/>
      <c r="CN121" s="898"/>
      <c r="CO121" s="899"/>
      <c r="CP121" s="878" t="s">
        <v>473</v>
      </c>
      <c r="CQ121" s="879"/>
      <c r="CR121" s="879"/>
      <c r="CS121" s="879"/>
      <c r="CT121" s="879"/>
      <c r="CU121" s="879"/>
      <c r="CV121" s="879"/>
      <c r="CW121" s="879"/>
      <c r="CX121" s="879"/>
      <c r="CY121" s="879"/>
      <c r="CZ121" s="879"/>
      <c r="DA121" s="879"/>
      <c r="DB121" s="879"/>
      <c r="DC121" s="879"/>
      <c r="DD121" s="879"/>
      <c r="DE121" s="879"/>
      <c r="DF121" s="880"/>
      <c r="DG121" s="856">
        <v>3350555</v>
      </c>
      <c r="DH121" s="857"/>
      <c r="DI121" s="857"/>
      <c r="DJ121" s="857"/>
      <c r="DK121" s="857"/>
      <c r="DL121" s="857">
        <v>3232096</v>
      </c>
      <c r="DM121" s="857"/>
      <c r="DN121" s="857"/>
      <c r="DO121" s="857"/>
      <c r="DP121" s="857"/>
      <c r="DQ121" s="857">
        <v>2926772</v>
      </c>
      <c r="DR121" s="857"/>
      <c r="DS121" s="857"/>
      <c r="DT121" s="857"/>
      <c r="DU121" s="857"/>
      <c r="DV121" s="834">
        <v>18.8</v>
      </c>
      <c r="DW121" s="834"/>
      <c r="DX121" s="834"/>
      <c r="DY121" s="834"/>
      <c r="DZ121" s="835"/>
    </row>
    <row r="122" spans="1:130" s="246" customFormat="1" ht="26.25" customHeight="1" x14ac:dyDescent="0.15">
      <c r="A122" s="860"/>
      <c r="B122" s="861"/>
      <c r="C122" s="864" t="s">
        <v>453</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t="s">
        <v>129</v>
      </c>
      <c r="AB122" s="820"/>
      <c r="AC122" s="820"/>
      <c r="AD122" s="820"/>
      <c r="AE122" s="821"/>
      <c r="AF122" s="822" t="s">
        <v>444</v>
      </c>
      <c r="AG122" s="820"/>
      <c r="AH122" s="820"/>
      <c r="AI122" s="820"/>
      <c r="AJ122" s="821"/>
      <c r="AK122" s="822" t="s">
        <v>129</v>
      </c>
      <c r="AL122" s="820"/>
      <c r="AM122" s="820"/>
      <c r="AN122" s="820"/>
      <c r="AO122" s="821"/>
      <c r="AP122" s="867" t="s">
        <v>129</v>
      </c>
      <c r="AQ122" s="868"/>
      <c r="AR122" s="868"/>
      <c r="AS122" s="868"/>
      <c r="AT122" s="869"/>
      <c r="AU122" s="929"/>
      <c r="AV122" s="930"/>
      <c r="AW122" s="930"/>
      <c r="AX122" s="930"/>
      <c r="AY122" s="931"/>
      <c r="AZ122" s="922" t="s">
        <v>474</v>
      </c>
      <c r="BA122" s="923"/>
      <c r="BB122" s="923"/>
      <c r="BC122" s="923"/>
      <c r="BD122" s="923"/>
      <c r="BE122" s="923"/>
      <c r="BF122" s="923"/>
      <c r="BG122" s="923"/>
      <c r="BH122" s="923"/>
      <c r="BI122" s="923"/>
      <c r="BJ122" s="923"/>
      <c r="BK122" s="923"/>
      <c r="BL122" s="923"/>
      <c r="BM122" s="923"/>
      <c r="BN122" s="923"/>
      <c r="BO122" s="923"/>
      <c r="BP122" s="924"/>
      <c r="BQ122" s="925">
        <v>48293687</v>
      </c>
      <c r="BR122" s="888"/>
      <c r="BS122" s="888"/>
      <c r="BT122" s="888"/>
      <c r="BU122" s="888"/>
      <c r="BV122" s="888">
        <v>47212674</v>
      </c>
      <c r="BW122" s="888"/>
      <c r="BX122" s="888"/>
      <c r="BY122" s="888"/>
      <c r="BZ122" s="888"/>
      <c r="CA122" s="888">
        <v>45491376</v>
      </c>
      <c r="CB122" s="888"/>
      <c r="CC122" s="888"/>
      <c r="CD122" s="888"/>
      <c r="CE122" s="888"/>
      <c r="CF122" s="889">
        <v>291.7</v>
      </c>
      <c r="CG122" s="890"/>
      <c r="CH122" s="890"/>
      <c r="CI122" s="890"/>
      <c r="CJ122" s="890"/>
      <c r="CK122" s="912"/>
      <c r="CL122" s="898"/>
      <c r="CM122" s="898"/>
      <c r="CN122" s="898"/>
      <c r="CO122" s="899"/>
      <c r="CP122" s="878" t="s">
        <v>475</v>
      </c>
      <c r="CQ122" s="879"/>
      <c r="CR122" s="879"/>
      <c r="CS122" s="879"/>
      <c r="CT122" s="879"/>
      <c r="CU122" s="879"/>
      <c r="CV122" s="879"/>
      <c r="CW122" s="879"/>
      <c r="CX122" s="879"/>
      <c r="CY122" s="879"/>
      <c r="CZ122" s="879"/>
      <c r="DA122" s="879"/>
      <c r="DB122" s="879"/>
      <c r="DC122" s="879"/>
      <c r="DD122" s="879"/>
      <c r="DE122" s="879"/>
      <c r="DF122" s="880"/>
      <c r="DG122" s="856">
        <v>2559995</v>
      </c>
      <c r="DH122" s="857"/>
      <c r="DI122" s="857"/>
      <c r="DJ122" s="857"/>
      <c r="DK122" s="857"/>
      <c r="DL122" s="857">
        <v>2478230</v>
      </c>
      <c r="DM122" s="857"/>
      <c r="DN122" s="857"/>
      <c r="DO122" s="857"/>
      <c r="DP122" s="857"/>
      <c r="DQ122" s="857">
        <v>2315289</v>
      </c>
      <c r="DR122" s="857"/>
      <c r="DS122" s="857"/>
      <c r="DT122" s="857"/>
      <c r="DU122" s="857"/>
      <c r="DV122" s="834">
        <v>14.8</v>
      </c>
      <c r="DW122" s="834"/>
      <c r="DX122" s="834"/>
      <c r="DY122" s="834"/>
      <c r="DZ122" s="835"/>
    </row>
    <row r="123" spans="1:130" s="246" customFormat="1" ht="26.25" customHeight="1" x14ac:dyDescent="0.15">
      <c r="A123" s="860"/>
      <c r="B123" s="861"/>
      <c r="C123" s="864" t="s">
        <v>459</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v>39412</v>
      </c>
      <c r="AB123" s="820"/>
      <c r="AC123" s="820"/>
      <c r="AD123" s="820"/>
      <c r="AE123" s="821"/>
      <c r="AF123" s="822">
        <v>37049</v>
      </c>
      <c r="AG123" s="820"/>
      <c r="AH123" s="820"/>
      <c r="AI123" s="820"/>
      <c r="AJ123" s="821"/>
      <c r="AK123" s="822">
        <v>8253</v>
      </c>
      <c r="AL123" s="820"/>
      <c r="AM123" s="820"/>
      <c r="AN123" s="820"/>
      <c r="AO123" s="821"/>
      <c r="AP123" s="867">
        <v>0.1</v>
      </c>
      <c r="AQ123" s="868"/>
      <c r="AR123" s="868"/>
      <c r="AS123" s="868"/>
      <c r="AT123" s="869"/>
      <c r="AU123" s="932"/>
      <c r="AV123" s="933"/>
      <c r="AW123" s="933"/>
      <c r="AX123" s="933"/>
      <c r="AY123" s="933"/>
      <c r="AZ123" s="277" t="s">
        <v>187</v>
      </c>
      <c r="BA123" s="277"/>
      <c r="BB123" s="277"/>
      <c r="BC123" s="277"/>
      <c r="BD123" s="277"/>
      <c r="BE123" s="277"/>
      <c r="BF123" s="277"/>
      <c r="BG123" s="277"/>
      <c r="BH123" s="277"/>
      <c r="BI123" s="277"/>
      <c r="BJ123" s="277"/>
      <c r="BK123" s="277"/>
      <c r="BL123" s="277"/>
      <c r="BM123" s="277"/>
      <c r="BN123" s="277"/>
      <c r="BO123" s="920" t="s">
        <v>476</v>
      </c>
      <c r="BP123" s="921"/>
      <c r="BQ123" s="875">
        <v>52571348</v>
      </c>
      <c r="BR123" s="876"/>
      <c r="BS123" s="876"/>
      <c r="BT123" s="876"/>
      <c r="BU123" s="876"/>
      <c r="BV123" s="876">
        <v>51950235</v>
      </c>
      <c r="BW123" s="876"/>
      <c r="BX123" s="876"/>
      <c r="BY123" s="876"/>
      <c r="BZ123" s="876"/>
      <c r="CA123" s="876">
        <v>50560974</v>
      </c>
      <c r="CB123" s="876"/>
      <c r="CC123" s="876"/>
      <c r="CD123" s="876"/>
      <c r="CE123" s="876"/>
      <c r="CF123" s="786"/>
      <c r="CG123" s="787"/>
      <c r="CH123" s="787"/>
      <c r="CI123" s="787"/>
      <c r="CJ123" s="877"/>
      <c r="CK123" s="912"/>
      <c r="CL123" s="898"/>
      <c r="CM123" s="898"/>
      <c r="CN123" s="898"/>
      <c r="CO123" s="899"/>
      <c r="CP123" s="878" t="s">
        <v>477</v>
      </c>
      <c r="CQ123" s="879"/>
      <c r="CR123" s="879"/>
      <c r="CS123" s="879"/>
      <c r="CT123" s="879"/>
      <c r="CU123" s="879"/>
      <c r="CV123" s="879"/>
      <c r="CW123" s="879"/>
      <c r="CX123" s="879"/>
      <c r="CY123" s="879"/>
      <c r="CZ123" s="879"/>
      <c r="DA123" s="879"/>
      <c r="DB123" s="879"/>
      <c r="DC123" s="879"/>
      <c r="DD123" s="879"/>
      <c r="DE123" s="879"/>
      <c r="DF123" s="880"/>
      <c r="DG123" s="819" t="s">
        <v>129</v>
      </c>
      <c r="DH123" s="820"/>
      <c r="DI123" s="820"/>
      <c r="DJ123" s="820"/>
      <c r="DK123" s="821"/>
      <c r="DL123" s="822" t="s">
        <v>129</v>
      </c>
      <c r="DM123" s="820"/>
      <c r="DN123" s="820"/>
      <c r="DO123" s="820"/>
      <c r="DP123" s="821"/>
      <c r="DQ123" s="822" t="s">
        <v>129</v>
      </c>
      <c r="DR123" s="820"/>
      <c r="DS123" s="820"/>
      <c r="DT123" s="820"/>
      <c r="DU123" s="821"/>
      <c r="DV123" s="867" t="s">
        <v>129</v>
      </c>
      <c r="DW123" s="868"/>
      <c r="DX123" s="868"/>
      <c r="DY123" s="868"/>
      <c r="DZ123" s="869"/>
    </row>
    <row r="124" spans="1:130" s="246" customFormat="1" ht="26.25" customHeight="1" thickBot="1" x14ac:dyDescent="0.2">
      <c r="A124" s="860"/>
      <c r="B124" s="861"/>
      <c r="C124" s="864" t="s">
        <v>462</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t="s">
        <v>129</v>
      </c>
      <c r="AB124" s="820"/>
      <c r="AC124" s="820"/>
      <c r="AD124" s="820"/>
      <c r="AE124" s="821"/>
      <c r="AF124" s="822" t="s">
        <v>129</v>
      </c>
      <c r="AG124" s="820"/>
      <c r="AH124" s="820"/>
      <c r="AI124" s="820"/>
      <c r="AJ124" s="821"/>
      <c r="AK124" s="822" t="s">
        <v>129</v>
      </c>
      <c r="AL124" s="820"/>
      <c r="AM124" s="820"/>
      <c r="AN124" s="820"/>
      <c r="AO124" s="821"/>
      <c r="AP124" s="867" t="s">
        <v>129</v>
      </c>
      <c r="AQ124" s="868"/>
      <c r="AR124" s="868"/>
      <c r="AS124" s="868"/>
      <c r="AT124" s="869"/>
      <c r="AU124" s="870" t="s">
        <v>478</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v>146.4</v>
      </c>
      <c r="BR124" s="874"/>
      <c r="BS124" s="874"/>
      <c r="BT124" s="874"/>
      <c r="BU124" s="874"/>
      <c r="BV124" s="874">
        <v>132.30000000000001</v>
      </c>
      <c r="BW124" s="874"/>
      <c r="BX124" s="874"/>
      <c r="BY124" s="874"/>
      <c r="BZ124" s="874"/>
      <c r="CA124" s="874">
        <v>126.3</v>
      </c>
      <c r="CB124" s="874"/>
      <c r="CC124" s="874"/>
      <c r="CD124" s="874"/>
      <c r="CE124" s="874"/>
      <c r="CF124" s="764"/>
      <c r="CG124" s="765"/>
      <c r="CH124" s="765"/>
      <c r="CI124" s="765"/>
      <c r="CJ124" s="905"/>
      <c r="CK124" s="913"/>
      <c r="CL124" s="913"/>
      <c r="CM124" s="913"/>
      <c r="CN124" s="913"/>
      <c r="CO124" s="914"/>
      <c r="CP124" s="878" t="s">
        <v>479</v>
      </c>
      <c r="CQ124" s="879"/>
      <c r="CR124" s="879"/>
      <c r="CS124" s="879"/>
      <c r="CT124" s="879"/>
      <c r="CU124" s="879"/>
      <c r="CV124" s="879"/>
      <c r="CW124" s="879"/>
      <c r="CX124" s="879"/>
      <c r="CY124" s="879"/>
      <c r="CZ124" s="879"/>
      <c r="DA124" s="879"/>
      <c r="DB124" s="879"/>
      <c r="DC124" s="879"/>
      <c r="DD124" s="879"/>
      <c r="DE124" s="879"/>
      <c r="DF124" s="880"/>
      <c r="DG124" s="802" t="s">
        <v>444</v>
      </c>
      <c r="DH124" s="803"/>
      <c r="DI124" s="803"/>
      <c r="DJ124" s="803"/>
      <c r="DK124" s="804"/>
      <c r="DL124" s="805" t="s">
        <v>129</v>
      </c>
      <c r="DM124" s="803"/>
      <c r="DN124" s="803"/>
      <c r="DO124" s="803"/>
      <c r="DP124" s="804"/>
      <c r="DQ124" s="805" t="s">
        <v>444</v>
      </c>
      <c r="DR124" s="803"/>
      <c r="DS124" s="803"/>
      <c r="DT124" s="803"/>
      <c r="DU124" s="804"/>
      <c r="DV124" s="891" t="s">
        <v>129</v>
      </c>
      <c r="DW124" s="892"/>
      <c r="DX124" s="892"/>
      <c r="DY124" s="892"/>
      <c r="DZ124" s="893"/>
    </row>
    <row r="125" spans="1:130" s="246" customFormat="1" ht="26.25" customHeight="1" x14ac:dyDescent="0.15">
      <c r="A125" s="860"/>
      <c r="B125" s="861"/>
      <c r="C125" s="864" t="s">
        <v>464</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t="s">
        <v>129</v>
      </c>
      <c r="AB125" s="820"/>
      <c r="AC125" s="820"/>
      <c r="AD125" s="820"/>
      <c r="AE125" s="821"/>
      <c r="AF125" s="822" t="s">
        <v>129</v>
      </c>
      <c r="AG125" s="820"/>
      <c r="AH125" s="820"/>
      <c r="AI125" s="820"/>
      <c r="AJ125" s="821"/>
      <c r="AK125" s="822" t="s">
        <v>450</v>
      </c>
      <c r="AL125" s="820"/>
      <c r="AM125" s="820"/>
      <c r="AN125" s="820"/>
      <c r="AO125" s="821"/>
      <c r="AP125" s="867" t="s">
        <v>129</v>
      </c>
      <c r="AQ125" s="868"/>
      <c r="AR125" s="868"/>
      <c r="AS125" s="868"/>
      <c r="AT125" s="86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4" t="s">
        <v>480</v>
      </c>
      <c r="CL125" s="895"/>
      <c r="CM125" s="895"/>
      <c r="CN125" s="895"/>
      <c r="CO125" s="896"/>
      <c r="CP125" s="903" t="s">
        <v>481</v>
      </c>
      <c r="CQ125" s="848"/>
      <c r="CR125" s="848"/>
      <c r="CS125" s="848"/>
      <c r="CT125" s="848"/>
      <c r="CU125" s="848"/>
      <c r="CV125" s="848"/>
      <c r="CW125" s="848"/>
      <c r="CX125" s="848"/>
      <c r="CY125" s="848"/>
      <c r="CZ125" s="848"/>
      <c r="DA125" s="848"/>
      <c r="DB125" s="848"/>
      <c r="DC125" s="848"/>
      <c r="DD125" s="848"/>
      <c r="DE125" s="848"/>
      <c r="DF125" s="849"/>
      <c r="DG125" s="904" t="s">
        <v>129</v>
      </c>
      <c r="DH125" s="885"/>
      <c r="DI125" s="885"/>
      <c r="DJ125" s="885"/>
      <c r="DK125" s="885"/>
      <c r="DL125" s="885" t="s">
        <v>444</v>
      </c>
      <c r="DM125" s="885"/>
      <c r="DN125" s="885"/>
      <c r="DO125" s="885"/>
      <c r="DP125" s="885"/>
      <c r="DQ125" s="885" t="s">
        <v>129</v>
      </c>
      <c r="DR125" s="885"/>
      <c r="DS125" s="885"/>
      <c r="DT125" s="885"/>
      <c r="DU125" s="885"/>
      <c r="DV125" s="886" t="s">
        <v>129</v>
      </c>
      <c r="DW125" s="886"/>
      <c r="DX125" s="886"/>
      <c r="DY125" s="886"/>
      <c r="DZ125" s="887"/>
    </row>
    <row r="126" spans="1:130" s="246" customFormat="1" ht="26.25" customHeight="1" thickBot="1" x14ac:dyDescent="0.2">
      <c r="A126" s="860"/>
      <c r="B126" s="861"/>
      <c r="C126" s="864" t="s">
        <v>466</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t="s">
        <v>129</v>
      </c>
      <c r="AB126" s="820"/>
      <c r="AC126" s="820"/>
      <c r="AD126" s="820"/>
      <c r="AE126" s="821"/>
      <c r="AF126" s="822" t="s">
        <v>129</v>
      </c>
      <c r="AG126" s="820"/>
      <c r="AH126" s="820"/>
      <c r="AI126" s="820"/>
      <c r="AJ126" s="821"/>
      <c r="AK126" s="822" t="s">
        <v>129</v>
      </c>
      <c r="AL126" s="820"/>
      <c r="AM126" s="820"/>
      <c r="AN126" s="820"/>
      <c r="AO126" s="821"/>
      <c r="AP126" s="867" t="s">
        <v>129</v>
      </c>
      <c r="AQ126" s="868"/>
      <c r="AR126" s="868"/>
      <c r="AS126" s="868"/>
      <c r="AT126" s="86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97"/>
      <c r="CL126" s="898"/>
      <c r="CM126" s="898"/>
      <c r="CN126" s="898"/>
      <c r="CO126" s="899"/>
      <c r="CP126" s="855" t="s">
        <v>482</v>
      </c>
      <c r="CQ126" s="790"/>
      <c r="CR126" s="790"/>
      <c r="CS126" s="790"/>
      <c r="CT126" s="790"/>
      <c r="CU126" s="790"/>
      <c r="CV126" s="790"/>
      <c r="CW126" s="790"/>
      <c r="CX126" s="790"/>
      <c r="CY126" s="790"/>
      <c r="CZ126" s="790"/>
      <c r="DA126" s="790"/>
      <c r="DB126" s="790"/>
      <c r="DC126" s="790"/>
      <c r="DD126" s="790"/>
      <c r="DE126" s="790"/>
      <c r="DF126" s="791"/>
      <c r="DG126" s="856" t="s">
        <v>129</v>
      </c>
      <c r="DH126" s="857"/>
      <c r="DI126" s="857"/>
      <c r="DJ126" s="857"/>
      <c r="DK126" s="857"/>
      <c r="DL126" s="857" t="s">
        <v>129</v>
      </c>
      <c r="DM126" s="857"/>
      <c r="DN126" s="857"/>
      <c r="DO126" s="857"/>
      <c r="DP126" s="857"/>
      <c r="DQ126" s="857" t="s">
        <v>129</v>
      </c>
      <c r="DR126" s="857"/>
      <c r="DS126" s="857"/>
      <c r="DT126" s="857"/>
      <c r="DU126" s="857"/>
      <c r="DV126" s="834" t="s">
        <v>129</v>
      </c>
      <c r="DW126" s="834"/>
      <c r="DX126" s="834"/>
      <c r="DY126" s="834"/>
      <c r="DZ126" s="835"/>
    </row>
    <row r="127" spans="1:130" s="246" customFormat="1" ht="26.25" customHeight="1" x14ac:dyDescent="0.15">
      <c r="A127" s="862"/>
      <c r="B127" s="863"/>
      <c r="C127" s="881" t="s">
        <v>483</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t="s">
        <v>129</v>
      </c>
      <c r="AB127" s="820"/>
      <c r="AC127" s="820"/>
      <c r="AD127" s="820"/>
      <c r="AE127" s="821"/>
      <c r="AF127" s="822" t="s">
        <v>129</v>
      </c>
      <c r="AG127" s="820"/>
      <c r="AH127" s="820"/>
      <c r="AI127" s="820"/>
      <c r="AJ127" s="821"/>
      <c r="AK127" s="822" t="s">
        <v>129</v>
      </c>
      <c r="AL127" s="820"/>
      <c r="AM127" s="820"/>
      <c r="AN127" s="820"/>
      <c r="AO127" s="821"/>
      <c r="AP127" s="867" t="s">
        <v>129</v>
      </c>
      <c r="AQ127" s="868"/>
      <c r="AR127" s="868"/>
      <c r="AS127" s="868"/>
      <c r="AT127" s="869"/>
      <c r="AU127" s="282"/>
      <c r="AV127" s="282"/>
      <c r="AW127" s="282"/>
      <c r="AX127" s="884" t="s">
        <v>484</v>
      </c>
      <c r="AY127" s="852"/>
      <c r="AZ127" s="852"/>
      <c r="BA127" s="852"/>
      <c r="BB127" s="852"/>
      <c r="BC127" s="852"/>
      <c r="BD127" s="852"/>
      <c r="BE127" s="853"/>
      <c r="BF127" s="851" t="s">
        <v>485</v>
      </c>
      <c r="BG127" s="852"/>
      <c r="BH127" s="852"/>
      <c r="BI127" s="852"/>
      <c r="BJ127" s="852"/>
      <c r="BK127" s="852"/>
      <c r="BL127" s="853"/>
      <c r="BM127" s="851" t="s">
        <v>486</v>
      </c>
      <c r="BN127" s="852"/>
      <c r="BO127" s="852"/>
      <c r="BP127" s="852"/>
      <c r="BQ127" s="852"/>
      <c r="BR127" s="852"/>
      <c r="BS127" s="853"/>
      <c r="BT127" s="851" t="s">
        <v>487</v>
      </c>
      <c r="BU127" s="852"/>
      <c r="BV127" s="852"/>
      <c r="BW127" s="852"/>
      <c r="BX127" s="852"/>
      <c r="BY127" s="852"/>
      <c r="BZ127" s="854"/>
      <c r="CA127" s="282"/>
      <c r="CB127" s="282"/>
      <c r="CC127" s="282"/>
      <c r="CD127" s="283"/>
      <c r="CE127" s="283"/>
      <c r="CF127" s="283"/>
      <c r="CG127" s="280"/>
      <c r="CH127" s="280"/>
      <c r="CI127" s="280"/>
      <c r="CJ127" s="281"/>
      <c r="CK127" s="897"/>
      <c r="CL127" s="898"/>
      <c r="CM127" s="898"/>
      <c r="CN127" s="898"/>
      <c r="CO127" s="899"/>
      <c r="CP127" s="855" t="s">
        <v>488</v>
      </c>
      <c r="CQ127" s="790"/>
      <c r="CR127" s="790"/>
      <c r="CS127" s="790"/>
      <c r="CT127" s="790"/>
      <c r="CU127" s="790"/>
      <c r="CV127" s="790"/>
      <c r="CW127" s="790"/>
      <c r="CX127" s="790"/>
      <c r="CY127" s="790"/>
      <c r="CZ127" s="790"/>
      <c r="DA127" s="790"/>
      <c r="DB127" s="790"/>
      <c r="DC127" s="790"/>
      <c r="DD127" s="790"/>
      <c r="DE127" s="790"/>
      <c r="DF127" s="791"/>
      <c r="DG127" s="856" t="s">
        <v>129</v>
      </c>
      <c r="DH127" s="857"/>
      <c r="DI127" s="857"/>
      <c r="DJ127" s="857"/>
      <c r="DK127" s="857"/>
      <c r="DL127" s="857" t="s">
        <v>444</v>
      </c>
      <c r="DM127" s="857"/>
      <c r="DN127" s="857"/>
      <c r="DO127" s="857"/>
      <c r="DP127" s="857"/>
      <c r="DQ127" s="857" t="s">
        <v>450</v>
      </c>
      <c r="DR127" s="857"/>
      <c r="DS127" s="857"/>
      <c r="DT127" s="857"/>
      <c r="DU127" s="857"/>
      <c r="DV127" s="834" t="s">
        <v>129</v>
      </c>
      <c r="DW127" s="834"/>
      <c r="DX127" s="834"/>
      <c r="DY127" s="834"/>
      <c r="DZ127" s="835"/>
    </row>
    <row r="128" spans="1:130" s="246" customFormat="1" ht="26.25" customHeight="1" thickBot="1" x14ac:dyDescent="0.2">
      <c r="A128" s="836" t="s">
        <v>489</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490</v>
      </c>
      <c r="X128" s="838"/>
      <c r="Y128" s="838"/>
      <c r="Z128" s="839"/>
      <c r="AA128" s="840">
        <v>133035</v>
      </c>
      <c r="AB128" s="841"/>
      <c r="AC128" s="841"/>
      <c r="AD128" s="841"/>
      <c r="AE128" s="842"/>
      <c r="AF128" s="843">
        <v>180220</v>
      </c>
      <c r="AG128" s="841"/>
      <c r="AH128" s="841"/>
      <c r="AI128" s="841"/>
      <c r="AJ128" s="842"/>
      <c r="AK128" s="843">
        <v>126710</v>
      </c>
      <c r="AL128" s="841"/>
      <c r="AM128" s="841"/>
      <c r="AN128" s="841"/>
      <c r="AO128" s="842"/>
      <c r="AP128" s="844"/>
      <c r="AQ128" s="845"/>
      <c r="AR128" s="845"/>
      <c r="AS128" s="845"/>
      <c r="AT128" s="846"/>
      <c r="AU128" s="282"/>
      <c r="AV128" s="282"/>
      <c r="AW128" s="282"/>
      <c r="AX128" s="847" t="s">
        <v>491</v>
      </c>
      <c r="AY128" s="848"/>
      <c r="AZ128" s="848"/>
      <c r="BA128" s="848"/>
      <c r="BB128" s="848"/>
      <c r="BC128" s="848"/>
      <c r="BD128" s="848"/>
      <c r="BE128" s="849"/>
      <c r="BF128" s="826" t="s">
        <v>129</v>
      </c>
      <c r="BG128" s="827"/>
      <c r="BH128" s="827"/>
      <c r="BI128" s="827"/>
      <c r="BJ128" s="827"/>
      <c r="BK128" s="827"/>
      <c r="BL128" s="850"/>
      <c r="BM128" s="826">
        <v>12.51</v>
      </c>
      <c r="BN128" s="827"/>
      <c r="BO128" s="827"/>
      <c r="BP128" s="827"/>
      <c r="BQ128" s="827"/>
      <c r="BR128" s="827"/>
      <c r="BS128" s="850"/>
      <c r="BT128" s="826">
        <v>20</v>
      </c>
      <c r="BU128" s="827"/>
      <c r="BV128" s="827"/>
      <c r="BW128" s="827"/>
      <c r="BX128" s="827"/>
      <c r="BY128" s="827"/>
      <c r="BZ128" s="828"/>
      <c r="CA128" s="283"/>
      <c r="CB128" s="283"/>
      <c r="CC128" s="283"/>
      <c r="CD128" s="283"/>
      <c r="CE128" s="283"/>
      <c r="CF128" s="283"/>
      <c r="CG128" s="280"/>
      <c r="CH128" s="280"/>
      <c r="CI128" s="280"/>
      <c r="CJ128" s="281"/>
      <c r="CK128" s="900"/>
      <c r="CL128" s="901"/>
      <c r="CM128" s="901"/>
      <c r="CN128" s="901"/>
      <c r="CO128" s="902"/>
      <c r="CP128" s="829" t="s">
        <v>492</v>
      </c>
      <c r="CQ128" s="768"/>
      <c r="CR128" s="768"/>
      <c r="CS128" s="768"/>
      <c r="CT128" s="768"/>
      <c r="CU128" s="768"/>
      <c r="CV128" s="768"/>
      <c r="CW128" s="768"/>
      <c r="CX128" s="768"/>
      <c r="CY128" s="768"/>
      <c r="CZ128" s="768"/>
      <c r="DA128" s="768"/>
      <c r="DB128" s="768"/>
      <c r="DC128" s="768"/>
      <c r="DD128" s="768"/>
      <c r="DE128" s="768"/>
      <c r="DF128" s="769"/>
      <c r="DG128" s="830" t="s">
        <v>129</v>
      </c>
      <c r="DH128" s="831"/>
      <c r="DI128" s="831"/>
      <c r="DJ128" s="831"/>
      <c r="DK128" s="831"/>
      <c r="DL128" s="831" t="s">
        <v>129</v>
      </c>
      <c r="DM128" s="831"/>
      <c r="DN128" s="831"/>
      <c r="DO128" s="831"/>
      <c r="DP128" s="831"/>
      <c r="DQ128" s="831" t="s">
        <v>129</v>
      </c>
      <c r="DR128" s="831"/>
      <c r="DS128" s="831"/>
      <c r="DT128" s="831"/>
      <c r="DU128" s="831"/>
      <c r="DV128" s="832" t="s">
        <v>129</v>
      </c>
      <c r="DW128" s="832"/>
      <c r="DX128" s="832"/>
      <c r="DY128" s="832"/>
      <c r="DZ128" s="833"/>
    </row>
    <row r="129" spans="1:131" s="246" customFormat="1" ht="26.25" customHeight="1" x14ac:dyDescent="0.15">
      <c r="A129" s="814" t="s">
        <v>108</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493</v>
      </c>
      <c r="X129" s="817"/>
      <c r="Y129" s="817"/>
      <c r="Z129" s="818"/>
      <c r="AA129" s="819">
        <v>19899354</v>
      </c>
      <c r="AB129" s="820"/>
      <c r="AC129" s="820"/>
      <c r="AD129" s="820"/>
      <c r="AE129" s="821"/>
      <c r="AF129" s="822">
        <v>19741592</v>
      </c>
      <c r="AG129" s="820"/>
      <c r="AH129" s="820"/>
      <c r="AI129" s="820"/>
      <c r="AJ129" s="821"/>
      <c r="AK129" s="822">
        <v>19701286</v>
      </c>
      <c r="AL129" s="820"/>
      <c r="AM129" s="820"/>
      <c r="AN129" s="820"/>
      <c r="AO129" s="821"/>
      <c r="AP129" s="823"/>
      <c r="AQ129" s="824"/>
      <c r="AR129" s="824"/>
      <c r="AS129" s="824"/>
      <c r="AT129" s="825"/>
      <c r="AU129" s="284"/>
      <c r="AV129" s="284"/>
      <c r="AW129" s="284"/>
      <c r="AX129" s="789" t="s">
        <v>494</v>
      </c>
      <c r="AY129" s="790"/>
      <c r="AZ129" s="790"/>
      <c r="BA129" s="790"/>
      <c r="BB129" s="790"/>
      <c r="BC129" s="790"/>
      <c r="BD129" s="790"/>
      <c r="BE129" s="791"/>
      <c r="BF129" s="809" t="s">
        <v>129</v>
      </c>
      <c r="BG129" s="810"/>
      <c r="BH129" s="810"/>
      <c r="BI129" s="810"/>
      <c r="BJ129" s="810"/>
      <c r="BK129" s="810"/>
      <c r="BL129" s="811"/>
      <c r="BM129" s="809">
        <v>17.510000000000002</v>
      </c>
      <c r="BN129" s="810"/>
      <c r="BO129" s="810"/>
      <c r="BP129" s="810"/>
      <c r="BQ129" s="810"/>
      <c r="BR129" s="810"/>
      <c r="BS129" s="811"/>
      <c r="BT129" s="809">
        <v>30</v>
      </c>
      <c r="BU129" s="812"/>
      <c r="BV129" s="812"/>
      <c r="BW129" s="812"/>
      <c r="BX129" s="812"/>
      <c r="BY129" s="812"/>
      <c r="BZ129" s="81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14" t="s">
        <v>495</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496</v>
      </c>
      <c r="X130" s="817"/>
      <c r="Y130" s="817"/>
      <c r="Z130" s="818"/>
      <c r="AA130" s="819">
        <v>4323963</v>
      </c>
      <c r="AB130" s="820"/>
      <c r="AC130" s="820"/>
      <c r="AD130" s="820"/>
      <c r="AE130" s="821"/>
      <c r="AF130" s="822">
        <v>4156567</v>
      </c>
      <c r="AG130" s="820"/>
      <c r="AH130" s="820"/>
      <c r="AI130" s="820"/>
      <c r="AJ130" s="821"/>
      <c r="AK130" s="822">
        <v>4107609</v>
      </c>
      <c r="AL130" s="820"/>
      <c r="AM130" s="820"/>
      <c r="AN130" s="820"/>
      <c r="AO130" s="821"/>
      <c r="AP130" s="823"/>
      <c r="AQ130" s="824"/>
      <c r="AR130" s="824"/>
      <c r="AS130" s="824"/>
      <c r="AT130" s="825"/>
      <c r="AU130" s="284"/>
      <c r="AV130" s="284"/>
      <c r="AW130" s="284"/>
      <c r="AX130" s="789" t="s">
        <v>497</v>
      </c>
      <c r="AY130" s="790"/>
      <c r="AZ130" s="790"/>
      <c r="BA130" s="790"/>
      <c r="BB130" s="790"/>
      <c r="BC130" s="790"/>
      <c r="BD130" s="790"/>
      <c r="BE130" s="791"/>
      <c r="BF130" s="792">
        <v>15.5</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498</v>
      </c>
      <c r="X131" s="800"/>
      <c r="Y131" s="800"/>
      <c r="Z131" s="801"/>
      <c r="AA131" s="802">
        <v>15575391</v>
      </c>
      <c r="AB131" s="803"/>
      <c r="AC131" s="803"/>
      <c r="AD131" s="803"/>
      <c r="AE131" s="804"/>
      <c r="AF131" s="805">
        <v>15585025</v>
      </c>
      <c r="AG131" s="803"/>
      <c r="AH131" s="803"/>
      <c r="AI131" s="803"/>
      <c r="AJ131" s="804"/>
      <c r="AK131" s="805">
        <v>15593677</v>
      </c>
      <c r="AL131" s="803"/>
      <c r="AM131" s="803"/>
      <c r="AN131" s="803"/>
      <c r="AO131" s="804"/>
      <c r="AP131" s="806"/>
      <c r="AQ131" s="807"/>
      <c r="AR131" s="807"/>
      <c r="AS131" s="807"/>
      <c r="AT131" s="808"/>
      <c r="AU131" s="284"/>
      <c r="AV131" s="284"/>
      <c r="AW131" s="284"/>
      <c r="AX131" s="767" t="s">
        <v>499</v>
      </c>
      <c r="AY131" s="768"/>
      <c r="AZ131" s="768"/>
      <c r="BA131" s="768"/>
      <c r="BB131" s="768"/>
      <c r="BC131" s="768"/>
      <c r="BD131" s="768"/>
      <c r="BE131" s="769"/>
      <c r="BF131" s="770">
        <v>126.3</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776" t="s">
        <v>500</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501</v>
      </c>
      <c r="W132" s="780"/>
      <c r="X132" s="780"/>
      <c r="Y132" s="780"/>
      <c r="Z132" s="781"/>
      <c r="AA132" s="782">
        <v>16.143668980000001</v>
      </c>
      <c r="AB132" s="783"/>
      <c r="AC132" s="783"/>
      <c r="AD132" s="783"/>
      <c r="AE132" s="784"/>
      <c r="AF132" s="785">
        <v>15.7800966</v>
      </c>
      <c r="AG132" s="783"/>
      <c r="AH132" s="783"/>
      <c r="AI132" s="783"/>
      <c r="AJ132" s="784"/>
      <c r="AK132" s="785">
        <v>14.668893020000001</v>
      </c>
      <c r="AL132" s="783"/>
      <c r="AM132" s="783"/>
      <c r="AN132" s="783"/>
      <c r="AO132" s="784"/>
      <c r="AP132" s="786"/>
      <c r="AQ132" s="787"/>
      <c r="AR132" s="787"/>
      <c r="AS132" s="787"/>
      <c r="AT132" s="78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502</v>
      </c>
      <c r="W133" s="759"/>
      <c r="X133" s="759"/>
      <c r="Y133" s="759"/>
      <c r="Z133" s="760"/>
      <c r="AA133" s="761">
        <v>15.2</v>
      </c>
      <c r="AB133" s="762"/>
      <c r="AC133" s="762"/>
      <c r="AD133" s="762"/>
      <c r="AE133" s="763"/>
      <c r="AF133" s="761">
        <v>15.2</v>
      </c>
      <c r="AG133" s="762"/>
      <c r="AH133" s="762"/>
      <c r="AI133" s="762"/>
      <c r="AJ133" s="763"/>
      <c r="AK133" s="761">
        <v>15.5</v>
      </c>
      <c r="AL133" s="762"/>
      <c r="AM133" s="762"/>
      <c r="AN133" s="762"/>
      <c r="AO133" s="763"/>
      <c r="AP133" s="764"/>
      <c r="AQ133" s="765"/>
      <c r="AR133" s="765"/>
      <c r="AS133" s="765"/>
      <c r="AT133" s="76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EfPYms5wPR5CeMeAFB+NdfZ0+T+gE9aFOxsDPq7zE7IJjdOZU5+Lw7Bv1ajs/dMP4Mwij7BOsC5bYwFGnLTVbQ==" saltValue="rvYxlm2OCgcM1kSn5pNcE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5" zoomScaleNormal="85" zoomScaleSheetLayoutView="85"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503</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sxZn7da0n5dsAl/teddci4ChERdVz3vtwjPTymO2GtldCB17qqVbp5ApE6wPLovQ/lVjlvbF2pwwGeg2Ox24Vw==" saltValue="K1DL9ba7kigUbaFndF0+H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80" zoomScaleNormal="8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9/K7Wy60Otoa5h24zC8wa0Q2ENRFoJMrv8MZgbZ/q0x/11sydJIGATgn9P0iBN6pO2Et/t4osRCdakR7RBTfgA==" saltValue="khchYKGJ8W/svsBYV7vHH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5" zoomScaleSheetLayoutView="85"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504</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505</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4" t="s">
        <v>506</v>
      </c>
      <c r="AP7" s="303"/>
      <c r="AQ7" s="304" t="s">
        <v>507</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5"/>
      <c r="AP8" s="309" t="s">
        <v>508</v>
      </c>
      <c r="AQ8" s="310" t="s">
        <v>509</v>
      </c>
      <c r="AR8" s="311" t="s">
        <v>510</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88" t="s">
        <v>511</v>
      </c>
      <c r="AL9" s="1189"/>
      <c r="AM9" s="1189"/>
      <c r="AN9" s="1190"/>
      <c r="AO9" s="312">
        <v>4671104</v>
      </c>
      <c r="AP9" s="312">
        <v>81906</v>
      </c>
      <c r="AQ9" s="313">
        <v>72852</v>
      </c>
      <c r="AR9" s="314">
        <v>12.4</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88" t="s">
        <v>512</v>
      </c>
      <c r="AL10" s="1189"/>
      <c r="AM10" s="1189"/>
      <c r="AN10" s="1190"/>
      <c r="AO10" s="315">
        <v>421466</v>
      </c>
      <c r="AP10" s="315">
        <v>7390</v>
      </c>
      <c r="AQ10" s="316">
        <v>5779</v>
      </c>
      <c r="AR10" s="317">
        <v>27.9</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88" t="s">
        <v>513</v>
      </c>
      <c r="AL11" s="1189"/>
      <c r="AM11" s="1189"/>
      <c r="AN11" s="1190"/>
      <c r="AO11" s="315">
        <v>58010</v>
      </c>
      <c r="AP11" s="315">
        <v>1017</v>
      </c>
      <c r="AQ11" s="316">
        <v>5205</v>
      </c>
      <c r="AR11" s="317">
        <v>-80.5</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88" t="s">
        <v>514</v>
      </c>
      <c r="AL12" s="1189"/>
      <c r="AM12" s="1189"/>
      <c r="AN12" s="1190"/>
      <c r="AO12" s="315">
        <v>103710</v>
      </c>
      <c r="AP12" s="315">
        <v>1819</v>
      </c>
      <c r="AQ12" s="316">
        <v>1186</v>
      </c>
      <c r="AR12" s="317">
        <v>53.4</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88" t="s">
        <v>515</v>
      </c>
      <c r="AL13" s="1189"/>
      <c r="AM13" s="1189"/>
      <c r="AN13" s="1190"/>
      <c r="AO13" s="315" t="s">
        <v>516</v>
      </c>
      <c r="AP13" s="315" t="s">
        <v>516</v>
      </c>
      <c r="AQ13" s="316">
        <v>2</v>
      </c>
      <c r="AR13" s="317" t="s">
        <v>516</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88" t="s">
        <v>517</v>
      </c>
      <c r="AL14" s="1189"/>
      <c r="AM14" s="1189"/>
      <c r="AN14" s="1190"/>
      <c r="AO14" s="315">
        <v>116204</v>
      </c>
      <c r="AP14" s="315">
        <v>2038</v>
      </c>
      <c r="AQ14" s="316">
        <v>3005</v>
      </c>
      <c r="AR14" s="317">
        <v>-32.200000000000003</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88" t="s">
        <v>518</v>
      </c>
      <c r="AL15" s="1189"/>
      <c r="AM15" s="1189"/>
      <c r="AN15" s="1190"/>
      <c r="AO15" s="315">
        <v>120462</v>
      </c>
      <c r="AP15" s="315">
        <v>2112</v>
      </c>
      <c r="AQ15" s="316">
        <v>1720</v>
      </c>
      <c r="AR15" s="317">
        <v>22.8</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91" t="s">
        <v>519</v>
      </c>
      <c r="AL16" s="1192"/>
      <c r="AM16" s="1192"/>
      <c r="AN16" s="1193"/>
      <c r="AO16" s="315">
        <v>-442449</v>
      </c>
      <c r="AP16" s="315">
        <v>-7758</v>
      </c>
      <c r="AQ16" s="316">
        <v>-6900</v>
      </c>
      <c r="AR16" s="317">
        <v>12.4</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91" t="s">
        <v>187</v>
      </c>
      <c r="AL17" s="1192"/>
      <c r="AM17" s="1192"/>
      <c r="AN17" s="1193"/>
      <c r="AO17" s="315">
        <v>5048507</v>
      </c>
      <c r="AP17" s="315">
        <v>88524</v>
      </c>
      <c r="AQ17" s="316">
        <v>82850</v>
      </c>
      <c r="AR17" s="317">
        <v>6.8</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520</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521</v>
      </c>
      <c r="AP20" s="323" t="s">
        <v>522</v>
      </c>
      <c r="AQ20" s="324" t="s">
        <v>523</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85" t="s">
        <v>524</v>
      </c>
      <c r="AL21" s="1186"/>
      <c r="AM21" s="1186"/>
      <c r="AN21" s="1187"/>
      <c r="AO21" s="327">
        <v>10.66</v>
      </c>
      <c r="AP21" s="328">
        <v>8.1999999999999993</v>
      </c>
      <c r="AQ21" s="329">
        <v>2.46</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85" t="s">
        <v>525</v>
      </c>
      <c r="AL22" s="1186"/>
      <c r="AM22" s="1186"/>
      <c r="AN22" s="1187"/>
      <c r="AO22" s="332">
        <v>92.6</v>
      </c>
      <c r="AP22" s="333">
        <v>97.9</v>
      </c>
      <c r="AQ22" s="334">
        <v>-5.3</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526</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527</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528</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4" t="s">
        <v>506</v>
      </c>
      <c r="AP30" s="303"/>
      <c r="AQ30" s="304" t="s">
        <v>507</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5"/>
      <c r="AP31" s="309" t="s">
        <v>508</v>
      </c>
      <c r="AQ31" s="310" t="s">
        <v>509</v>
      </c>
      <c r="AR31" s="311" t="s">
        <v>510</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76" t="s">
        <v>529</v>
      </c>
      <c r="AL32" s="1177"/>
      <c r="AM32" s="1177"/>
      <c r="AN32" s="1178"/>
      <c r="AO32" s="342">
        <v>4124590</v>
      </c>
      <c r="AP32" s="342">
        <v>72323</v>
      </c>
      <c r="AQ32" s="343">
        <v>53769</v>
      </c>
      <c r="AR32" s="344">
        <v>34.5</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76" t="s">
        <v>530</v>
      </c>
      <c r="AL33" s="1177"/>
      <c r="AM33" s="1177"/>
      <c r="AN33" s="1178"/>
      <c r="AO33" s="342" t="s">
        <v>516</v>
      </c>
      <c r="AP33" s="342" t="s">
        <v>516</v>
      </c>
      <c r="AQ33" s="343" t="s">
        <v>516</v>
      </c>
      <c r="AR33" s="344" t="s">
        <v>516</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76" t="s">
        <v>531</v>
      </c>
      <c r="AL34" s="1177"/>
      <c r="AM34" s="1177"/>
      <c r="AN34" s="1178"/>
      <c r="AO34" s="342" t="s">
        <v>516</v>
      </c>
      <c r="AP34" s="342" t="s">
        <v>516</v>
      </c>
      <c r="AQ34" s="343">
        <v>30</v>
      </c>
      <c r="AR34" s="344" t="s">
        <v>516</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76" t="s">
        <v>532</v>
      </c>
      <c r="AL35" s="1177"/>
      <c r="AM35" s="1177"/>
      <c r="AN35" s="1178"/>
      <c r="AO35" s="342">
        <v>2326436</v>
      </c>
      <c r="AP35" s="342">
        <v>40793</v>
      </c>
      <c r="AQ35" s="343">
        <v>13935</v>
      </c>
      <c r="AR35" s="344">
        <v>192.7</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76" t="s">
        <v>533</v>
      </c>
      <c r="AL36" s="1177"/>
      <c r="AM36" s="1177"/>
      <c r="AN36" s="1178"/>
      <c r="AO36" s="342">
        <v>62460</v>
      </c>
      <c r="AP36" s="342">
        <v>1095</v>
      </c>
      <c r="AQ36" s="343">
        <v>1254</v>
      </c>
      <c r="AR36" s="344">
        <v>-12.7</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76" t="s">
        <v>534</v>
      </c>
      <c r="AL37" s="1177"/>
      <c r="AM37" s="1177"/>
      <c r="AN37" s="1178"/>
      <c r="AO37" s="342">
        <v>8253</v>
      </c>
      <c r="AP37" s="342">
        <v>145</v>
      </c>
      <c r="AQ37" s="343">
        <v>601</v>
      </c>
      <c r="AR37" s="344">
        <v>-75.900000000000006</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79" t="s">
        <v>535</v>
      </c>
      <c r="AL38" s="1180"/>
      <c r="AM38" s="1180"/>
      <c r="AN38" s="1181"/>
      <c r="AO38" s="345" t="s">
        <v>516</v>
      </c>
      <c r="AP38" s="345" t="s">
        <v>516</v>
      </c>
      <c r="AQ38" s="346">
        <v>1</v>
      </c>
      <c r="AR38" s="334" t="s">
        <v>516</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79" t="s">
        <v>536</v>
      </c>
      <c r="AL39" s="1180"/>
      <c r="AM39" s="1180"/>
      <c r="AN39" s="1181"/>
      <c r="AO39" s="342">
        <v>-126710</v>
      </c>
      <c r="AP39" s="342">
        <v>-2222</v>
      </c>
      <c r="AQ39" s="343">
        <v>-4013</v>
      </c>
      <c r="AR39" s="344">
        <v>-44.6</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76" t="s">
        <v>537</v>
      </c>
      <c r="AL40" s="1177"/>
      <c r="AM40" s="1177"/>
      <c r="AN40" s="1178"/>
      <c r="AO40" s="342">
        <v>-4107609</v>
      </c>
      <c r="AP40" s="342">
        <v>-72025</v>
      </c>
      <c r="AQ40" s="343">
        <v>-48341</v>
      </c>
      <c r="AR40" s="344">
        <v>49</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2" t="s">
        <v>299</v>
      </c>
      <c r="AL41" s="1183"/>
      <c r="AM41" s="1183"/>
      <c r="AN41" s="1184"/>
      <c r="AO41" s="342">
        <v>2287420</v>
      </c>
      <c r="AP41" s="342">
        <v>40109</v>
      </c>
      <c r="AQ41" s="343">
        <v>17235</v>
      </c>
      <c r="AR41" s="344">
        <v>132.69999999999999</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538</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539</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540</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69" t="s">
        <v>506</v>
      </c>
      <c r="AN49" s="1171" t="s">
        <v>541</v>
      </c>
      <c r="AO49" s="1172"/>
      <c r="AP49" s="1172"/>
      <c r="AQ49" s="1172"/>
      <c r="AR49" s="1173"/>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70"/>
      <c r="AN50" s="358" t="s">
        <v>542</v>
      </c>
      <c r="AO50" s="359" t="s">
        <v>543</v>
      </c>
      <c r="AP50" s="360" t="s">
        <v>544</v>
      </c>
      <c r="AQ50" s="361" t="s">
        <v>545</v>
      </c>
      <c r="AR50" s="362" t="s">
        <v>546</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547</v>
      </c>
      <c r="AL51" s="355"/>
      <c r="AM51" s="363">
        <v>6542680</v>
      </c>
      <c r="AN51" s="364">
        <v>109710</v>
      </c>
      <c r="AO51" s="365">
        <v>-1.3</v>
      </c>
      <c r="AP51" s="366">
        <v>66255</v>
      </c>
      <c r="AQ51" s="367">
        <v>3.6</v>
      </c>
      <c r="AR51" s="368">
        <v>-4.9000000000000004</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548</v>
      </c>
      <c r="AM52" s="371">
        <v>4877242</v>
      </c>
      <c r="AN52" s="372">
        <v>81784</v>
      </c>
      <c r="AO52" s="373">
        <v>15.9</v>
      </c>
      <c r="AP52" s="374">
        <v>31822</v>
      </c>
      <c r="AQ52" s="375">
        <v>8.8000000000000007</v>
      </c>
      <c r="AR52" s="376">
        <v>7.1</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549</v>
      </c>
      <c r="AL53" s="355"/>
      <c r="AM53" s="363">
        <v>8402783</v>
      </c>
      <c r="AN53" s="364">
        <v>142645</v>
      </c>
      <c r="AO53" s="365">
        <v>30</v>
      </c>
      <c r="AP53" s="366">
        <v>92247</v>
      </c>
      <c r="AQ53" s="367">
        <v>39.200000000000003</v>
      </c>
      <c r="AR53" s="368">
        <v>-9.1999999999999993</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548</v>
      </c>
      <c r="AM54" s="371">
        <v>6079216</v>
      </c>
      <c r="AN54" s="372">
        <v>103200</v>
      </c>
      <c r="AO54" s="373">
        <v>26.2</v>
      </c>
      <c r="AP54" s="374">
        <v>37204</v>
      </c>
      <c r="AQ54" s="375">
        <v>16.899999999999999</v>
      </c>
      <c r="AR54" s="376">
        <v>9.3000000000000007</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550</v>
      </c>
      <c r="AL55" s="355"/>
      <c r="AM55" s="363">
        <v>6071026</v>
      </c>
      <c r="AN55" s="364">
        <v>104129</v>
      </c>
      <c r="AO55" s="365">
        <v>-27</v>
      </c>
      <c r="AP55" s="366">
        <v>67319</v>
      </c>
      <c r="AQ55" s="367">
        <v>-27</v>
      </c>
      <c r="AR55" s="368">
        <v>0</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548</v>
      </c>
      <c r="AM56" s="371">
        <v>4086319</v>
      </c>
      <c r="AN56" s="372">
        <v>70088</v>
      </c>
      <c r="AO56" s="373">
        <v>-32.1</v>
      </c>
      <c r="AP56" s="374">
        <v>38101</v>
      </c>
      <c r="AQ56" s="375">
        <v>2.4</v>
      </c>
      <c r="AR56" s="376">
        <v>-34.5</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551</v>
      </c>
      <c r="AL57" s="355"/>
      <c r="AM57" s="363">
        <v>5128036</v>
      </c>
      <c r="AN57" s="364">
        <v>88956</v>
      </c>
      <c r="AO57" s="365">
        <v>-14.6</v>
      </c>
      <c r="AP57" s="366">
        <v>70615</v>
      </c>
      <c r="AQ57" s="367">
        <v>4.9000000000000004</v>
      </c>
      <c r="AR57" s="368">
        <v>-19.5</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548</v>
      </c>
      <c r="AM58" s="371">
        <v>2764923</v>
      </c>
      <c r="AN58" s="372">
        <v>47963</v>
      </c>
      <c r="AO58" s="373">
        <v>-31.6</v>
      </c>
      <c r="AP58" s="374">
        <v>37382</v>
      </c>
      <c r="AQ58" s="375">
        <v>-1.9</v>
      </c>
      <c r="AR58" s="376">
        <v>-29.7</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552</v>
      </c>
      <c r="AL59" s="355"/>
      <c r="AM59" s="363">
        <v>4223551</v>
      </c>
      <c r="AN59" s="364">
        <v>74058</v>
      </c>
      <c r="AO59" s="365">
        <v>-16.7</v>
      </c>
      <c r="AP59" s="366">
        <v>69185</v>
      </c>
      <c r="AQ59" s="367">
        <v>-2</v>
      </c>
      <c r="AR59" s="368">
        <v>-14.7</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548</v>
      </c>
      <c r="AM60" s="371">
        <v>2090990</v>
      </c>
      <c r="AN60" s="372">
        <v>36665</v>
      </c>
      <c r="AO60" s="373">
        <v>-23.6</v>
      </c>
      <c r="AP60" s="374">
        <v>38519</v>
      </c>
      <c r="AQ60" s="375">
        <v>3</v>
      </c>
      <c r="AR60" s="376">
        <v>-26.6</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553</v>
      </c>
      <c r="AL61" s="377"/>
      <c r="AM61" s="378">
        <v>6073615</v>
      </c>
      <c r="AN61" s="379">
        <v>103900</v>
      </c>
      <c r="AO61" s="380">
        <v>-5.9</v>
      </c>
      <c r="AP61" s="381">
        <v>73124</v>
      </c>
      <c r="AQ61" s="382">
        <v>3.7</v>
      </c>
      <c r="AR61" s="368">
        <v>-9.6</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548</v>
      </c>
      <c r="AM62" s="371">
        <v>3979738</v>
      </c>
      <c r="AN62" s="372">
        <v>67940</v>
      </c>
      <c r="AO62" s="373">
        <v>-9</v>
      </c>
      <c r="AP62" s="374">
        <v>36606</v>
      </c>
      <c r="AQ62" s="375">
        <v>5.8</v>
      </c>
      <c r="AR62" s="376">
        <v>-14.8</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QKGv8mfSr4i4Uak3bTmgMSVgFVukWG2AKEjsnGeRgmLAGd7660qNxKJKwyy8ZebHf3WMB7xm2oQeYvpzDk60dg==" saltValue="f4Y3vbKwxasRz39/vu6+e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5" zoomScaleNormal="85"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h5SRo39mgXbMBzDqWA/DP64A7UeOzl/DuRzV+KWP5kLzziDqPu9APYfCiVfz4ipEIIyLXfg6raZvb+pYhqmUDQ==" saltValue="lsspZ+5qtpLZIupowH8Ac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0" zoomScaleNormal="7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nr+kazQ+ziyOqPdp4naEm+3SkyUb96PgH7xMAua92ISi3qvBzVGZDiEigCrnphJtR2U9J4aCry74zdivq0dggg==" saltValue="ir59RDxEHZJ2wDut/3sFS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194" t="s">
        <v>3</v>
      </c>
      <c r="D47" s="1194"/>
      <c r="E47" s="1195"/>
      <c r="F47" s="11">
        <v>11.91</v>
      </c>
      <c r="G47" s="12">
        <v>11.69</v>
      </c>
      <c r="H47" s="12">
        <v>9.68</v>
      </c>
      <c r="I47" s="12">
        <v>11.62</v>
      </c>
      <c r="J47" s="13">
        <v>10.41</v>
      </c>
    </row>
    <row r="48" spans="2:10" ht="57.75" customHeight="1" x14ac:dyDescent="0.15">
      <c r="B48" s="14"/>
      <c r="C48" s="1196" t="s">
        <v>4</v>
      </c>
      <c r="D48" s="1196"/>
      <c r="E48" s="1197"/>
      <c r="F48" s="15">
        <v>3.84</v>
      </c>
      <c r="G48" s="16">
        <v>6.45</v>
      </c>
      <c r="H48" s="16">
        <v>4.62</v>
      </c>
      <c r="I48" s="16">
        <v>4.07</v>
      </c>
      <c r="J48" s="17">
        <v>3.57</v>
      </c>
    </row>
    <row r="49" spans="2:10" ht="57.75" customHeight="1" thickBot="1" x14ac:dyDescent="0.2">
      <c r="B49" s="18"/>
      <c r="C49" s="1198" t="s">
        <v>5</v>
      </c>
      <c r="D49" s="1198"/>
      <c r="E49" s="1199"/>
      <c r="F49" s="19" t="s">
        <v>562</v>
      </c>
      <c r="G49" s="20">
        <v>2.7</v>
      </c>
      <c r="H49" s="20" t="s">
        <v>563</v>
      </c>
      <c r="I49" s="20">
        <v>1.27</v>
      </c>
      <c r="J49" s="21" t="s">
        <v>564</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HY2nxBE72tmHlOALqRgFvdx4KCO6wndX8XXBjXUI9NyYkW5oejvMiILD0CHKGzjVtt+GSHXXJsTjMgxa2U3w3w==" saltValue="lCpPxm3i3cjsO46T4+ymq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2020-03-03T09:43:09Z</cp:lastPrinted>
  <dcterms:created xsi:type="dcterms:W3CDTF">2020-02-10T03:36:22Z</dcterms:created>
  <dcterms:modified xsi:type="dcterms:W3CDTF">2020-03-10T23:53:25Z</dcterms:modified>
  <cp:category/>
</cp:coreProperties>
</file>