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1828\n1828のdドライブ\経営比較分析表\R4\回答（下水）\"/>
    </mc:Choice>
  </mc:AlternateContent>
  <workbookProtection workbookAlgorithmName="SHA-512" workbookHashValue="ghcCbwXjqdua2wlWqJeYEVZ7rpKwyw7EW7WXFV8E8K2800xJGObdFDRls5qXqcdeRXy3oEZXLDJwl2c0ygD9qQ==" workbookSaltValue="UIuuKHGahROFbCFvtEUde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<sst xmlns="http://schemas.openxmlformats.org/spreadsheetml/2006/main" count="275" uniqueCount="117">
  <si>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</si>
  <si>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</si>
  <si>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</si>
  <si>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</si>
  <si>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</si>
  <si>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</si>
  <si>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</si>
  <si>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</si>
  <si>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</si>
  <si>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</si>
  <si>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</si>
  <si>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</si>
  <si>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</si>
  <si>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</si>
  <si>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</si>
  <si>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</si>
  <si>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</si>
  <si>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</si>
  <si>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</si>
  <si>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</si>
  <si>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</si>
  <si>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</si>
  <si>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</si>
  <si>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</si>
  <si>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</si>
  <si>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</si>
  <si>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</si>
  <si>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</si>
  <si>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</si>
  <si>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</si>
  <si>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</si>
  <si>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</si>
  <si>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</si>
  <si>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</si>
  <si>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</si>
  <si>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</si>
  <si>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</si>
  <si>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</si>
  <si>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</si>
  <si>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</si>
  <si>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</si>
  <si>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</si>
  <si>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</si>
  <si>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</si>
  <si>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</si>
  <si>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</si>
  <si>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</si>
  <si>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</si>
  <si>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</si>
  <si>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</si>
  <si>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</si>
  <si>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</si>
  <si>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</si>
  <si>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</si>
  <si>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</si>
  <si>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</si>
  <si>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</si>
  <si>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</si>
  <si>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</si>
  <si>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</si>
  <si>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</si>
  <si>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</si>
  <si>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</si>
  <si>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</si>
  <si>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</si>
  <si>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</si>
  <si>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</si>
  <si>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</si>
  <si>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</si>
  <si>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</si>
  <si>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</si>
  <si>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</si>
  <si>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</si>
  <si>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</si>
  <si>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</si>
  <si>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</si>
  <si>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</si>
  <si>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</si>
  <si>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</si>
  <si>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</si>
  <si>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</si>
  <si>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</si>
  <si>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</si>
  <si>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</si>
  <si>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</si>
  <si>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</si>
  <si>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</si>
  <si>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</si>
  <si>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</si>
  <si>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</si>
  <si>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</si>
  <si>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</si>
  <si>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</si>
  <si>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</si>
  <si>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</si>
  <si>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</si>
  <si>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南魚沼市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</si>
  <si>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</si>
  <si>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</si>
  <si>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</si>
  <si>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</si>
  <si>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</si>
  <si>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</si>
  <si>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</si>
  <si>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</si>
  <si>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</si>
  <si>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</si>
  <si>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</si>
  <si>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</si>
  <si>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</si>
  <si>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</si>
  <si>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</si>
  <si>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</si>
  <si>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</si>
  <si>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t>
    </r>
    <r>
      <rPr>
        <sz val="11"/>
        <color theme="1"/>
        <rFont val="ＭＳ ゴシック"/>
        <family val="3"/>
        <charset val="128"/>
      </rPr>
      <t>市が所有する処理場である「大和クリーンセンター」は、平成5年の供用開始から30年を迎える。施設の老朽化に対応するため、平成27年度から平成30年度まで長寿命化及び耐震工事を実施した。老朽化による機器の改築・更新や修繕を含めた維持管理費の増、及び「広域化」の流れから流域下水道への統合を検討し県と合意に至っており、令和12年度の実施に向けて進めているところである。</t>
    </r>
    <r>
      <rPr>
        <sz val="11"/>
        <color rgb="FFFF0000"/>
        <rFont val="ＭＳ ゴシック"/>
        <family val="3"/>
        <charset val="128"/>
      </rPr>
      <t xml:space="preserve">
　</t>
    </r>
    <r>
      <rPr>
        <sz val="11"/>
        <color theme="1"/>
        <rFont val="ＭＳ ゴシック"/>
        <family val="3"/>
        <charset val="128"/>
      </rPr>
      <t>管渠については、入替や更生はほとんど行っていないが、ストックマネジメント計画を平成28年度に策定し、平成29年度から老朽化したマンホール蓋の更新を実施している。</t>
    </r>
    <rPh sb="1" eb="2">
      <t>シ</t>
    </rPh>
    <rPh sb="3" eb="5">
      <t>ショユウ</t>
    </rPh>
    <rPh sb="7" eb="10">
      <t>ショリジョウ</t>
    </rPh>
    <rPh sb="14" eb="16">
      <t>ヤマト</t>
    </rPh>
    <rPh sb="27" eb="29">
      <t>ヘイセイ</t>
    </rPh>
    <rPh sb="30" eb="31">
      <t>ネン</t>
    </rPh>
    <rPh sb="32" eb="34">
      <t>キョウヨウ</t>
    </rPh>
    <rPh sb="34" eb="36">
      <t>カイシ</t>
    </rPh>
    <rPh sb="40" eb="41">
      <t>ネン</t>
    </rPh>
    <rPh sb="42" eb="43">
      <t>ムカ</t>
    </rPh>
    <rPh sb="46" eb="48">
      <t>シセツ</t>
    </rPh>
    <rPh sb="49" eb="52">
      <t>ロウキュウカ</t>
    </rPh>
    <rPh sb="53" eb="55">
      <t>タイオウ</t>
    </rPh>
    <rPh sb="60" eb="62">
      <t>ヘイセイ</t>
    </rPh>
    <rPh sb="64" eb="66">
      <t>ネンド</t>
    </rPh>
    <rPh sb="68" eb="70">
      <t>ヘイセイ</t>
    </rPh>
    <rPh sb="72" eb="74">
      <t>ネンド</t>
    </rPh>
    <rPh sb="76" eb="80">
      <t>チョウジュミョウカ</t>
    </rPh>
    <rPh sb="80" eb="81">
      <t>オヨ</t>
    </rPh>
    <rPh sb="82" eb="86">
      <t>タイシンコウジ</t>
    </rPh>
    <rPh sb="87" eb="89">
      <t>ジッシ</t>
    </rPh>
    <rPh sb="92" eb="95">
      <t>ロウキュウカ</t>
    </rPh>
    <rPh sb="121" eb="122">
      <t>オヨ</t>
    </rPh>
    <rPh sb="124" eb="127">
      <t>コウイキカ</t>
    </rPh>
    <rPh sb="129" eb="130">
      <t>ナガ</t>
    </rPh>
    <rPh sb="133" eb="138">
      <t>リュウイキゲスイドウ</t>
    </rPh>
    <rPh sb="140" eb="142">
      <t>トウゴウ</t>
    </rPh>
    <rPh sb="143" eb="145">
      <t>ケントウ</t>
    </rPh>
    <rPh sb="146" eb="147">
      <t>ケン</t>
    </rPh>
    <rPh sb="148" eb="150">
      <t>ゴウイ</t>
    </rPh>
    <rPh sb="151" eb="152">
      <t>イタ</t>
    </rPh>
    <rPh sb="157" eb="159">
      <t>レイワ</t>
    </rPh>
    <rPh sb="161" eb="163">
      <t>ネンド</t>
    </rPh>
    <rPh sb="164" eb="166">
      <t>ジッシ</t>
    </rPh>
    <rPh sb="167" eb="168">
      <t>ム</t>
    </rPh>
    <rPh sb="170" eb="171">
      <t>スス</t>
    </rPh>
    <rPh sb="184" eb="186">
      <t>カンキョ</t>
    </rPh>
    <rPh sb="192" eb="194">
      <t>イレカエ</t>
    </rPh>
    <rPh sb="195" eb="197">
      <t>コウセイ</t>
    </rPh>
    <rPh sb="202" eb="203">
      <t>イ</t>
    </rPh>
    <rPh sb="220" eb="222">
      <t>ケイカク</t>
    </rPh>
    <rPh sb="223" eb="225">
      <t>ヘイセイ</t>
    </rPh>
    <rPh sb="227" eb="229">
      <t>ネンド</t>
    </rPh>
    <rPh sb="230" eb="232">
      <t>サクテイ</t>
    </rPh>
    <rPh sb="234" eb="236">
      <t>ヘイセイ</t>
    </rPh>
    <rPh sb="238" eb="240">
      <t>ネンド</t>
    </rPh>
    <rPh sb="242" eb="245">
      <t>ロウキュウカ</t>
    </rPh>
    <rPh sb="252" eb="253">
      <t>フタ</t>
    </rPh>
    <rPh sb="254" eb="256">
      <t>コウシン</t>
    </rPh>
    <rPh sb="257" eb="259">
      <t>ジッシ</t>
    </rPh>
    <phoneticPr fontId="4"/>
  </si>
  <si>
    <t>　令和元年度に公営企業会計に移行したことにより、今まで以上に高いコスト意識を持ち、老朽化しつつある処理設備の長寿命化やマンホール蓋の更新による不明水の削減等で維持管理費の節減に努める。
　水洗化率は既に高水準に達しており今後の大幅な改善は見込めない状況であるため、安全運用を確保しながら、より健全で効率的な下水道事業運営を図っていく。
　なお、平成28年度に策定した経営戦略は、公営企業会計に移行したこと、また、策定から4年を経過したことから令和2年度に改定を行ったが、中間の見直しを令和6年度に行う予定としている。</t>
    <rPh sb="1" eb="3">
      <t>レイワ</t>
    </rPh>
    <rPh sb="3" eb="4">
      <t>モト</t>
    </rPh>
    <rPh sb="4" eb="6">
      <t>ネンド</t>
    </rPh>
    <rPh sb="7" eb="11">
      <t>コウエイキギョウ</t>
    </rPh>
    <rPh sb="11" eb="13">
      <t>カイケイ</t>
    </rPh>
    <rPh sb="14" eb="16">
      <t>イコウ</t>
    </rPh>
    <rPh sb="24" eb="25">
      <t>イマ</t>
    </rPh>
    <rPh sb="27" eb="29">
      <t>イジョウ</t>
    </rPh>
    <rPh sb="30" eb="31">
      <t>タカ</t>
    </rPh>
    <rPh sb="35" eb="37">
      <t>イシキ</t>
    </rPh>
    <rPh sb="38" eb="39">
      <t>モ</t>
    </rPh>
    <rPh sb="41" eb="44">
      <t>ロウキュウカ</t>
    </rPh>
    <rPh sb="49" eb="51">
      <t>ショリ</t>
    </rPh>
    <rPh sb="51" eb="53">
      <t>セツビ</t>
    </rPh>
    <rPh sb="54" eb="55">
      <t>チョウ</t>
    </rPh>
    <rPh sb="55" eb="58">
      <t>ジュミョウカ</t>
    </rPh>
    <rPh sb="64" eb="65">
      <t>フタ</t>
    </rPh>
    <rPh sb="66" eb="68">
      <t>コウシン</t>
    </rPh>
    <rPh sb="71" eb="73">
      <t>フメイ</t>
    </rPh>
    <rPh sb="73" eb="74">
      <t>スイ</t>
    </rPh>
    <rPh sb="75" eb="77">
      <t>サクゲン</t>
    </rPh>
    <rPh sb="77" eb="78">
      <t>トウ</t>
    </rPh>
    <rPh sb="79" eb="81">
      <t>イジ</t>
    </rPh>
    <rPh sb="81" eb="84">
      <t>カンリヒ</t>
    </rPh>
    <rPh sb="85" eb="87">
      <t>セツゲン</t>
    </rPh>
    <rPh sb="88" eb="89">
      <t>ツト</t>
    </rPh>
    <rPh sb="94" eb="97">
      <t>スイセンカ</t>
    </rPh>
    <rPh sb="97" eb="98">
      <t>リツ</t>
    </rPh>
    <rPh sb="99" eb="100">
      <t>スデ</t>
    </rPh>
    <rPh sb="101" eb="104">
      <t>コウスイジュン</t>
    </rPh>
    <rPh sb="105" eb="106">
      <t>タッ</t>
    </rPh>
    <rPh sb="110" eb="112">
      <t>コンゴ</t>
    </rPh>
    <rPh sb="113" eb="115">
      <t>オオハバ</t>
    </rPh>
    <rPh sb="116" eb="118">
      <t>カイゼン</t>
    </rPh>
    <rPh sb="119" eb="121">
      <t>ミコ</t>
    </rPh>
    <rPh sb="124" eb="126">
      <t>ジョウキョウ</t>
    </rPh>
    <rPh sb="132" eb="134">
      <t>アンゼン</t>
    </rPh>
    <rPh sb="134" eb="136">
      <t>ウンヨウ</t>
    </rPh>
    <rPh sb="137" eb="139">
      <t>カクホ</t>
    </rPh>
    <rPh sb="146" eb="148">
      <t>ケンゼン</t>
    </rPh>
    <rPh sb="149" eb="152">
      <t>コウリツテキ</t>
    </rPh>
    <rPh sb="153" eb="156">
      <t>ゲスイドウ</t>
    </rPh>
    <rPh sb="156" eb="158">
      <t>ジギョウ</t>
    </rPh>
    <rPh sb="158" eb="160">
      <t>ウンエイ</t>
    </rPh>
    <rPh sb="161" eb="162">
      <t>ハカ</t>
    </rPh>
    <rPh sb="172" eb="174">
      <t>ヘイセイ</t>
    </rPh>
    <rPh sb="176" eb="178">
      <t>ネンド</t>
    </rPh>
    <rPh sb="179" eb="181">
      <t>サクテイ</t>
    </rPh>
    <rPh sb="183" eb="187">
      <t>ケイエイセンリャク</t>
    </rPh>
    <rPh sb="189" eb="195">
      <t>コウエイキギョウカイケイ</t>
    </rPh>
    <rPh sb="196" eb="198">
      <t>イコウ</t>
    </rPh>
    <rPh sb="206" eb="208">
      <t>サクテイ</t>
    </rPh>
    <rPh sb="211" eb="212">
      <t>ネン</t>
    </rPh>
    <rPh sb="213" eb="215">
      <t>ケイカ</t>
    </rPh>
    <rPh sb="221" eb="223">
      <t>レイワ</t>
    </rPh>
    <rPh sb="224" eb="226">
      <t>ネンド</t>
    </rPh>
    <rPh sb="227" eb="229">
      <t>カイテイ</t>
    </rPh>
    <rPh sb="230" eb="231">
      <t>オコナ</t>
    </rPh>
    <rPh sb="235" eb="237">
      <t>チュウカン</t>
    </rPh>
    <rPh sb="238" eb="240">
      <t>ミナオ</t>
    </rPh>
    <rPh sb="242" eb="244">
      <t>レイワ</t>
    </rPh>
    <rPh sb="245" eb="247">
      <t>ネンド</t>
    </rPh>
    <rPh sb="248" eb="249">
      <t>オコナ</t>
    </rPh>
    <rPh sb="250" eb="252">
      <t>ヨテイ</t>
    </rPh>
    <phoneticPr fontId="4"/>
  </si>
  <si>
    <r>
      <t>　</t>
    </r>
    <r>
      <rPr>
        <sz val="11"/>
        <color theme="1"/>
        <rFont val="ＭＳ ゴシック"/>
        <family val="3"/>
        <charset val="128"/>
      </rPr>
      <t>経営の健全性を示す経常収支比率は100％を達成している。また、使用料収入で必要経費を賄う指標である経費回収率も94.14％と100％に近い数値であり、汚水処理費や施設の維持管理費は使用料である程度賄うことができていると考えられるため健全な経営ができているといえる。経費回収率に関連して、汚水処理原価については不明水流入の影響があるものの令和2年度から1.73円下がった。</t>
    </r>
    <r>
      <rPr>
        <sz val="11"/>
        <color rgb="FFFF0000"/>
        <rFont val="ＭＳ ゴシック"/>
        <family val="3"/>
        <charset val="128"/>
      </rPr>
      <t xml:space="preserve">
　</t>
    </r>
    <r>
      <rPr>
        <sz val="11"/>
        <color theme="1"/>
        <rFont val="ＭＳ ゴシック"/>
        <family val="3"/>
        <charset val="128"/>
      </rPr>
      <t>財務の安定性を示す流動比率は8.31％と100％を大きく下回っているが、使用料収入や一般会計繰入金等の原資で企業債の償還を予定している。</t>
    </r>
    <r>
      <rPr>
        <sz val="11"/>
        <color rgb="FFFF0000"/>
        <rFont val="ＭＳ ゴシック"/>
        <family val="3"/>
        <charset val="128"/>
      </rPr>
      <t xml:space="preserve">
　</t>
    </r>
    <r>
      <rPr>
        <sz val="11"/>
        <color theme="1"/>
        <rFont val="ＭＳ ゴシック"/>
        <family val="3"/>
        <charset val="128"/>
      </rPr>
      <t>企業債残高対事業規模比率は、類似団体と比較しても高い数値となっているが、今後、企業債残高が減少していくため比率は下がっていく見込みである。</t>
    </r>
    <r>
      <rPr>
        <sz val="11"/>
        <color rgb="FFFF0000"/>
        <rFont val="ＭＳ ゴシック"/>
        <family val="3"/>
        <charset val="128"/>
      </rPr>
      <t xml:space="preserve">
　</t>
    </r>
    <r>
      <rPr>
        <sz val="11"/>
        <color theme="1"/>
        <rFont val="ＭＳ ゴシック"/>
        <family val="3"/>
        <charset val="128"/>
      </rPr>
      <t>施設利用率については不明水の流入量が影響すると考えられる。特に冬期間に発生する消雪水が老朽化したマンホール蓋から流入することを防ぐため、計画的にマンホール蓋の更新を実施している。また、管渠の破損等により地下水の流入がないかカメラ調査を計画的に実施していくこととしている。</t>
    </r>
    <r>
      <rPr>
        <sz val="11"/>
        <color rgb="FFFF0000"/>
        <rFont val="ＭＳ ゴシック"/>
        <family val="3"/>
        <charset val="128"/>
      </rPr>
      <t xml:space="preserve">
　</t>
    </r>
    <r>
      <rPr>
        <sz val="11"/>
        <color theme="1"/>
        <rFont val="ＭＳ ゴシック"/>
        <family val="3"/>
        <charset val="128"/>
      </rPr>
      <t>水洗化率は面整備を完了したことにより94.99％と類似団体と比較しても高い数値であるが、残りの未接続世帯についても引き続き接続の促進を図っていく。</t>
    </r>
    <r>
      <rPr>
        <sz val="11"/>
        <color rgb="FFFF0000"/>
        <rFont val="ＭＳ ゴシック"/>
        <family val="3"/>
        <charset val="128"/>
      </rPr>
      <t xml:space="preserve">
　</t>
    </r>
    <rPh sb="1" eb="3">
      <t>ケイエイ</t>
    </rPh>
    <rPh sb="4" eb="7">
      <t>ケンゼンセイ</t>
    </rPh>
    <rPh sb="8" eb="9">
      <t>シメ</t>
    </rPh>
    <rPh sb="10" eb="12">
      <t>ケイジョウ</t>
    </rPh>
    <rPh sb="12" eb="14">
      <t>シュウシ</t>
    </rPh>
    <rPh sb="14" eb="16">
      <t>ヒリツ</t>
    </rPh>
    <rPh sb="22" eb="24">
      <t>タッセイ</t>
    </rPh>
    <rPh sb="32" eb="35">
      <t>シヨウリョウ</t>
    </rPh>
    <rPh sb="35" eb="37">
      <t>シュウニュウ</t>
    </rPh>
    <rPh sb="38" eb="40">
      <t>ヒツヨウ</t>
    </rPh>
    <rPh sb="40" eb="42">
      <t>ケイヒ</t>
    </rPh>
    <rPh sb="43" eb="44">
      <t>マカナ</t>
    </rPh>
    <rPh sb="45" eb="47">
      <t>シヒョウ</t>
    </rPh>
    <rPh sb="50" eb="52">
      <t>ケイヒ</t>
    </rPh>
    <rPh sb="52" eb="54">
      <t>カイシュウ</t>
    </rPh>
    <rPh sb="54" eb="55">
      <t>リツ</t>
    </rPh>
    <rPh sb="68" eb="69">
      <t>チカ</t>
    </rPh>
    <rPh sb="70" eb="72">
      <t>スウチ</t>
    </rPh>
    <rPh sb="76" eb="78">
      <t>オスイ</t>
    </rPh>
    <rPh sb="78" eb="80">
      <t>ショリ</t>
    </rPh>
    <rPh sb="80" eb="81">
      <t>ヒ</t>
    </rPh>
    <rPh sb="82" eb="84">
      <t>シセツ</t>
    </rPh>
    <rPh sb="85" eb="87">
      <t>イジ</t>
    </rPh>
    <rPh sb="87" eb="89">
      <t>カンリ</t>
    </rPh>
    <rPh sb="89" eb="90">
      <t>ヒ</t>
    </rPh>
    <rPh sb="91" eb="94">
      <t>シヨウリョウ</t>
    </rPh>
    <rPh sb="97" eb="99">
      <t>テイド</t>
    </rPh>
    <rPh sb="99" eb="100">
      <t>マカナ</t>
    </rPh>
    <rPh sb="110" eb="111">
      <t>カンガ</t>
    </rPh>
    <rPh sb="117" eb="119">
      <t>ケンゼン</t>
    </rPh>
    <rPh sb="120" eb="122">
      <t>ケイエイ</t>
    </rPh>
    <rPh sb="133" eb="135">
      <t>ケイヒ</t>
    </rPh>
    <rPh sb="135" eb="137">
      <t>カイシュウ</t>
    </rPh>
    <rPh sb="137" eb="138">
      <t>リツ</t>
    </rPh>
    <rPh sb="139" eb="141">
      <t>カンレン</t>
    </rPh>
    <rPh sb="144" eb="146">
      <t>オスイ</t>
    </rPh>
    <rPh sb="146" eb="148">
      <t>ショリ</t>
    </rPh>
    <rPh sb="148" eb="150">
      <t>ゲンカ</t>
    </rPh>
    <rPh sb="155" eb="157">
      <t>フメイ</t>
    </rPh>
    <rPh sb="157" eb="158">
      <t>スイ</t>
    </rPh>
    <rPh sb="158" eb="160">
      <t>リュウニュウ</t>
    </rPh>
    <rPh sb="161" eb="163">
      <t>エイキョウ</t>
    </rPh>
    <rPh sb="169" eb="171">
      <t>レイワ</t>
    </rPh>
    <rPh sb="172" eb="174">
      <t>ネンド</t>
    </rPh>
    <rPh sb="180" eb="181">
      <t>エン</t>
    </rPh>
    <rPh sb="181" eb="182">
      <t>サ</t>
    </rPh>
    <rPh sb="188" eb="190">
      <t>ザイム</t>
    </rPh>
    <rPh sb="191" eb="194">
      <t>アンテイセイ</t>
    </rPh>
    <rPh sb="195" eb="196">
      <t>シメ</t>
    </rPh>
    <rPh sb="197" eb="199">
      <t>リュウドウ</t>
    </rPh>
    <rPh sb="199" eb="201">
      <t>ヒリツ</t>
    </rPh>
    <rPh sb="213" eb="214">
      <t>オオ</t>
    </rPh>
    <rPh sb="216" eb="218">
      <t>シタマワ</t>
    </rPh>
    <rPh sb="224" eb="227">
      <t>シヨウリョウ</t>
    </rPh>
    <rPh sb="227" eb="229">
      <t>シュウニュウ</t>
    </rPh>
    <rPh sb="230" eb="232">
      <t>イッパン</t>
    </rPh>
    <rPh sb="232" eb="234">
      <t>カイケイ</t>
    </rPh>
    <rPh sb="234" eb="237">
      <t>クリイレキン</t>
    </rPh>
    <rPh sb="237" eb="238">
      <t>トウ</t>
    </rPh>
    <rPh sb="242" eb="244">
      <t>キギョウ</t>
    </rPh>
    <rPh sb="244" eb="245">
      <t>サイ</t>
    </rPh>
    <rPh sb="246" eb="248">
      <t>ショウカン</t>
    </rPh>
    <rPh sb="249" eb="251">
      <t>ヨテイ</t>
    </rPh>
    <rPh sb="258" eb="260">
      <t>キギョウ</t>
    </rPh>
    <rPh sb="260" eb="261">
      <t>サイ</t>
    </rPh>
    <rPh sb="261" eb="263">
      <t>ザンダカ</t>
    </rPh>
    <rPh sb="263" eb="264">
      <t>タイ</t>
    </rPh>
    <rPh sb="264" eb="266">
      <t>ジギョウ</t>
    </rPh>
    <rPh sb="266" eb="268">
      <t>キボ</t>
    </rPh>
    <rPh sb="268" eb="270">
      <t>ヒリツ</t>
    </rPh>
    <rPh sb="272" eb="274">
      <t>ルイジ</t>
    </rPh>
    <rPh sb="274" eb="276">
      <t>ダンタイ</t>
    </rPh>
    <rPh sb="277" eb="279">
      <t>ヒカク</t>
    </rPh>
    <rPh sb="282" eb="283">
      <t>タカ</t>
    </rPh>
    <rPh sb="284" eb="286">
      <t>スウチ</t>
    </rPh>
    <rPh sb="294" eb="296">
      <t>コンゴ</t>
    </rPh>
    <rPh sb="297" eb="299">
      <t>キギョウ</t>
    </rPh>
    <rPh sb="299" eb="300">
      <t>サイ</t>
    </rPh>
    <rPh sb="300" eb="302">
      <t>ザンダカ</t>
    </rPh>
    <rPh sb="303" eb="305">
      <t>ゲンショウ</t>
    </rPh>
    <rPh sb="311" eb="313">
      <t>ヒリツ</t>
    </rPh>
    <rPh sb="314" eb="315">
      <t>サ</t>
    </rPh>
    <rPh sb="320" eb="322">
      <t>ミコ</t>
    </rPh>
    <rPh sb="329" eb="331">
      <t>シセツ</t>
    </rPh>
    <rPh sb="331" eb="333">
      <t>リヨウ</t>
    </rPh>
    <rPh sb="333" eb="334">
      <t>リツ</t>
    </rPh>
    <rPh sb="339" eb="341">
      <t>フメイ</t>
    </rPh>
    <rPh sb="341" eb="342">
      <t>スイ</t>
    </rPh>
    <rPh sb="343" eb="345">
      <t>リュウニュウ</t>
    </rPh>
    <rPh sb="345" eb="346">
      <t>リョウ</t>
    </rPh>
    <rPh sb="347" eb="349">
      <t>エイキョウ</t>
    </rPh>
    <rPh sb="352" eb="353">
      <t>カンガ</t>
    </rPh>
    <rPh sb="358" eb="359">
      <t>トク</t>
    </rPh>
    <rPh sb="364" eb="366">
      <t>ハッセイ</t>
    </rPh>
    <rPh sb="368" eb="370">
      <t>ショウセツ</t>
    </rPh>
    <rPh sb="370" eb="371">
      <t>ミズ</t>
    </rPh>
    <rPh sb="372" eb="375">
      <t>ロウキュウカ</t>
    </rPh>
    <rPh sb="382" eb="383">
      <t>フタ</t>
    </rPh>
    <rPh sb="385" eb="387">
      <t>リュウニュウ</t>
    </rPh>
    <rPh sb="392" eb="393">
      <t>フセ</t>
    </rPh>
    <rPh sb="397" eb="400">
      <t>ケイカクテキ</t>
    </rPh>
    <rPh sb="406" eb="407">
      <t>フタ</t>
    </rPh>
    <rPh sb="408" eb="410">
      <t>コウシン</t>
    </rPh>
    <rPh sb="411" eb="413">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</si>
</sst>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FB1-467A-A4D0-68190C1B1F9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c:v>
                </c:pt>
                <c:pt idx="3">
                  <c:v>0.09</c:v>
                </c:pt>
                <c:pt idx="4">
                  <c:v>0.1</c:v>
                </c:pt>
              </c:numCache>
            </c:numRef>
          </c:val>
          <c:smooth val="0"/>
          <c:extLst>
            <c:ext xmlns:c16="http://schemas.microsoft.com/office/drawing/2014/chart" uri="{C3380CC4-5D6E-409C-BE32-E72D297353CC}">
              <c16:uniqueId val="{00000001-2FB1-467A-A4D0-68190C1B1F9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52.95</c:v>
                </c:pt>
                <c:pt idx="3">
                  <c:v>53.91</c:v>
                </c:pt>
                <c:pt idx="4">
                  <c:v>53.56</c:v>
                </c:pt>
              </c:numCache>
            </c:numRef>
          </c:val>
          <c:extLst>
            <c:ext xmlns:c16="http://schemas.microsoft.com/office/drawing/2014/chart" uri="{C3380CC4-5D6E-409C-BE32-E72D297353CC}">
              <c16:uniqueId val="{00000000-5E4C-49DD-B885-822F209CF94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49.27</c:v>
                </c:pt>
                <c:pt idx="3">
                  <c:v>55.84</c:v>
                </c:pt>
                <c:pt idx="4">
                  <c:v>55.78</c:v>
                </c:pt>
              </c:numCache>
            </c:numRef>
          </c:val>
          <c:smooth val="0"/>
          <c:extLst>
            <c:ext xmlns:c16="http://schemas.microsoft.com/office/drawing/2014/chart" uri="{C3380CC4-5D6E-409C-BE32-E72D297353CC}">
              <c16:uniqueId val="{00000001-5E4C-49DD-B885-822F209CF94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94.23</c:v>
                </c:pt>
                <c:pt idx="3">
                  <c:v>94.52</c:v>
                </c:pt>
                <c:pt idx="4">
                  <c:v>94.99</c:v>
                </c:pt>
              </c:numCache>
            </c:numRef>
          </c:val>
          <c:extLst>
            <c:ext xmlns:c16="http://schemas.microsoft.com/office/drawing/2014/chart" uri="{C3380CC4-5D6E-409C-BE32-E72D297353CC}">
              <c16:uniqueId val="{00000000-8CD6-4010-9373-D2C2FEEE093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83.16</c:v>
                </c:pt>
                <c:pt idx="3">
                  <c:v>92.34</c:v>
                </c:pt>
                <c:pt idx="4">
                  <c:v>91.78</c:v>
                </c:pt>
              </c:numCache>
            </c:numRef>
          </c:val>
          <c:smooth val="0"/>
          <c:extLst>
            <c:ext xmlns:c16="http://schemas.microsoft.com/office/drawing/2014/chart" uri="{C3380CC4-5D6E-409C-BE32-E72D297353CC}">
              <c16:uniqueId val="{00000001-8CD6-4010-9373-D2C2FEEE093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107.1</c:v>
                </c:pt>
                <c:pt idx="3">
                  <c:v>107.32</c:v>
                </c:pt>
                <c:pt idx="4">
                  <c:v>105.97</c:v>
                </c:pt>
              </c:numCache>
            </c:numRef>
          </c:val>
          <c:extLst>
            <c:ext xmlns:c16="http://schemas.microsoft.com/office/drawing/2014/chart" uri="{C3380CC4-5D6E-409C-BE32-E72D297353CC}">
              <c16:uniqueId val="{00000000-B240-47FC-85E1-D1D96B10336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109.21</c:v>
                </c:pt>
                <c:pt idx="3">
                  <c:v>105.41</c:v>
                </c:pt>
                <c:pt idx="4">
                  <c:v>104.64</c:v>
                </c:pt>
              </c:numCache>
            </c:numRef>
          </c:val>
          <c:smooth val="0"/>
          <c:extLst>
            <c:ext xmlns:c16="http://schemas.microsoft.com/office/drawing/2014/chart" uri="{C3380CC4-5D6E-409C-BE32-E72D297353CC}">
              <c16:uniqueId val="{00000001-B240-47FC-85E1-D1D96B10336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3.75</c:v>
                </c:pt>
                <c:pt idx="3">
                  <c:v>7.25</c:v>
                </c:pt>
                <c:pt idx="4">
                  <c:v>10.67</c:v>
                </c:pt>
              </c:numCache>
            </c:numRef>
          </c:val>
          <c:extLst>
            <c:ext xmlns:c16="http://schemas.microsoft.com/office/drawing/2014/chart" uri="{C3380CC4-5D6E-409C-BE32-E72D297353CC}">
              <c16:uniqueId val="{00000000-A7A6-4B0D-A2B8-9A987731B10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24.1</c:v>
                </c:pt>
                <c:pt idx="3">
                  <c:v>25.37</c:v>
                </c:pt>
                <c:pt idx="4">
                  <c:v>26.89</c:v>
                </c:pt>
              </c:numCache>
            </c:numRef>
          </c:val>
          <c:smooth val="0"/>
          <c:extLst>
            <c:ext xmlns:c16="http://schemas.microsoft.com/office/drawing/2014/chart" uri="{C3380CC4-5D6E-409C-BE32-E72D297353CC}">
              <c16:uniqueId val="{00000001-A7A6-4B0D-A2B8-9A987731B10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18F-4966-8132-1EC3F43FD40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0.54</c:v>
                </c:pt>
                <c:pt idx="4">
                  <c:v>0.75</c:v>
                </c:pt>
              </c:numCache>
            </c:numRef>
          </c:val>
          <c:smooth val="0"/>
          <c:extLst>
            <c:ext xmlns:c16="http://schemas.microsoft.com/office/drawing/2014/chart" uri="{C3380CC4-5D6E-409C-BE32-E72D297353CC}">
              <c16:uniqueId val="{00000001-F18F-4966-8132-1EC3F43FD40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915-4D7A-AA9A-33990243776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15.73</c:v>
                </c:pt>
                <c:pt idx="3">
                  <c:v>25.86</c:v>
                </c:pt>
                <c:pt idx="4">
                  <c:v>25.76</c:v>
                </c:pt>
              </c:numCache>
            </c:numRef>
          </c:val>
          <c:smooth val="0"/>
          <c:extLst>
            <c:ext xmlns:c16="http://schemas.microsoft.com/office/drawing/2014/chart" uri="{C3380CC4-5D6E-409C-BE32-E72D297353CC}">
              <c16:uniqueId val="{00000001-D915-4D7A-AA9A-33990243776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13.27</c:v>
                </c:pt>
                <c:pt idx="3">
                  <c:v>11.02</c:v>
                </c:pt>
                <c:pt idx="4">
                  <c:v>8.31</c:v>
                </c:pt>
              </c:numCache>
            </c:numRef>
          </c:val>
          <c:extLst>
            <c:ext xmlns:c16="http://schemas.microsoft.com/office/drawing/2014/chart" uri="{C3380CC4-5D6E-409C-BE32-E72D297353CC}">
              <c16:uniqueId val="{00000000-7DB3-466B-86CC-D9EDA406FE3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57.26</c:v>
                </c:pt>
                <c:pt idx="3">
                  <c:v>58.23</c:v>
                </c:pt>
                <c:pt idx="4">
                  <c:v>65.56</c:v>
                </c:pt>
              </c:numCache>
            </c:numRef>
          </c:val>
          <c:smooth val="0"/>
          <c:extLst>
            <c:ext xmlns:c16="http://schemas.microsoft.com/office/drawing/2014/chart" uri="{C3380CC4-5D6E-409C-BE32-E72D297353CC}">
              <c16:uniqueId val="{00000001-7DB3-466B-86CC-D9EDA406FE3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2254.54</c:v>
                </c:pt>
                <c:pt idx="3">
                  <c:v>2122.41</c:v>
                </c:pt>
                <c:pt idx="4">
                  <c:v>1959.86</c:v>
                </c:pt>
              </c:numCache>
            </c:numRef>
          </c:val>
          <c:extLst>
            <c:ext xmlns:c16="http://schemas.microsoft.com/office/drawing/2014/chart" uri="{C3380CC4-5D6E-409C-BE32-E72D297353CC}">
              <c16:uniqueId val="{00000000-953E-4609-B587-913A65CF338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1130.42</c:v>
                </c:pt>
                <c:pt idx="3">
                  <c:v>812.92</c:v>
                </c:pt>
                <c:pt idx="4">
                  <c:v>765.48</c:v>
                </c:pt>
              </c:numCache>
            </c:numRef>
          </c:val>
          <c:smooth val="0"/>
          <c:extLst>
            <c:ext xmlns:c16="http://schemas.microsoft.com/office/drawing/2014/chart" uri="{C3380CC4-5D6E-409C-BE32-E72D297353CC}">
              <c16:uniqueId val="{00000001-953E-4609-B587-913A65CF338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98.14</c:v>
                </c:pt>
                <c:pt idx="3">
                  <c:v>94.04</c:v>
                </c:pt>
                <c:pt idx="4">
                  <c:v>94.14</c:v>
                </c:pt>
              </c:numCache>
            </c:numRef>
          </c:val>
          <c:extLst>
            <c:ext xmlns:c16="http://schemas.microsoft.com/office/drawing/2014/chart" uri="{C3380CC4-5D6E-409C-BE32-E72D297353CC}">
              <c16:uniqueId val="{00000000-C0FC-43CD-B7FE-AF547704EF4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74.17</c:v>
                </c:pt>
                <c:pt idx="3">
                  <c:v>85.4</c:v>
                </c:pt>
                <c:pt idx="4">
                  <c:v>87.8</c:v>
                </c:pt>
              </c:numCache>
            </c:numRef>
          </c:val>
          <c:smooth val="0"/>
          <c:extLst>
            <c:ext xmlns:c16="http://schemas.microsoft.com/office/drawing/2014/chart" uri="{C3380CC4-5D6E-409C-BE32-E72D297353CC}">
              <c16:uniqueId val="{00000001-C0FC-43CD-B7FE-AF547704EF4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192.94</c:v>
                </c:pt>
                <c:pt idx="3">
                  <c:v>200.81</c:v>
                </c:pt>
                <c:pt idx="4">
                  <c:v>199.08</c:v>
                </c:pt>
              </c:numCache>
            </c:numRef>
          </c:val>
          <c:extLst>
            <c:ext xmlns:c16="http://schemas.microsoft.com/office/drawing/2014/chart" uri="{C3380CC4-5D6E-409C-BE32-E72D297353CC}">
              <c16:uniqueId val="{00000000-87D5-42BB-BBC6-D66A657F3AA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230.95</c:v>
                </c:pt>
                <c:pt idx="3">
                  <c:v>188.57</c:v>
                </c:pt>
                <c:pt idx="4">
                  <c:v>187.69</c:v>
                </c:pt>
              </c:numCache>
            </c:numRef>
          </c:val>
          <c:smooth val="0"/>
          <c:extLst>
            <c:ext xmlns:c16="http://schemas.microsoft.com/office/drawing/2014/chart" uri="{C3380CC4-5D6E-409C-BE32-E72D297353CC}">
              <c16:uniqueId val="{00000001-87D5-42BB-BBC6-D66A657F3AA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U50" zoomScale="130" zoomScaleNormal="130" workbookViewId="0">
      <selection activeCell="CC32" sqref="CC3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新潟県　南魚沼市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Cd1</v>
      </c>
      <c r="X8" s="71"/>
      <c r="Y8" s="71"/>
      <c r="Z8" s="71"/>
      <c r="AA8" s="71"/>
      <c r="AB8" s="71"/>
      <c r="AC8" s="71"/>
      <c r="AD8" s="72" t="str">
        <f>データ!$M$6</f>
        <v>非設置</v>
      </c>
      <c r="AE8" s="72"/>
      <c r="AF8" s="72"/>
      <c r="AG8" s="72"/>
      <c r="AH8" s="72"/>
      <c r="AI8" s="72"/>
      <c r="AJ8" s="72"/>
      <c r="AK8" s="3"/>
      <c r="AL8" s="51">
        <f>データ!S6</f>
        <v>54605</v>
      </c>
      <c r="AM8" s="51"/>
      <c r="AN8" s="51"/>
      <c r="AO8" s="51"/>
      <c r="AP8" s="51"/>
      <c r="AQ8" s="51"/>
      <c r="AR8" s="51"/>
      <c r="AS8" s="51"/>
      <c r="AT8" s="52">
        <f>データ!T6</f>
        <v>584.54999999999995</v>
      </c>
      <c r="AU8" s="52"/>
      <c r="AV8" s="52"/>
      <c r="AW8" s="52"/>
      <c r="AX8" s="52"/>
      <c r="AY8" s="52"/>
      <c r="AZ8" s="52"/>
      <c r="BA8" s="52"/>
      <c r="BB8" s="52">
        <f>データ!U6</f>
        <v>93.41</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f>データ!O6</f>
        <v>56.18</v>
      </c>
      <c r="J10" s="52"/>
      <c r="K10" s="52"/>
      <c r="L10" s="52"/>
      <c r="M10" s="52"/>
      <c r="N10" s="52"/>
      <c r="O10" s="52"/>
      <c r="P10" s="52">
        <f>データ!P6</f>
        <v>37.07</v>
      </c>
      <c r="Q10" s="52"/>
      <c r="R10" s="52"/>
      <c r="S10" s="52"/>
      <c r="T10" s="52"/>
      <c r="U10" s="52"/>
      <c r="V10" s="52"/>
      <c r="W10" s="52">
        <f>データ!Q6</f>
        <v>88.75</v>
      </c>
      <c r="X10" s="52"/>
      <c r="Y10" s="52"/>
      <c r="Z10" s="52"/>
      <c r="AA10" s="52"/>
      <c r="AB10" s="52"/>
      <c r="AC10" s="52"/>
      <c r="AD10" s="51">
        <f>データ!R6</f>
        <v>3845</v>
      </c>
      <c r="AE10" s="51"/>
      <c r="AF10" s="51"/>
      <c r="AG10" s="51"/>
      <c r="AH10" s="51"/>
      <c r="AI10" s="51"/>
      <c r="AJ10" s="51"/>
      <c r="AK10" s="2"/>
      <c r="AL10" s="51">
        <f>データ!V6</f>
        <v>20139</v>
      </c>
      <c r="AM10" s="51"/>
      <c r="AN10" s="51"/>
      <c r="AO10" s="51"/>
      <c r="AP10" s="51"/>
      <c r="AQ10" s="51"/>
      <c r="AR10" s="51"/>
      <c r="AS10" s="51"/>
      <c r="AT10" s="52">
        <f>データ!W6</f>
        <v>9.3000000000000007</v>
      </c>
      <c r="AU10" s="52"/>
      <c r="AV10" s="52"/>
      <c r="AW10" s="52"/>
      <c r="AX10" s="52"/>
      <c r="AY10" s="52"/>
      <c r="AZ10" s="52"/>
      <c r="BA10" s="52"/>
      <c r="BB10" s="52">
        <f>データ!X6</f>
        <v>2165.48</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115</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19FjB38FKvUJYkPxJ8Nj9oqLO8ahY6vjwewqad98DTN7fwB5mpbI0bvnfGmtg1K2GP5DeAr+x34CAC56OndaTw==" saltValue="g+IQtapsBme7m6//s+7Ik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152269</v>
      </c>
      <c r="D6" s="19">
        <f t="shared" si="3"/>
        <v>46</v>
      </c>
      <c r="E6" s="19">
        <f t="shared" si="3"/>
        <v>17</v>
      </c>
      <c r="F6" s="19">
        <f t="shared" si="3"/>
        <v>1</v>
      </c>
      <c r="G6" s="19">
        <f t="shared" si="3"/>
        <v>0</v>
      </c>
      <c r="H6" s="19" t="str">
        <f t="shared" si="3"/>
        <v>新潟県　南魚沼市</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56.18</v>
      </c>
      <c r="P6" s="20">
        <f t="shared" si="3"/>
        <v>37.07</v>
      </c>
      <c r="Q6" s="20">
        <f t="shared" si="3"/>
        <v>88.75</v>
      </c>
      <c r="R6" s="20">
        <f t="shared" si="3"/>
        <v>3845</v>
      </c>
      <c r="S6" s="20">
        <f t="shared" si="3"/>
        <v>54605</v>
      </c>
      <c r="T6" s="20">
        <f t="shared" si="3"/>
        <v>584.54999999999995</v>
      </c>
      <c r="U6" s="20">
        <f t="shared" si="3"/>
        <v>93.41</v>
      </c>
      <c r="V6" s="20">
        <f t="shared" si="3"/>
        <v>20139</v>
      </c>
      <c r="W6" s="20">
        <f t="shared" si="3"/>
        <v>9.3000000000000007</v>
      </c>
      <c r="X6" s="20">
        <f t="shared" si="3"/>
        <v>2165.48</v>
      </c>
      <c r="Y6" s="21" t="str">
        <f>IF(Y7="",NA(),Y7)</f>
        <v>-</v>
      </c>
      <c r="Z6" s="21" t="str">
        <f t="shared" ref="Z6:AH6" si="4">IF(Z7="",NA(),Z7)</f>
        <v>-</v>
      </c>
      <c r="AA6" s="21">
        <f t="shared" si="4"/>
        <v>107.1</v>
      </c>
      <c r="AB6" s="21">
        <f t="shared" si="4"/>
        <v>107.32</v>
      </c>
      <c r="AC6" s="21">
        <f t="shared" si="4"/>
        <v>105.97</v>
      </c>
      <c r="AD6" s="21" t="str">
        <f t="shared" si="4"/>
        <v>-</v>
      </c>
      <c r="AE6" s="21" t="str">
        <f t="shared" si="4"/>
        <v>-</v>
      </c>
      <c r="AF6" s="21">
        <f t="shared" si="4"/>
        <v>109.21</v>
      </c>
      <c r="AG6" s="21">
        <f t="shared" si="4"/>
        <v>105.41</v>
      </c>
      <c r="AH6" s="21">
        <f t="shared" si="4"/>
        <v>104.64</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15.73</v>
      </c>
      <c r="AR6" s="21">
        <f t="shared" si="5"/>
        <v>25.86</v>
      </c>
      <c r="AS6" s="21">
        <f t="shared" si="5"/>
        <v>25.76</v>
      </c>
      <c r="AT6" s="20" t="str">
        <f>IF(AT7="","",IF(AT7="-","【-】","【"&amp;SUBSTITUTE(TEXT(AT7,"#,##0.00"),"-","△")&amp;"】"))</f>
        <v>【3.09】</v>
      </c>
      <c r="AU6" s="21" t="str">
        <f>IF(AU7="",NA(),AU7)</f>
        <v>-</v>
      </c>
      <c r="AV6" s="21" t="str">
        <f t="shared" ref="AV6:BD6" si="6">IF(AV7="",NA(),AV7)</f>
        <v>-</v>
      </c>
      <c r="AW6" s="21">
        <f t="shared" si="6"/>
        <v>13.27</v>
      </c>
      <c r="AX6" s="21">
        <f t="shared" si="6"/>
        <v>11.02</v>
      </c>
      <c r="AY6" s="21">
        <f t="shared" si="6"/>
        <v>8.31</v>
      </c>
      <c r="AZ6" s="21" t="str">
        <f t="shared" si="6"/>
        <v>-</v>
      </c>
      <c r="BA6" s="21" t="str">
        <f t="shared" si="6"/>
        <v>-</v>
      </c>
      <c r="BB6" s="21">
        <f t="shared" si="6"/>
        <v>57.26</v>
      </c>
      <c r="BC6" s="21">
        <f t="shared" si="6"/>
        <v>58.23</v>
      </c>
      <c r="BD6" s="21">
        <f t="shared" si="6"/>
        <v>65.56</v>
      </c>
      <c r="BE6" s="20" t="str">
        <f>IF(BE7="","",IF(BE7="-","【-】","【"&amp;SUBSTITUTE(TEXT(BE7,"#,##0.00"),"-","△")&amp;"】"))</f>
        <v>【71.39】</v>
      </c>
      <c r="BF6" s="21" t="str">
        <f>IF(BF7="",NA(),BF7)</f>
        <v>-</v>
      </c>
      <c r="BG6" s="21" t="str">
        <f t="shared" ref="BG6:BO6" si="7">IF(BG7="",NA(),BG7)</f>
        <v>-</v>
      </c>
      <c r="BH6" s="21">
        <f t="shared" si="7"/>
        <v>2254.54</v>
      </c>
      <c r="BI6" s="21">
        <f t="shared" si="7"/>
        <v>2122.41</v>
      </c>
      <c r="BJ6" s="21">
        <f t="shared" si="7"/>
        <v>1959.86</v>
      </c>
      <c r="BK6" s="21" t="str">
        <f t="shared" si="7"/>
        <v>-</v>
      </c>
      <c r="BL6" s="21" t="str">
        <f t="shared" si="7"/>
        <v>-</v>
      </c>
      <c r="BM6" s="21">
        <f t="shared" si="7"/>
        <v>1130.42</v>
      </c>
      <c r="BN6" s="21">
        <f t="shared" si="7"/>
        <v>812.92</v>
      </c>
      <c r="BO6" s="21">
        <f t="shared" si="7"/>
        <v>765.48</v>
      </c>
      <c r="BP6" s="20" t="str">
        <f>IF(BP7="","",IF(BP7="-","【-】","【"&amp;SUBSTITUTE(TEXT(BP7,"#,##0.00"),"-","△")&amp;"】"))</f>
        <v>【669.12】</v>
      </c>
      <c r="BQ6" s="21" t="str">
        <f>IF(BQ7="",NA(),BQ7)</f>
        <v>-</v>
      </c>
      <c r="BR6" s="21" t="str">
        <f t="shared" ref="BR6:BZ6" si="8">IF(BR7="",NA(),BR7)</f>
        <v>-</v>
      </c>
      <c r="BS6" s="21">
        <f t="shared" si="8"/>
        <v>98.14</v>
      </c>
      <c r="BT6" s="21">
        <f t="shared" si="8"/>
        <v>94.04</v>
      </c>
      <c r="BU6" s="21">
        <f t="shared" si="8"/>
        <v>94.14</v>
      </c>
      <c r="BV6" s="21" t="str">
        <f t="shared" si="8"/>
        <v>-</v>
      </c>
      <c r="BW6" s="21" t="str">
        <f t="shared" si="8"/>
        <v>-</v>
      </c>
      <c r="BX6" s="21">
        <f t="shared" si="8"/>
        <v>74.17</v>
      </c>
      <c r="BY6" s="21">
        <f t="shared" si="8"/>
        <v>85.4</v>
      </c>
      <c r="BZ6" s="21">
        <f t="shared" si="8"/>
        <v>87.8</v>
      </c>
      <c r="CA6" s="20" t="str">
        <f>IF(CA7="","",IF(CA7="-","【-】","【"&amp;SUBSTITUTE(TEXT(CA7,"#,##0.00"),"-","△")&amp;"】"))</f>
        <v>【99.73】</v>
      </c>
      <c r="CB6" s="21" t="str">
        <f>IF(CB7="",NA(),CB7)</f>
        <v>-</v>
      </c>
      <c r="CC6" s="21" t="str">
        <f t="shared" ref="CC6:CK6" si="9">IF(CC7="",NA(),CC7)</f>
        <v>-</v>
      </c>
      <c r="CD6" s="21">
        <f t="shared" si="9"/>
        <v>192.94</v>
      </c>
      <c r="CE6" s="21">
        <f t="shared" si="9"/>
        <v>200.81</v>
      </c>
      <c r="CF6" s="21">
        <f t="shared" si="9"/>
        <v>199.08</v>
      </c>
      <c r="CG6" s="21" t="str">
        <f t="shared" si="9"/>
        <v>-</v>
      </c>
      <c r="CH6" s="21" t="str">
        <f t="shared" si="9"/>
        <v>-</v>
      </c>
      <c r="CI6" s="21">
        <f t="shared" si="9"/>
        <v>230.95</v>
      </c>
      <c r="CJ6" s="21">
        <f t="shared" si="9"/>
        <v>188.57</v>
      </c>
      <c r="CK6" s="21">
        <f t="shared" si="9"/>
        <v>187.69</v>
      </c>
      <c r="CL6" s="20" t="str">
        <f>IF(CL7="","",IF(CL7="-","【-】","【"&amp;SUBSTITUTE(TEXT(CL7,"#,##0.00"),"-","△")&amp;"】"))</f>
        <v>【134.98】</v>
      </c>
      <c r="CM6" s="21" t="str">
        <f>IF(CM7="",NA(),CM7)</f>
        <v>-</v>
      </c>
      <c r="CN6" s="21" t="str">
        <f t="shared" ref="CN6:CV6" si="10">IF(CN7="",NA(),CN7)</f>
        <v>-</v>
      </c>
      <c r="CO6" s="21">
        <f t="shared" si="10"/>
        <v>52.95</v>
      </c>
      <c r="CP6" s="21">
        <f t="shared" si="10"/>
        <v>53.91</v>
      </c>
      <c r="CQ6" s="21">
        <f t="shared" si="10"/>
        <v>53.56</v>
      </c>
      <c r="CR6" s="21" t="str">
        <f t="shared" si="10"/>
        <v>-</v>
      </c>
      <c r="CS6" s="21" t="str">
        <f t="shared" si="10"/>
        <v>-</v>
      </c>
      <c r="CT6" s="21">
        <f t="shared" si="10"/>
        <v>49.27</v>
      </c>
      <c r="CU6" s="21">
        <f t="shared" si="10"/>
        <v>55.84</v>
      </c>
      <c r="CV6" s="21">
        <f t="shared" si="10"/>
        <v>55.78</v>
      </c>
      <c r="CW6" s="20" t="str">
        <f>IF(CW7="","",IF(CW7="-","【-】","【"&amp;SUBSTITUTE(TEXT(CW7,"#,##0.00"),"-","△")&amp;"】"))</f>
        <v>【59.99】</v>
      </c>
      <c r="CX6" s="21" t="str">
        <f>IF(CX7="",NA(),CX7)</f>
        <v>-</v>
      </c>
      <c r="CY6" s="21" t="str">
        <f t="shared" ref="CY6:DG6" si="11">IF(CY7="",NA(),CY7)</f>
        <v>-</v>
      </c>
      <c r="CZ6" s="21">
        <f t="shared" si="11"/>
        <v>94.23</v>
      </c>
      <c r="DA6" s="21">
        <f t="shared" si="11"/>
        <v>94.52</v>
      </c>
      <c r="DB6" s="21">
        <f t="shared" si="11"/>
        <v>94.99</v>
      </c>
      <c r="DC6" s="21" t="str">
        <f t="shared" si="11"/>
        <v>-</v>
      </c>
      <c r="DD6" s="21" t="str">
        <f t="shared" si="11"/>
        <v>-</v>
      </c>
      <c r="DE6" s="21">
        <f t="shared" si="11"/>
        <v>83.16</v>
      </c>
      <c r="DF6" s="21">
        <f t="shared" si="11"/>
        <v>92.34</v>
      </c>
      <c r="DG6" s="21">
        <f t="shared" si="11"/>
        <v>91.78</v>
      </c>
      <c r="DH6" s="20" t="str">
        <f>IF(DH7="","",IF(DH7="-","【-】","【"&amp;SUBSTITUTE(TEXT(DH7,"#,##0.00"),"-","△")&amp;"】"))</f>
        <v>【95.72】</v>
      </c>
      <c r="DI6" s="21" t="str">
        <f>IF(DI7="",NA(),DI7)</f>
        <v>-</v>
      </c>
      <c r="DJ6" s="21" t="str">
        <f t="shared" ref="DJ6:DR6" si="12">IF(DJ7="",NA(),DJ7)</f>
        <v>-</v>
      </c>
      <c r="DK6" s="21">
        <f t="shared" si="12"/>
        <v>3.75</v>
      </c>
      <c r="DL6" s="21">
        <f t="shared" si="12"/>
        <v>7.25</v>
      </c>
      <c r="DM6" s="21">
        <f t="shared" si="12"/>
        <v>10.67</v>
      </c>
      <c r="DN6" s="21" t="str">
        <f t="shared" si="12"/>
        <v>-</v>
      </c>
      <c r="DO6" s="21" t="str">
        <f t="shared" si="12"/>
        <v>-</v>
      </c>
      <c r="DP6" s="21">
        <f t="shared" si="12"/>
        <v>24.1</v>
      </c>
      <c r="DQ6" s="21">
        <f t="shared" si="12"/>
        <v>25.37</v>
      </c>
      <c r="DR6" s="21">
        <f t="shared" si="12"/>
        <v>26.89</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0.54</v>
      </c>
      <c r="EC6" s="21">
        <f t="shared" si="13"/>
        <v>0.75</v>
      </c>
      <c r="ED6" s="20" t="str">
        <f>IF(ED7="","",IF(ED7="-","【-】","【"&amp;SUBSTITUTE(TEXT(ED7,"#,##0.00"),"-","△")&amp;"】"))</f>
        <v>【6.54】</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v>
      </c>
      <c r="EM6" s="21">
        <f t="shared" si="14"/>
        <v>0.09</v>
      </c>
      <c r="EN6" s="21">
        <f t="shared" si="14"/>
        <v>0.1</v>
      </c>
      <c r="EO6" s="20" t="str">
        <f>IF(EO7="","",IF(EO7="-","【-】","【"&amp;SUBSTITUTE(TEXT(EO7,"#,##0.00"),"-","△")&amp;"】"))</f>
        <v>【0.24】</v>
      </c>
    </row>
    <row r="7" spans="1:148" s="22" customFormat="1" x14ac:dyDescent="0.15">
      <c r="A7" s="14"/>
      <c r="B7" s="23">
        <v>2021</v>
      </c>
      <c r="C7" s="23">
        <v>152269</v>
      </c>
      <c r="D7" s="23">
        <v>46</v>
      </c>
      <c r="E7" s="23">
        <v>17</v>
      </c>
      <c r="F7" s="23">
        <v>1</v>
      </c>
      <c r="G7" s="23">
        <v>0</v>
      </c>
      <c r="H7" s="23" t="s">
        <v>96</v>
      </c>
      <c r="I7" s="23" t="s">
        <v>97</v>
      </c>
      <c r="J7" s="23" t="s">
        <v>98</v>
      </c>
      <c r="K7" s="23" t="s">
        <v>99</v>
      </c>
      <c r="L7" s="23" t="s">
        <v>100</v>
      </c>
      <c r="M7" s="23" t="s">
        <v>101</v>
      </c>
      <c r="N7" s="24" t="s">
        <v>102</v>
      </c>
      <c r="O7" s="24">
        <v>56.18</v>
      </c>
      <c r="P7" s="24">
        <v>37.07</v>
      </c>
      <c r="Q7" s="24">
        <v>88.75</v>
      </c>
      <c r="R7" s="24">
        <v>3845</v>
      </c>
      <c r="S7" s="24">
        <v>54605</v>
      </c>
      <c r="T7" s="24">
        <v>584.54999999999995</v>
      </c>
      <c r="U7" s="24">
        <v>93.41</v>
      </c>
      <c r="V7" s="24">
        <v>20139</v>
      </c>
      <c r="W7" s="24">
        <v>9.3000000000000007</v>
      </c>
      <c r="X7" s="24">
        <v>2165.48</v>
      </c>
      <c r="Y7" s="24" t="s">
        <v>102</v>
      </c>
      <c r="Z7" s="24" t="s">
        <v>102</v>
      </c>
      <c r="AA7" s="24">
        <v>107.1</v>
      </c>
      <c r="AB7" s="24">
        <v>107.32</v>
      </c>
      <c r="AC7" s="24">
        <v>105.97</v>
      </c>
      <c r="AD7" s="24" t="s">
        <v>102</v>
      </c>
      <c r="AE7" s="24" t="s">
        <v>102</v>
      </c>
      <c r="AF7" s="24">
        <v>109.21</v>
      </c>
      <c r="AG7" s="24">
        <v>105.41</v>
      </c>
      <c r="AH7" s="24">
        <v>104.64</v>
      </c>
      <c r="AI7" s="24">
        <v>107.02</v>
      </c>
      <c r="AJ7" s="24" t="s">
        <v>102</v>
      </c>
      <c r="AK7" s="24" t="s">
        <v>102</v>
      </c>
      <c r="AL7" s="24">
        <v>0</v>
      </c>
      <c r="AM7" s="24">
        <v>0</v>
      </c>
      <c r="AN7" s="24">
        <v>0</v>
      </c>
      <c r="AO7" s="24" t="s">
        <v>102</v>
      </c>
      <c r="AP7" s="24" t="s">
        <v>102</v>
      </c>
      <c r="AQ7" s="24">
        <v>15.73</v>
      </c>
      <c r="AR7" s="24">
        <v>25.86</v>
      </c>
      <c r="AS7" s="24">
        <v>25.76</v>
      </c>
      <c r="AT7" s="24">
        <v>3.09</v>
      </c>
      <c r="AU7" s="24" t="s">
        <v>102</v>
      </c>
      <c r="AV7" s="24" t="s">
        <v>102</v>
      </c>
      <c r="AW7" s="24">
        <v>13.27</v>
      </c>
      <c r="AX7" s="24">
        <v>11.02</v>
      </c>
      <c r="AY7" s="24">
        <v>8.31</v>
      </c>
      <c r="AZ7" s="24" t="s">
        <v>102</v>
      </c>
      <c r="BA7" s="24" t="s">
        <v>102</v>
      </c>
      <c r="BB7" s="24">
        <v>57.26</v>
      </c>
      <c r="BC7" s="24">
        <v>58.23</v>
      </c>
      <c r="BD7" s="24">
        <v>65.56</v>
      </c>
      <c r="BE7" s="24">
        <v>71.39</v>
      </c>
      <c r="BF7" s="24" t="s">
        <v>102</v>
      </c>
      <c r="BG7" s="24" t="s">
        <v>102</v>
      </c>
      <c r="BH7" s="24">
        <v>2254.54</v>
      </c>
      <c r="BI7" s="24">
        <v>2122.41</v>
      </c>
      <c r="BJ7" s="24">
        <v>1959.86</v>
      </c>
      <c r="BK7" s="24" t="s">
        <v>102</v>
      </c>
      <c r="BL7" s="24" t="s">
        <v>102</v>
      </c>
      <c r="BM7" s="24">
        <v>1130.42</v>
      </c>
      <c r="BN7" s="24">
        <v>812.92</v>
      </c>
      <c r="BO7" s="24">
        <v>765.48</v>
      </c>
      <c r="BP7" s="24">
        <v>669.12</v>
      </c>
      <c r="BQ7" s="24" t="s">
        <v>102</v>
      </c>
      <c r="BR7" s="24" t="s">
        <v>102</v>
      </c>
      <c r="BS7" s="24">
        <v>98.14</v>
      </c>
      <c r="BT7" s="24">
        <v>94.04</v>
      </c>
      <c r="BU7" s="24">
        <v>94.14</v>
      </c>
      <c r="BV7" s="24" t="s">
        <v>102</v>
      </c>
      <c r="BW7" s="24" t="s">
        <v>102</v>
      </c>
      <c r="BX7" s="24">
        <v>74.17</v>
      </c>
      <c r="BY7" s="24">
        <v>85.4</v>
      </c>
      <c r="BZ7" s="24">
        <v>87.8</v>
      </c>
      <c r="CA7" s="24">
        <v>99.73</v>
      </c>
      <c r="CB7" s="24" t="s">
        <v>102</v>
      </c>
      <c r="CC7" s="24" t="s">
        <v>102</v>
      </c>
      <c r="CD7" s="24">
        <v>192.94</v>
      </c>
      <c r="CE7" s="24">
        <v>200.81</v>
      </c>
      <c r="CF7" s="24">
        <v>199.08</v>
      </c>
      <c r="CG7" s="24" t="s">
        <v>102</v>
      </c>
      <c r="CH7" s="24" t="s">
        <v>102</v>
      </c>
      <c r="CI7" s="24">
        <v>230.95</v>
      </c>
      <c r="CJ7" s="24">
        <v>188.57</v>
      </c>
      <c r="CK7" s="24">
        <v>187.69</v>
      </c>
      <c r="CL7" s="24">
        <v>134.97999999999999</v>
      </c>
      <c r="CM7" s="24" t="s">
        <v>102</v>
      </c>
      <c r="CN7" s="24" t="s">
        <v>102</v>
      </c>
      <c r="CO7" s="24">
        <v>52.95</v>
      </c>
      <c r="CP7" s="24">
        <v>53.91</v>
      </c>
      <c r="CQ7" s="24">
        <v>53.56</v>
      </c>
      <c r="CR7" s="24" t="s">
        <v>102</v>
      </c>
      <c r="CS7" s="24" t="s">
        <v>102</v>
      </c>
      <c r="CT7" s="24">
        <v>49.27</v>
      </c>
      <c r="CU7" s="24">
        <v>55.84</v>
      </c>
      <c r="CV7" s="24">
        <v>55.78</v>
      </c>
      <c r="CW7" s="24">
        <v>59.99</v>
      </c>
      <c r="CX7" s="24" t="s">
        <v>102</v>
      </c>
      <c r="CY7" s="24" t="s">
        <v>102</v>
      </c>
      <c r="CZ7" s="24">
        <v>94.23</v>
      </c>
      <c r="DA7" s="24">
        <v>94.52</v>
      </c>
      <c r="DB7" s="24">
        <v>94.99</v>
      </c>
      <c r="DC7" s="24" t="s">
        <v>102</v>
      </c>
      <c r="DD7" s="24" t="s">
        <v>102</v>
      </c>
      <c r="DE7" s="24">
        <v>83.16</v>
      </c>
      <c r="DF7" s="24">
        <v>92.34</v>
      </c>
      <c r="DG7" s="24">
        <v>91.78</v>
      </c>
      <c r="DH7" s="24">
        <v>95.72</v>
      </c>
      <c r="DI7" s="24" t="s">
        <v>102</v>
      </c>
      <c r="DJ7" s="24" t="s">
        <v>102</v>
      </c>
      <c r="DK7" s="24">
        <v>3.75</v>
      </c>
      <c r="DL7" s="24">
        <v>7.25</v>
      </c>
      <c r="DM7" s="24">
        <v>10.67</v>
      </c>
      <c r="DN7" s="24" t="s">
        <v>102</v>
      </c>
      <c r="DO7" s="24" t="s">
        <v>102</v>
      </c>
      <c r="DP7" s="24">
        <v>24.1</v>
      </c>
      <c r="DQ7" s="24">
        <v>25.37</v>
      </c>
      <c r="DR7" s="24">
        <v>26.89</v>
      </c>
      <c r="DS7" s="24">
        <v>38.17</v>
      </c>
      <c r="DT7" s="24" t="s">
        <v>102</v>
      </c>
      <c r="DU7" s="24" t="s">
        <v>102</v>
      </c>
      <c r="DV7" s="24">
        <v>0</v>
      </c>
      <c r="DW7" s="24">
        <v>0</v>
      </c>
      <c r="DX7" s="24">
        <v>0</v>
      </c>
      <c r="DY7" s="24" t="s">
        <v>102</v>
      </c>
      <c r="DZ7" s="24" t="s">
        <v>102</v>
      </c>
      <c r="EA7" s="24">
        <v>0</v>
      </c>
      <c r="EB7" s="24">
        <v>0.54</v>
      </c>
      <c r="EC7" s="24">
        <v>0.75</v>
      </c>
      <c r="ED7" s="24">
        <v>6.54</v>
      </c>
      <c r="EE7" s="24" t="s">
        <v>102</v>
      </c>
      <c r="EF7" s="24" t="s">
        <v>102</v>
      </c>
      <c r="EG7" s="24">
        <v>0</v>
      </c>
      <c r="EH7" s="24">
        <v>0</v>
      </c>
      <c r="EI7" s="24">
        <v>0</v>
      </c>
      <c r="EJ7" s="24" t="s">
        <v>102</v>
      </c>
      <c r="EK7" s="24" t="s">
        <v>102</v>
      </c>
      <c r="EL7" s="24">
        <v>0.1</v>
      </c>
      <c r="EM7" s="24">
        <v>0.09</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上村　尚武</cp:lastModifiedBy>
  <cp:lastPrinted>2023-01-17T11:49:18Z</cp:lastPrinted>
  <dcterms:created xsi:type="dcterms:W3CDTF">2022-12-01T01:17:14Z</dcterms:created>
  <dcterms:modified xsi:type="dcterms:W3CDTF">2023-01-18T01:40:50Z</dcterms:modified>
  <cp:category/>
</cp:coreProperties>
</file>