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masahiro-kamimura\Desktop\旧塩沢庁舎解体撤去工事‗図面PDF\"/>
    </mc:Choice>
  </mc:AlternateContent>
  <xr:revisionPtr revIDLastSave="0" documentId="13_ncr:1_{26557DC6-7CC2-4FEB-8A9B-A167766D2950}" xr6:coauthVersionLast="47" xr6:coauthVersionMax="47" xr10:uidLastSave="{00000000-0000-0000-0000-000000000000}"/>
  <bookViews>
    <workbookView xWindow="-120" yWindow="-120" windowWidth="29040" windowHeight="15720" tabRatio="774" activeTab="1" xr2:uid="{00000000-000D-0000-FFFF-FFFF00000000}"/>
  </bookViews>
  <sheets>
    <sheet name="表紙 " sheetId="39" r:id="rId1"/>
    <sheet name="概要・面積" sheetId="47" r:id="rId2"/>
    <sheet name="総括表" sheetId="40" r:id="rId3"/>
    <sheet name="内訳書" sheetId="41" r:id="rId4"/>
    <sheet name="明細書(A 総合仮設工事)" sheetId="42" r:id="rId5"/>
    <sheet name="明細書(B 庁舎棟解体工事) " sheetId="50" r:id="rId6"/>
    <sheet name="明細書(C 渡り廊下棟解体撤去工事)" sheetId="51" r:id="rId7"/>
    <sheet name="明細書(D アスベスト除去工事)" sheetId="52" r:id="rId8"/>
    <sheet name="明細書(E 電気設備解体工事)" sheetId="53" r:id="rId9"/>
    <sheet name="明細書(F 機械設備解体工事)" sheetId="54" r:id="rId10"/>
    <sheet name="明細書(G 発生材処分)" sheetId="55" r:id="rId11"/>
    <sheet name="明細書(H 開口部塞ぎ工事) " sheetId="56" r:id="rId12"/>
    <sheet name="明細書(I 家屋事前調査)" sheetId="58" r:id="rId13"/>
    <sheet name="共通費内訳書" sheetId="43" r:id="rId14"/>
    <sheet name="諸経費率別分類" sheetId="57" r:id="rId15"/>
  </sheets>
  <externalReferences>
    <externalReference r:id="rId16"/>
  </externalReferences>
  <definedNames>
    <definedName name="_Fill" localSheetId="8" hidden="1">[1]ガラリ!#REF!</definedName>
    <definedName name="_Fill" hidden="1">[1]ガラリ!#REF!</definedName>
    <definedName name="_Order1" hidden="1">255</definedName>
    <definedName name="_Order2" hidden="1">0</definedName>
    <definedName name="_xlnm.Print_Area" localSheetId="13">共通費内訳書!$A$1:$P$20</definedName>
    <definedName name="_xlnm.Print_Area" localSheetId="14">諸経費率別分類!$A$1:$M$34</definedName>
    <definedName name="_xlnm.Print_Area" localSheetId="3">内訳書!$A$1:$P$200</definedName>
    <definedName name="_xlnm.Print_Area" localSheetId="4">'明細書(A 総合仮設工事)'!$A$1:$L$20</definedName>
    <definedName name="_xlnm.Print_Area" localSheetId="5">'明細書(B 庁舎棟解体工事) '!$A$1:$L$340</definedName>
    <definedName name="_xlnm.Print_Area" localSheetId="6">'明細書(C 渡り廊下棟解体撤去工事)'!$A$1:$L$100</definedName>
    <definedName name="_xlnm.Print_Area" localSheetId="7">'明細書(D アスベスト除去工事)'!$A$1:$L$120</definedName>
    <definedName name="_xlnm.Print_Area" localSheetId="8">'明細書(E 電気設備解体工事)'!$A$1:$L$300</definedName>
    <definedName name="_xlnm.Print_Area" localSheetId="9">'明細書(F 機械設備解体工事)'!$A$1:$L$300</definedName>
    <definedName name="_xlnm.Print_Area" localSheetId="10">'明細書(G 発生材処分)'!$A$1:$L$80</definedName>
    <definedName name="_xlnm.Print_Area" localSheetId="11">'明細書(H 開口部塞ぎ工事) '!$A$1:$L$100</definedName>
    <definedName name="_xlnm.Print_Area" localSheetId="12">'明細書(I 家屋事前調査)'!$A$1:$L$20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9" i="56" l="1"/>
  <c r="F29" i="56"/>
  <c r="F30" i="56"/>
  <c r="F13" i="56"/>
  <c r="F14" i="56"/>
  <c r="F37" i="55"/>
  <c r="F56" i="55"/>
  <c r="F187" i="54"/>
  <c r="F186" i="54"/>
  <c r="F266" i="54"/>
  <c r="F287" i="54"/>
  <c r="F286" i="54"/>
  <c r="F90" i="52"/>
  <c r="F115" i="52"/>
  <c r="F75" i="52"/>
  <c r="F50" i="52"/>
  <c r="F37" i="52"/>
  <c r="F36" i="52"/>
  <c r="F11" i="52"/>
  <c r="F8" i="51"/>
  <c r="F9" i="51"/>
  <c r="F194" i="50"/>
  <c r="F17" i="50" l="1"/>
  <c r="F16" i="50"/>
  <c r="F10" i="42" l="1"/>
  <c r="F11" i="42"/>
  <c r="F7" i="58" l="1"/>
  <c r="F8" i="58"/>
  <c r="F9" i="58"/>
  <c r="F10" i="58"/>
  <c r="F11" i="58"/>
  <c r="F12" i="58"/>
  <c r="F13" i="58"/>
  <c r="F6" i="58"/>
  <c r="F199" i="54"/>
  <c r="J128" i="41" s="1"/>
  <c r="F19" i="58" l="1"/>
  <c r="F299" i="54"/>
  <c r="J130" i="41" s="1"/>
  <c r="F87" i="50"/>
  <c r="F88" i="50"/>
  <c r="F89" i="50"/>
  <c r="F90" i="50"/>
  <c r="F91" i="50"/>
  <c r="F86" i="50"/>
  <c r="G18" i="57" l="1"/>
  <c r="J185" i="41"/>
  <c r="J199" i="41" s="1"/>
  <c r="J13" i="41" s="1"/>
  <c r="G26" i="57"/>
  <c r="F92" i="50"/>
  <c r="K21" i="54" l="1"/>
  <c r="F171" i="53" l="1"/>
  <c r="F172" i="53"/>
  <c r="F31" i="51"/>
  <c r="F7" i="51"/>
  <c r="F39" i="50"/>
  <c r="F38" i="50"/>
  <c r="F37" i="50"/>
  <c r="F36" i="50"/>
  <c r="P21" i="41" l="1"/>
  <c r="P41" i="41" s="1"/>
  <c r="F27" i="51" l="1"/>
  <c r="F86" i="56" l="1"/>
  <c r="F99" i="56" s="1"/>
  <c r="F68" i="56"/>
  <c r="F67" i="56"/>
  <c r="F66" i="56"/>
  <c r="F79" i="56" s="1"/>
  <c r="F47" i="56"/>
  <c r="F48" i="56"/>
  <c r="F49" i="56"/>
  <c r="J168" i="41" l="1"/>
  <c r="F46" i="56"/>
  <c r="F59" i="56" s="1"/>
  <c r="F28" i="56"/>
  <c r="F27" i="56"/>
  <c r="F26" i="56"/>
  <c r="K21" i="56"/>
  <c r="K41" i="56" s="1"/>
  <c r="K61" i="56" s="1"/>
  <c r="K81" i="56" s="1"/>
  <c r="F12" i="56"/>
  <c r="F11" i="56"/>
  <c r="F10" i="56"/>
  <c r="F9" i="56"/>
  <c r="F8" i="56"/>
  <c r="F39" i="56" l="1"/>
  <c r="J165" i="41" s="1"/>
  <c r="F45" i="55"/>
  <c r="F67" i="55"/>
  <c r="F66" i="55"/>
  <c r="F55" i="55"/>
  <c r="F48" i="55"/>
  <c r="F54" i="55"/>
  <c r="F53" i="55"/>
  <c r="F52" i="55"/>
  <c r="F51" i="55"/>
  <c r="F50" i="55"/>
  <c r="F49" i="55"/>
  <c r="F47" i="55"/>
  <c r="F46" i="55"/>
  <c r="K21" i="55"/>
  <c r="K41" i="55" s="1"/>
  <c r="K61" i="55" s="1"/>
  <c r="F36" i="55"/>
  <c r="F35" i="55"/>
  <c r="F34" i="55"/>
  <c r="F33" i="55"/>
  <c r="F32" i="55"/>
  <c r="F31" i="55"/>
  <c r="F30" i="55"/>
  <c r="F29" i="55"/>
  <c r="F28" i="55"/>
  <c r="F27" i="55"/>
  <c r="F26" i="55"/>
  <c r="F16" i="55"/>
  <c r="F15" i="55"/>
  <c r="F14" i="55"/>
  <c r="F13" i="55"/>
  <c r="F12" i="55"/>
  <c r="F11" i="55"/>
  <c r="F10" i="55"/>
  <c r="F9" i="55"/>
  <c r="F8" i="55"/>
  <c r="F7" i="55"/>
  <c r="F59" i="55" l="1"/>
  <c r="J146" i="41" s="1"/>
  <c r="F79" i="55"/>
  <c r="J147" i="41" s="1"/>
  <c r="F19" i="55"/>
  <c r="J145" i="41" s="1"/>
  <c r="J159" i="41" l="1"/>
  <c r="J166" i="41"/>
  <c r="F179" i="50"/>
  <c r="F178" i="50"/>
  <c r="F177" i="50"/>
  <c r="F176" i="50"/>
  <c r="F185" i="50"/>
  <c r="F187" i="50"/>
  <c r="F186" i="50"/>
  <c r="F171" i="50"/>
  <c r="F168" i="50"/>
  <c r="F167" i="50"/>
  <c r="F166" i="50"/>
  <c r="J11" i="41" l="1"/>
  <c r="J167" i="41"/>
  <c r="J179" i="41" s="1"/>
  <c r="F265" i="54"/>
  <c r="F259" i="54"/>
  <c r="F258" i="54"/>
  <c r="F257" i="54"/>
  <c r="F256" i="54"/>
  <c r="F255" i="54"/>
  <c r="F254" i="54"/>
  <c r="F253" i="54"/>
  <c r="F250" i="54"/>
  <c r="F249" i="54"/>
  <c r="F248" i="54"/>
  <c r="F247" i="54"/>
  <c r="F246" i="54"/>
  <c r="F237" i="54"/>
  <c r="F236" i="54"/>
  <c r="F235" i="54"/>
  <c r="F234" i="54"/>
  <c r="F233" i="54"/>
  <c r="F232" i="54"/>
  <c r="F231" i="54"/>
  <c r="F230" i="54"/>
  <c r="F229" i="54"/>
  <c r="F228" i="54"/>
  <c r="F227" i="54"/>
  <c r="F226" i="54"/>
  <c r="F225" i="54"/>
  <c r="F219" i="54"/>
  <c r="F218" i="54"/>
  <c r="F217" i="54"/>
  <c r="F216" i="54"/>
  <c r="F215" i="54"/>
  <c r="F214" i="54"/>
  <c r="F213" i="54"/>
  <c r="F212" i="54"/>
  <c r="F211" i="54"/>
  <c r="F210" i="54"/>
  <c r="F208" i="54"/>
  <c r="F207" i="54"/>
  <c r="F166" i="54"/>
  <c r="F165" i="54"/>
  <c r="F159" i="54"/>
  <c r="F158" i="54"/>
  <c r="F156" i="54"/>
  <c r="F155" i="54"/>
  <c r="F154" i="54"/>
  <c r="F153" i="54"/>
  <c r="F152" i="54"/>
  <c r="F151" i="54"/>
  <c r="F150" i="54"/>
  <c r="F149" i="54"/>
  <c r="F148" i="54"/>
  <c r="F147" i="54"/>
  <c r="F145" i="54"/>
  <c r="F139" i="54"/>
  <c r="F138" i="54"/>
  <c r="F137" i="54"/>
  <c r="F136" i="54"/>
  <c r="F135" i="54"/>
  <c r="F134" i="54"/>
  <c r="F133" i="54"/>
  <c r="F132" i="54"/>
  <c r="F131" i="54"/>
  <c r="F130" i="54"/>
  <c r="F129" i="54"/>
  <c r="F128" i="54"/>
  <c r="F127" i="54"/>
  <c r="F126" i="54"/>
  <c r="F125" i="54"/>
  <c r="F119" i="54"/>
  <c r="F118" i="54"/>
  <c r="F117" i="54"/>
  <c r="F116" i="54"/>
  <c r="F115" i="54"/>
  <c r="F114" i="54"/>
  <c r="F113" i="54"/>
  <c r="F112" i="54"/>
  <c r="F111" i="54"/>
  <c r="F110" i="54"/>
  <c r="F109" i="54"/>
  <c r="F108" i="54"/>
  <c r="F107" i="54"/>
  <c r="F106" i="54"/>
  <c r="F105" i="54"/>
  <c r="F99" i="54"/>
  <c r="F98" i="54"/>
  <c r="F97" i="54"/>
  <c r="F96" i="54"/>
  <c r="F95" i="54"/>
  <c r="F94" i="54"/>
  <c r="F93" i="54"/>
  <c r="F92" i="54"/>
  <c r="F91" i="54"/>
  <c r="F90" i="54"/>
  <c r="F89" i="54"/>
  <c r="F88" i="54"/>
  <c r="F87" i="54"/>
  <c r="F86" i="54"/>
  <c r="F59" i="54"/>
  <c r="F58" i="54"/>
  <c r="F57" i="54"/>
  <c r="F56" i="54"/>
  <c r="F55" i="54"/>
  <c r="F54" i="54"/>
  <c r="F53" i="54"/>
  <c r="F52" i="54"/>
  <c r="F51" i="54"/>
  <c r="F50" i="54"/>
  <c r="F49" i="54"/>
  <c r="F48" i="54"/>
  <c r="F47" i="54"/>
  <c r="F46" i="54"/>
  <c r="F45" i="54"/>
  <c r="K41" i="54"/>
  <c r="K61" i="54" s="1"/>
  <c r="K81" i="54" s="1"/>
  <c r="K101" i="54" s="1"/>
  <c r="K121" i="54" s="1"/>
  <c r="K141" i="54" s="1"/>
  <c r="K161" i="54" s="1"/>
  <c r="K181" i="54" s="1"/>
  <c r="K201" i="54" s="1"/>
  <c r="K221" i="54" s="1"/>
  <c r="K241" i="54" s="1"/>
  <c r="K261" i="54" s="1"/>
  <c r="K281" i="54" s="1"/>
  <c r="F39" i="54"/>
  <c r="F38" i="54"/>
  <c r="F37" i="54"/>
  <c r="F36" i="54"/>
  <c r="F35" i="54"/>
  <c r="F34" i="54"/>
  <c r="F33" i="54"/>
  <c r="F32" i="54"/>
  <c r="F31" i="54"/>
  <c r="F30" i="54"/>
  <c r="F29" i="54"/>
  <c r="F28" i="54"/>
  <c r="F27" i="54"/>
  <c r="F26" i="54"/>
  <c r="F18" i="54"/>
  <c r="F17" i="54"/>
  <c r="F16" i="54"/>
  <c r="F15" i="54"/>
  <c r="F14" i="54"/>
  <c r="F13" i="54"/>
  <c r="F12" i="54"/>
  <c r="F11" i="54"/>
  <c r="F10" i="54"/>
  <c r="F9" i="54"/>
  <c r="F8" i="54"/>
  <c r="F7" i="54"/>
  <c r="J12" i="41" l="1"/>
  <c r="G16" i="57"/>
  <c r="F19" i="54"/>
  <c r="J125" i="41" s="1"/>
  <c r="F279" i="54"/>
  <c r="J129" i="41" s="1"/>
  <c r="F179" i="54"/>
  <c r="J127" i="41" s="1"/>
  <c r="F79" i="54"/>
  <c r="J126" i="41" s="1"/>
  <c r="F285" i="53"/>
  <c r="F279" i="53"/>
  <c r="F278" i="53"/>
  <c r="F277" i="53"/>
  <c r="F276" i="53"/>
  <c r="F275" i="53"/>
  <c r="F274" i="53"/>
  <c r="F273" i="53"/>
  <c r="F272" i="53"/>
  <c r="F271" i="53"/>
  <c r="F270" i="53"/>
  <c r="F269" i="53"/>
  <c r="F268" i="53"/>
  <c r="F267" i="53"/>
  <c r="F266" i="53"/>
  <c r="F265" i="53"/>
  <c r="F259" i="53"/>
  <c r="F258" i="53"/>
  <c r="F257" i="53"/>
  <c r="F256" i="53"/>
  <c r="F255" i="53"/>
  <c r="F254" i="53"/>
  <c r="F253" i="53"/>
  <c r="F252" i="53"/>
  <c r="F251" i="53"/>
  <c r="F250" i="53"/>
  <c r="F249" i="53"/>
  <c r="F248" i="53"/>
  <c r="F247" i="53"/>
  <c r="F246" i="53"/>
  <c r="F229" i="53"/>
  <c r="F228" i="53"/>
  <c r="F227" i="53"/>
  <c r="F226" i="53"/>
  <c r="F206" i="53"/>
  <c r="F205" i="53"/>
  <c r="F199" i="53"/>
  <c r="F198" i="53"/>
  <c r="F197" i="53"/>
  <c r="F196" i="53"/>
  <c r="F195" i="53"/>
  <c r="F194" i="53"/>
  <c r="F193" i="53"/>
  <c r="F192" i="53"/>
  <c r="F191" i="53"/>
  <c r="F190" i="53"/>
  <c r="F189" i="53"/>
  <c r="F188" i="53"/>
  <c r="F187" i="53"/>
  <c r="F186" i="53"/>
  <c r="F170" i="53"/>
  <c r="F169" i="53"/>
  <c r="F168" i="53"/>
  <c r="F167" i="53"/>
  <c r="F166" i="53"/>
  <c r="F154" i="53"/>
  <c r="F153" i="53"/>
  <c r="F152" i="53"/>
  <c r="F151" i="53"/>
  <c r="F150" i="53"/>
  <c r="F149" i="53"/>
  <c r="F148" i="53"/>
  <c r="F147" i="53"/>
  <c r="F146" i="53"/>
  <c r="F145" i="53"/>
  <c r="F139" i="53"/>
  <c r="F138" i="53"/>
  <c r="F137" i="53"/>
  <c r="F136" i="53"/>
  <c r="F135" i="53"/>
  <c r="F134" i="53"/>
  <c r="F133" i="53"/>
  <c r="F132" i="53"/>
  <c r="F131" i="53"/>
  <c r="F130" i="53"/>
  <c r="F129" i="53"/>
  <c r="F128" i="53"/>
  <c r="F127" i="53"/>
  <c r="F126" i="53"/>
  <c r="F111" i="53"/>
  <c r="F110" i="53"/>
  <c r="F109" i="53"/>
  <c r="F108" i="53"/>
  <c r="F107" i="53"/>
  <c r="F106" i="53"/>
  <c r="F105" i="53"/>
  <c r="F99" i="53"/>
  <c r="F98" i="53"/>
  <c r="F97" i="53"/>
  <c r="F96" i="53"/>
  <c r="F95" i="53"/>
  <c r="F94" i="53"/>
  <c r="F93" i="53"/>
  <c r="F92" i="53"/>
  <c r="F91" i="53"/>
  <c r="F90" i="53"/>
  <c r="F89" i="53"/>
  <c r="F88" i="53"/>
  <c r="F87" i="53"/>
  <c r="F86" i="53"/>
  <c r="F74" i="53"/>
  <c r="F73" i="53"/>
  <c r="F72" i="53"/>
  <c r="F71" i="53"/>
  <c r="F70" i="53"/>
  <c r="F69" i="53"/>
  <c r="F68" i="53"/>
  <c r="F67" i="53"/>
  <c r="F66" i="53"/>
  <c r="F65" i="53"/>
  <c r="F59" i="53"/>
  <c r="F58" i="53"/>
  <c r="F57" i="53"/>
  <c r="F56" i="53"/>
  <c r="F55" i="53"/>
  <c r="F54" i="53"/>
  <c r="F53" i="53"/>
  <c r="F52" i="53"/>
  <c r="F51" i="53"/>
  <c r="F50" i="53"/>
  <c r="F49" i="53"/>
  <c r="F48" i="53"/>
  <c r="F47" i="53"/>
  <c r="F46" i="53"/>
  <c r="F45" i="53"/>
  <c r="F39" i="53"/>
  <c r="F38" i="53"/>
  <c r="F37" i="53"/>
  <c r="F36" i="53"/>
  <c r="F35" i="53"/>
  <c r="F34" i="53"/>
  <c r="F33" i="53"/>
  <c r="F32" i="53"/>
  <c r="F31" i="53"/>
  <c r="F30" i="53"/>
  <c r="F29" i="53"/>
  <c r="F28" i="53"/>
  <c r="F27" i="53"/>
  <c r="F26" i="53"/>
  <c r="K21" i="53"/>
  <c r="K41" i="53" s="1"/>
  <c r="K61" i="53" s="1"/>
  <c r="K81" i="53" s="1"/>
  <c r="K101" i="53" s="1"/>
  <c r="K121" i="53" s="1"/>
  <c r="F16" i="53"/>
  <c r="F15" i="53"/>
  <c r="F14" i="53"/>
  <c r="F13" i="53"/>
  <c r="F12" i="53"/>
  <c r="F10" i="53"/>
  <c r="F9" i="53"/>
  <c r="F7" i="53"/>
  <c r="F19" i="53" l="1"/>
  <c r="J105" i="41" s="1"/>
  <c r="F299" i="53"/>
  <c r="J112" i="41" s="1"/>
  <c r="F159" i="53"/>
  <c r="J108" i="41" s="1"/>
  <c r="F179" i="53"/>
  <c r="J109" i="41" s="1"/>
  <c r="F119" i="53"/>
  <c r="J107" i="41" s="1"/>
  <c r="F79" i="53"/>
  <c r="J106" i="41" s="1"/>
  <c r="F219" i="53"/>
  <c r="J110" i="41" s="1"/>
  <c r="F239" i="53"/>
  <c r="J111" i="41" s="1"/>
  <c r="K141" i="53"/>
  <c r="J119" i="41" l="1"/>
  <c r="K161" i="53"/>
  <c r="K181" i="53" s="1"/>
  <c r="K201" i="53" s="1"/>
  <c r="K221" i="53" s="1"/>
  <c r="K241" i="53" s="1"/>
  <c r="K261" i="53" s="1"/>
  <c r="K281" i="53" s="1"/>
  <c r="F113" i="52" l="1"/>
  <c r="F112" i="52"/>
  <c r="F110" i="52"/>
  <c r="F109" i="52"/>
  <c r="F108" i="52"/>
  <c r="F107" i="52"/>
  <c r="F106" i="52"/>
  <c r="F99" i="52"/>
  <c r="F97" i="52"/>
  <c r="F96" i="52"/>
  <c r="F95" i="52"/>
  <c r="F94" i="52"/>
  <c r="F93" i="52"/>
  <c r="F92" i="52"/>
  <c r="F89" i="52"/>
  <c r="F88" i="52"/>
  <c r="F87" i="52"/>
  <c r="F73" i="52"/>
  <c r="F72" i="52"/>
  <c r="F70" i="52"/>
  <c r="F69" i="52"/>
  <c r="F68" i="52"/>
  <c r="F67" i="52"/>
  <c r="F66" i="52"/>
  <c r="F59" i="52"/>
  <c r="F57" i="52"/>
  <c r="F56" i="52"/>
  <c r="F55" i="52"/>
  <c r="F54" i="52"/>
  <c r="F53" i="52"/>
  <c r="F52" i="52"/>
  <c r="F49" i="52"/>
  <c r="F48" i="52"/>
  <c r="F47" i="52"/>
  <c r="F34" i="52"/>
  <c r="F33" i="52"/>
  <c r="F31" i="52"/>
  <c r="F30" i="52"/>
  <c r="F29" i="52"/>
  <c r="F28" i="52"/>
  <c r="F27" i="52"/>
  <c r="F25" i="52"/>
  <c r="K21" i="52"/>
  <c r="K41" i="52" s="1"/>
  <c r="K61" i="52" s="1"/>
  <c r="K81" i="52" s="1"/>
  <c r="K101" i="52" s="1"/>
  <c r="F18" i="52"/>
  <c r="F17" i="52"/>
  <c r="F16" i="52"/>
  <c r="F15" i="52"/>
  <c r="F14" i="52"/>
  <c r="F13" i="52"/>
  <c r="F10" i="52"/>
  <c r="F9" i="52"/>
  <c r="F8" i="52"/>
  <c r="F119" i="52" l="1"/>
  <c r="F39" i="52"/>
  <c r="J85" i="41" s="1"/>
  <c r="F79" i="52"/>
  <c r="J86" i="41" s="1"/>
  <c r="J87" i="41"/>
  <c r="J99" i="41" l="1"/>
  <c r="G13" i="57" s="1"/>
  <c r="F92" i="51"/>
  <c r="F93" i="51" s="1"/>
  <c r="F88" i="51"/>
  <c r="F87" i="51"/>
  <c r="F86" i="51"/>
  <c r="F77" i="51"/>
  <c r="F76" i="51"/>
  <c r="F78" i="51" s="1"/>
  <c r="F72" i="51"/>
  <c r="F73" i="51" s="1"/>
  <c r="F67" i="51"/>
  <c r="F68" i="51" s="1"/>
  <c r="F50" i="51"/>
  <c r="F49" i="51"/>
  <c r="F48" i="51"/>
  <c r="F47" i="51"/>
  <c r="F46" i="51"/>
  <c r="F30" i="51"/>
  <c r="F29" i="51"/>
  <c r="F28" i="51"/>
  <c r="F26" i="51"/>
  <c r="F19" i="51"/>
  <c r="J65" i="41" s="1"/>
  <c r="K21" i="51"/>
  <c r="K41" i="51" s="1"/>
  <c r="K61" i="51" s="1"/>
  <c r="K81" i="51" s="1"/>
  <c r="F89" i="51" l="1"/>
  <c r="F99" i="51" s="1"/>
  <c r="J68" i="41" s="1"/>
  <c r="F59" i="51"/>
  <c r="J67" i="41" s="1"/>
  <c r="F39" i="51"/>
  <c r="J66" i="41" s="1"/>
  <c r="J79" i="41" l="1"/>
  <c r="K21" i="50" l="1"/>
  <c r="F329" i="50"/>
  <c r="F328" i="50"/>
  <c r="F327" i="50"/>
  <c r="F326" i="50"/>
  <c r="F325" i="50"/>
  <c r="F319" i="50"/>
  <c r="F318" i="50"/>
  <c r="F317" i="50"/>
  <c r="F316" i="50"/>
  <c r="F315" i="50"/>
  <c r="F314" i="50"/>
  <c r="F313" i="50"/>
  <c r="F312" i="50"/>
  <c r="F311" i="50"/>
  <c r="F310" i="50"/>
  <c r="F309" i="50"/>
  <c r="F308" i="50"/>
  <c r="F307" i="50"/>
  <c r="F306" i="50"/>
  <c r="F305" i="50"/>
  <c r="F299" i="50"/>
  <c r="F298" i="50"/>
  <c r="F297" i="50"/>
  <c r="F296" i="50"/>
  <c r="F295" i="50"/>
  <c r="F294" i="50"/>
  <c r="F293" i="50"/>
  <c r="F292" i="50"/>
  <c r="F291" i="50"/>
  <c r="F290" i="50"/>
  <c r="F289" i="50"/>
  <c r="F288" i="50"/>
  <c r="F287" i="50"/>
  <c r="F286" i="50"/>
  <c r="F270" i="50"/>
  <c r="F269" i="50"/>
  <c r="F268" i="50"/>
  <c r="F267" i="50"/>
  <c r="F266" i="50"/>
  <c r="F265" i="50"/>
  <c r="F259" i="50"/>
  <c r="F258" i="50"/>
  <c r="F257" i="50"/>
  <c r="F256" i="50"/>
  <c r="F255" i="50"/>
  <c r="F254" i="50"/>
  <c r="F253" i="50"/>
  <c r="F252" i="50"/>
  <c r="F251" i="50"/>
  <c r="F250" i="50"/>
  <c r="F249" i="50"/>
  <c r="F248" i="50"/>
  <c r="F247" i="50"/>
  <c r="F246" i="50"/>
  <c r="F245" i="50"/>
  <c r="F239" i="50"/>
  <c r="F238" i="50"/>
  <c r="F237" i="50"/>
  <c r="F236" i="50"/>
  <c r="F235" i="50"/>
  <c r="F234" i="50"/>
  <c r="F233" i="50"/>
  <c r="F232" i="50"/>
  <c r="F231" i="50"/>
  <c r="F230" i="50"/>
  <c r="F229" i="50"/>
  <c r="F228" i="50"/>
  <c r="F227" i="50"/>
  <c r="F226" i="50"/>
  <c r="F225" i="50"/>
  <c r="F219" i="50"/>
  <c r="F218" i="50"/>
  <c r="F217" i="50"/>
  <c r="F216" i="50"/>
  <c r="F215" i="50"/>
  <c r="F214" i="50"/>
  <c r="F213" i="50"/>
  <c r="F212" i="50"/>
  <c r="F211" i="50"/>
  <c r="F210" i="50"/>
  <c r="F209" i="50"/>
  <c r="F208" i="50"/>
  <c r="F207" i="50"/>
  <c r="F193" i="50"/>
  <c r="F189" i="50"/>
  <c r="F188" i="50"/>
  <c r="F190" i="50"/>
  <c r="F192" i="50"/>
  <c r="F191" i="50"/>
  <c r="F175" i="50"/>
  <c r="F174" i="50"/>
  <c r="F173" i="50"/>
  <c r="F172" i="50"/>
  <c r="F169" i="50"/>
  <c r="F170" i="50"/>
  <c r="F155" i="50"/>
  <c r="F154" i="50"/>
  <c r="F153" i="50"/>
  <c r="F152" i="50"/>
  <c r="F151" i="50"/>
  <c r="F150" i="50"/>
  <c r="F149" i="50"/>
  <c r="F148" i="50"/>
  <c r="F147" i="50"/>
  <c r="F146" i="50"/>
  <c r="F125" i="50"/>
  <c r="F139" i="50"/>
  <c r="F138" i="50"/>
  <c r="F137" i="50"/>
  <c r="F136" i="50"/>
  <c r="F135" i="50"/>
  <c r="F134" i="50"/>
  <c r="F133" i="50"/>
  <c r="F132" i="50"/>
  <c r="F129" i="50"/>
  <c r="F128" i="50"/>
  <c r="F127" i="50"/>
  <c r="F126" i="50"/>
  <c r="F116" i="50"/>
  <c r="F115" i="50"/>
  <c r="F114" i="50"/>
  <c r="F113" i="50"/>
  <c r="F112" i="50"/>
  <c r="F111" i="50"/>
  <c r="F110" i="50"/>
  <c r="F109" i="50"/>
  <c r="F108" i="50"/>
  <c r="F107" i="50"/>
  <c r="F76" i="50"/>
  <c r="F75" i="50"/>
  <c r="F74" i="50"/>
  <c r="F73" i="50"/>
  <c r="F72" i="50"/>
  <c r="F71" i="50"/>
  <c r="F70" i="50"/>
  <c r="F69" i="50"/>
  <c r="F68" i="50"/>
  <c r="F67" i="50"/>
  <c r="F66" i="50"/>
  <c r="F65" i="50"/>
  <c r="F59" i="50"/>
  <c r="F55" i="50"/>
  <c r="F54" i="50"/>
  <c r="F53" i="50"/>
  <c r="F52" i="50"/>
  <c r="F51" i="50"/>
  <c r="F50" i="50"/>
  <c r="F49" i="50"/>
  <c r="F35" i="50"/>
  <c r="F34" i="50"/>
  <c r="F33" i="50"/>
  <c r="F32" i="50"/>
  <c r="F31" i="50"/>
  <c r="F30" i="50"/>
  <c r="F29" i="50"/>
  <c r="F28" i="50"/>
  <c r="F27" i="50"/>
  <c r="F18" i="50"/>
  <c r="F15" i="50"/>
  <c r="F14" i="50"/>
  <c r="F13" i="50"/>
  <c r="G11" i="57" s="1"/>
  <c r="F12" i="50"/>
  <c r="G10" i="57" s="1"/>
  <c r="F11" i="50"/>
  <c r="G9" i="57" s="1"/>
  <c r="F10" i="50"/>
  <c r="G8" i="57" s="1"/>
  <c r="F9" i="50"/>
  <c r="F8" i="50"/>
  <c r="F7" i="50"/>
  <c r="J139" i="41"/>
  <c r="F199" i="50" l="1"/>
  <c r="J47" i="41" s="1"/>
  <c r="F78" i="50"/>
  <c r="F46" i="50"/>
  <c r="G12" i="57"/>
  <c r="G14" i="57" s="1"/>
  <c r="G20" i="57" s="1"/>
  <c r="F332" i="50"/>
  <c r="F272" i="50"/>
  <c r="F56" i="50"/>
  <c r="K41" i="50"/>
  <c r="K61" i="50" s="1"/>
  <c r="K81" i="50" s="1"/>
  <c r="K101" i="50" s="1"/>
  <c r="K121" i="50" s="1"/>
  <c r="K141" i="50" s="1"/>
  <c r="K161" i="50" s="1"/>
  <c r="K181" i="50" s="1"/>
  <c r="K201" i="50" s="1"/>
  <c r="K221" i="50" s="1"/>
  <c r="K241" i="50" s="1"/>
  <c r="K261" i="50" s="1"/>
  <c r="K281" i="50" s="1"/>
  <c r="K301" i="50" s="1"/>
  <c r="K321" i="50" s="1"/>
  <c r="F19" i="50"/>
  <c r="J45" i="41" s="1"/>
  <c r="F339" i="50" l="1"/>
  <c r="J48" i="41" s="1"/>
  <c r="F99" i="50"/>
  <c r="J46" i="41" s="1"/>
  <c r="J59" i="41" l="1"/>
  <c r="J10" i="41" l="1"/>
  <c r="J9" i="41"/>
  <c r="P61" i="41" l="1"/>
  <c r="P81" i="41" s="1"/>
  <c r="P101" i="41" s="1"/>
  <c r="P121" i="41" s="1"/>
  <c r="P141" i="41" l="1"/>
  <c r="P161" i="41" s="1"/>
  <c r="P181" i="41" s="1"/>
  <c r="J7" i="41"/>
  <c r="J8" i="41"/>
  <c r="F18" i="42" l="1"/>
  <c r="F17" i="42"/>
  <c r="F16" i="42"/>
  <c r="F15" i="42"/>
  <c r="F14" i="42"/>
  <c r="F13" i="42"/>
  <c r="F12" i="42"/>
  <c r="F9" i="42"/>
  <c r="F8" i="42"/>
  <c r="F7" i="42"/>
  <c r="F6" i="42"/>
  <c r="F5" i="42"/>
  <c r="F19" i="42" l="1"/>
  <c r="J25" i="41" s="1"/>
  <c r="J39" i="41" l="1"/>
  <c r="J5" i="41"/>
  <c r="J6" i="41"/>
  <c r="J19" i="41" l="1"/>
  <c r="H5" i="40" l="1"/>
  <c r="J5" i="40" l="1"/>
  <c r="K5" i="40" l="1"/>
  <c r="J19" i="4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あべみつる</author>
  </authors>
  <commentList>
    <comment ref="A48" authorId="0" shapeId="0" xr:uid="{9AD734C2-2719-4338-BB3C-6169D1F0747F}">
      <text>
        <r>
          <rPr>
            <b/>
            <sz val="9"/>
            <color indexed="81"/>
            <rFont val="MS P ゴシック"/>
            <family val="3"/>
            <charset val="128"/>
          </rPr>
          <t>あべみつる:</t>
        </r>
        <r>
          <rPr>
            <sz val="9"/>
            <color indexed="81"/>
            <rFont val="MS P ゴシック"/>
            <family val="3"/>
            <charset val="128"/>
          </rPr>
          <t xml:space="preserve">
モルタル撤去
耐火レンガ撤去
</t>
        </r>
      </text>
    </comment>
  </commentList>
</comments>
</file>

<file path=xl/sharedStrings.xml><?xml version="1.0" encoding="utf-8"?>
<sst xmlns="http://schemas.openxmlformats.org/spreadsheetml/2006/main" count="3242" uniqueCount="1017">
  <si>
    <t>員　数</t>
    <rPh sb="0" eb="3">
      <t>インスウ</t>
    </rPh>
    <phoneticPr fontId="8"/>
  </si>
  <si>
    <t>単位</t>
    <rPh sb="0" eb="2">
      <t>タンイ</t>
    </rPh>
    <phoneticPr fontId="8"/>
  </si>
  <si>
    <t>備　考</t>
    <rPh sb="0" eb="1">
      <t>ビ</t>
    </rPh>
    <rPh sb="2" eb="3">
      <t>コウ</t>
    </rPh>
    <phoneticPr fontId="8"/>
  </si>
  <si>
    <t>代　価</t>
    <rPh sb="0" eb="1">
      <t>ダイ</t>
    </rPh>
    <rPh sb="2" eb="3">
      <t>アタイ</t>
    </rPh>
    <phoneticPr fontId="8"/>
  </si>
  <si>
    <t>変　　更　　設　　計</t>
    <rPh sb="0" eb="1">
      <t>ヘン</t>
    </rPh>
    <rPh sb="3" eb="4">
      <t>サラ</t>
    </rPh>
    <rPh sb="6" eb="7">
      <t>シツラ</t>
    </rPh>
    <rPh sb="9" eb="10">
      <t>ケイ</t>
    </rPh>
    <phoneticPr fontId="8"/>
  </si>
  <si>
    <t>単　価</t>
    <rPh sb="0" eb="3">
      <t>タンカ</t>
    </rPh>
    <phoneticPr fontId="8"/>
  </si>
  <si>
    <t>変　更　設　計　額</t>
    <rPh sb="0" eb="1">
      <t>ヘン</t>
    </rPh>
    <rPh sb="2" eb="3">
      <t>サラ</t>
    </rPh>
    <rPh sb="4" eb="5">
      <t>シツラ</t>
    </rPh>
    <rPh sb="6" eb="7">
      <t>ケイ</t>
    </rPh>
    <rPh sb="8" eb="9">
      <t>ガク</t>
    </rPh>
    <phoneticPr fontId="8"/>
  </si>
  <si>
    <t>差　引　増　減　額</t>
    <rPh sb="0" eb="1">
      <t>サ</t>
    </rPh>
    <rPh sb="2" eb="3">
      <t>イン</t>
    </rPh>
    <rPh sb="4" eb="5">
      <t>ゾウ</t>
    </rPh>
    <rPh sb="6" eb="7">
      <t>ゲン</t>
    </rPh>
    <rPh sb="8" eb="9">
      <t>ガク</t>
    </rPh>
    <phoneticPr fontId="8"/>
  </si>
  <si>
    <t>備　　　　考</t>
    <rPh sb="0" eb="1">
      <t>ビ</t>
    </rPh>
    <rPh sb="5" eb="6">
      <t>コウ</t>
    </rPh>
    <phoneticPr fontId="8"/>
  </si>
  <si>
    <t>　　　　　実　　施
　　　　　　 元　　　 設　　計</t>
    <rPh sb="5" eb="6">
      <t>ミ</t>
    </rPh>
    <rPh sb="8" eb="9">
      <t>ホドコ</t>
    </rPh>
    <rPh sb="17" eb="18">
      <t>モト</t>
    </rPh>
    <rPh sb="22" eb="23">
      <t>シツラ</t>
    </rPh>
    <rPh sb="25" eb="26">
      <t>ケイ</t>
    </rPh>
    <phoneticPr fontId="8"/>
  </si>
  <si>
    <t>　　実　施
　　　元　　 設　計　額　</t>
    <rPh sb="2" eb="3">
      <t>ミ</t>
    </rPh>
    <rPh sb="4" eb="5">
      <t>ホドコ</t>
    </rPh>
    <rPh sb="9" eb="10">
      <t>モト</t>
    </rPh>
    <rPh sb="13" eb="14">
      <t>シツラ</t>
    </rPh>
    <rPh sb="15" eb="16">
      <t>ケイ</t>
    </rPh>
    <rPh sb="17" eb="18">
      <t>ガク</t>
    </rPh>
    <phoneticPr fontId="8"/>
  </si>
  <si>
    <t>　　　　　　　直 接 工 事 費 内 訳 書</t>
    <rPh sb="7" eb="10">
      <t>チョクセツ</t>
    </rPh>
    <rPh sb="11" eb="16">
      <t>コウジヒ</t>
    </rPh>
    <rPh sb="17" eb="20">
      <t>ウチワケ</t>
    </rPh>
    <rPh sb="21" eb="22">
      <t>メイサイショ</t>
    </rPh>
    <phoneticPr fontId="8"/>
  </si>
  <si>
    <t>名　　　　　称</t>
    <rPh sb="0" eb="7">
      <t>メイショウ</t>
    </rPh>
    <phoneticPr fontId="8"/>
  </si>
  <si>
    <t>摘　　　　　要</t>
    <rPh sb="0" eb="7">
      <t>テキヨウ</t>
    </rPh>
    <phoneticPr fontId="8"/>
  </si>
  <si>
    <t>　　　　　　　　直 接 工 事 費 内 訳 明 細 書</t>
    <rPh sb="8" eb="11">
      <t>チョクセツ</t>
    </rPh>
    <rPh sb="12" eb="15">
      <t>コウジ</t>
    </rPh>
    <rPh sb="16" eb="17">
      <t>ヒ</t>
    </rPh>
    <rPh sb="18" eb="21">
      <t>ウチワケ</t>
    </rPh>
    <rPh sb="22" eb="27">
      <t>メイサイショ</t>
    </rPh>
    <phoneticPr fontId="8"/>
  </si>
  <si>
    <t>1.</t>
    <phoneticPr fontId="8"/>
  </si>
  <si>
    <t>2.</t>
    <phoneticPr fontId="8"/>
  </si>
  <si>
    <t>3.</t>
    <phoneticPr fontId="8"/>
  </si>
  <si>
    <t>4.</t>
    <phoneticPr fontId="8"/>
  </si>
  <si>
    <t>〃</t>
  </si>
  <si>
    <t>施工地名</t>
    <rPh sb="0" eb="2">
      <t>セコウ</t>
    </rPh>
    <rPh sb="2" eb="4">
      <t>チメイ</t>
    </rPh>
    <phoneticPr fontId="8"/>
  </si>
  <si>
    <t>(    日間 )</t>
    <rPh sb="5" eb="6">
      <t>ヒ</t>
    </rPh>
    <rPh sb="6" eb="7">
      <t>カン</t>
    </rPh>
    <phoneticPr fontId="8"/>
  </si>
  <si>
    <t>工　　期</t>
    <rPh sb="0" eb="4">
      <t>コウキ</t>
    </rPh>
    <phoneticPr fontId="8"/>
  </si>
  <si>
    <t>設計変更による</t>
    <rPh sb="0" eb="2">
      <t>セッケイ</t>
    </rPh>
    <rPh sb="2" eb="4">
      <t>ヘンコウ</t>
    </rPh>
    <phoneticPr fontId="8"/>
  </si>
  <si>
    <t>工期延長日数及び期限</t>
    <rPh sb="0" eb="2">
      <t>コウキ</t>
    </rPh>
    <rPh sb="2" eb="4">
      <t>エンチョウ</t>
    </rPh>
    <rPh sb="4" eb="6">
      <t>ニッスウ</t>
    </rPh>
    <rPh sb="6" eb="7">
      <t>オヨ</t>
    </rPh>
    <rPh sb="8" eb="10">
      <t>キゲン</t>
    </rPh>
    <phoneticPr fontId="8"/>
  </si>
  <si>
    <t>調　査</t>
    <rPh sb="0" eb="1">
      <t>チョウ</t>
    </rPh>
    <rPh sb="2" eb="3">
      <t>ジャ</t>
    </rPh>
    <phoneticPr fontId="8"/>
  </si>
  <si>
    <t>設　計</t>
    <rPh sb="0" eb="1">
      <t>シツラ</t>
    </rPh>
    <rPh sb="2" eb="3">
      <t>ケイ</t>
    </rPh>
    <phoneticPr fontId="8"/>
  </si>
  <si>
    <t>実　施</t>
    <rPh sb="0" eb="1">
      <t>ミ</t>
    </rPh>
    <rPh sb="2" eb="3">
      <t>ホドコ</t>
    </rPh>
    <phoneticPr fontId="8"/>
  </si>
  <si>
    <t>工　事　費　総　括　表</t>
    <rPh sb="0" eb="1">
      <t>コウ</t>
    </rPh>
    <rPh sb="2" eb="3">
      <t>コト</t>
    </rPh>
    <rPh sb="4" eb="5">
      <t>ヒ</t>
    </rPh>
    <rPh sb="6" eb="9">
      <t>ソウカツ</t>
    </rPh>
    <rPh sb="10" eb="11">
      <t>ヒョウ</t>
    </rPh>
    <phoneticPr fontId="8"/>
  </si>
  <si>
    <t>変　更</t>
    <rPh sb="0" eb="1">
      <t>ヘン</t>
    </rPh>
    <rPh sb="2" eb="3">
      <t>サラ</t>
    </rPh>
    <phoneticPr fontId="8"/>
  </si>
  <si>
    <t>棟</t>
    <rPh sb="0" eb="1">
      <t>トウ</t>
    </rPh>
    <phoneticPr fontId="8"/>
  </si>
  <si>
    <t>直 接 工 事 費 と</t>
    <phoneticPr fontId="8"/>
  </si>
  <si>
    <t>直　接　工　事　費</t>
    <rPh sb="0" eb="3">
      <t>チョクセツ</t>
    </rPh>
    <rPh sb="4" eb="9">
      <t>コウジヒ</t>
    </rPh>
    <phoneticPr fontId="8"/>
  </si>
  <si>
    <t>共   通   費</t>
    <rPh sb="0" eb="5">
      <t>キョウツウ</t>
    </rPh>
    <rPh sb="8" eb="9">
      <t>ヒ</t>
    </rPh>
    <phoneticPr fontId="8"/>
  </si>
  <si>
    <t>共 通 費 の 合 計</t>
    <rPh sb="0" eb="3">
      <t>キョウツウ</t>
    </rPh>
    <rPh sb="4" eb="5">
      <t>ヒ</t>
    </rPh>
    <rPh sb="8" eb="11">
      <t>ゴウケイ</t>
    </rPh>
    <phoneticPr fontId="8"/>
  </si>
  <si>
    <t>共通仮設費</t>
    <rPh sb="0" eb="2">
      <t>キョウツウ</t>
    </rPh>
    <rPh sb="2" eb="4">
      <t>カセツ</t>
    </rPh>
    <rPh sb="4" eb="5">
      <t>ヒ</t>
    </rPh>
    <phoneticPr fontId="8"/>
  </si>
  <si>
    <t>諸  経  費</t>
    <rPh sb="0" eb="7">
      <t>ショケイヒ</t>
    </rPh>
    <phoneticPr fontId="8"/>
  </si>
  <si>
    <t>1</t>
    <phoneticPr fontId="8"/>
  </si>
  <si>
    <t>実　　施</t>
    <rPh sb="0" eb="1">
      <t>ミ</t>
    </rPh>
    <rPh sb="3" eb="4">
      <t>ホドコ</t>
    </rPh>
    <phoneticPr fontId="8"/>
  </si>
  <si>
    <t>・元・</t>
    <rPh sb="1" eb="2">
      <t>モト</t>
    </rPh>
    <phoneticPr fontId="8"/>
  </si>
  <si>
    <t>変　　更</t>
    <rPh sb="0" eb="1">
      <t>ヘン</t>
    </rPh>
    <rPh sb="3" eb="4">
      <t>サラ</t>
    </rPh>
    <phoneticPr fontId="8"/>
  </si>
  <si>
    <t>消費税相当額</t>
    <rPh sb="0" eb="3">
      <t>ショウヒゼイ</t>
    </rPh>
    <rPh sb="3" eb="6">
      <t>ソウトウガク</t>
    </rPh>
    <phoneticPr fontId="8"/>
  </si>
  <si>
    <t>摘　　　　要</t>
    <phoneticPr fontId="8"/>
  </si>
  <si>
    <t>一式</t>
    <rPh sb="0" eb="1">
      <t>イチ</t>
    </rPh>
    <phoneticPr fontId="8"/>
  </si>
  <si>
    <t>仮設工事</t>
    <rPh sb="0" eb="2">
      <t>カセツ</t>
    </rPh>
    <rPh sb="2" eb="4">
      <t>コウジ</t>
    </rPh>
    <phoneticPr fontId="8"/>
  </si>
  <si>
    <t>合　　　計</t>
    <rPh sb="0" eb="1">
      <t>ゴウ</t>
    </rPh>
    <rPh sb="1" eb="5">
      <t>ゴウケイ</t>
    </rPh>
    <phoneticPr fontId="8"/>
  </si>
  <si>
    <t>　　　　　　　共　通　費　内　訳　書</t>
    <rPh sb="7" eb="10">
      <t>キョウツウ</t>
    </rPh>
    <rPh sb="11" eb="12">
      <t>ヒ</t>
    </rPh>
    <rPh sb="13" eb="16">
      <t>ウチワケ</t>
    </rPh>
    <rPh sb="17" eb="18">
      <t>メイサイショ</t>
    </rPh>
    <phoneticPr fontId="8"/>
  </si>
  <si>
    <t>摘　　　　要</t>
    <phoneticPr fontId="8"/>
  </si>
  <si>
    <t>共通費</t>
    <rPh sb="0" eb="2">
      <t>キョウツウ</t>
    </rPh>
    <rPh sb="2" eb="3">
      <t>ヒ</t>
    </rPh>
    <phoneticPr fontId="8"/>
  </si>
  <si>
    <t>1.</t>
    <phoneticPr fontId="8"/>
  </si>
  <si>
    <t>一 式</t>
    <rPh sb="0" eb="1">
      <t>1</t>
    </rPh>
    <phoneticPr fontId="8"/>
  </si>
  <si>
    <t>2.</t>
    <phoneticPr fontId="8"/>
  </si>
  <si>
    <t>諸経費</t>
    <rPh sb="0" eb="3">
      <t>ショケイヒ</t>
    </rPh>
    <phoneticPr fontId="8"/>
  </si>
  <si>
    <t>共通費計</t>
    <rPh sb="0" eb="2">
      <t>キョウツウ</t>
    </rPh>
    <rPh sb="2" eb="3">
      <t>ヒ</t>
    </rPh>
    <rPh sb="3" eb="4">
      <t>ケイ</t>
    </rPh>
    <phoneticPr fontId="8"/>
  </si>
  <si>
    <t>備　　　考</t>
    <rPh sb="0" eb="1">
      <t>ビ</t>
    </rPh>
    <rPh sb="4" eb="5">
      <t>コウ</t>
    </rPh>
    <phoneticPr fontId="8"/>
  </si>
  <si>
    <t>名　　　　称</t>
    <rPh sb="0" eb="1">
      <t>メイ</t>
    </rPh>
    <rPh sb="5" eb="6">
      <t>ショウ</t>
    </rPh>
    <phoneticPr fontId="8"/>
  </si>
  <si>
    <t>工　事　価　格</t>
    <rPh sb="0" eb="1">
      <t>コウ</t>
    </rPh>
    <rPh sb="2" eb="3">
      <t>コト</t>
    </rPh>
    <rPh sb="4" eb="5">
      <t>カ</t>
    </rPh>
    <rPh sb="6" eb="7">
      <t>カク</t>
    </rPh>
    <phoneticPr fontId="8"/>
  </si>
  <si>
    <t>総　　　　　　計</t>
    <rPh sb="0" eb="1">
      <t>ソウ</t>
    </rPh>
    <rPh sb="7" eb="8">
      <t>ケイ</t>
    </rPh>
    <phoneticPr fontId="8"/>
  </si>
  <si>
    <t>実施・変更
設計の別</t>
    <rPh sb="0" eb="2">
      <t>ジッシ</t>
    </rPh>
    <rPh sb="3" eb="5">
      <t>ヘンコウ</t>
    </rPh>
    <rPh sb="6" eb="8">
      <t>セッケイ</t>
    </rPh>
    <rPh sb="9" eb="10">
      <t>ベツ</t>
    </rPh>
    <phoneticPr fontId="8"/>
  </si>
  <si>
    <t>　第 　　　  号</t>
    <rPh sb="1" eb="2">
      <t>ダイ</t>
    </rPh>
    <rPh sb="8" eb="9">
      <t>ゴウ</t>
    </rPh>
    <phoneticPr fontId="8"/>
  </si>
  <si>
    <t>ｍ</t>
    <phoneticPr fontId="8"/>
  </si>
  <si>
    <t>t</t>
    <phoneticPr fontId="8"/>
  </si>
  <si>
    <t>(現場管理費)</t>
    <phoneticPr fontId="8"/>
  </si>
  <si>
    <t>(一般管理費等)</t>
    <phoneticPr fontId="8"/>
  </si>
  <si>
    <t>ヶ所</t>
    <rPh sb="1" eb="2">
      <t>ショ</t>
    </rPh>
    <phoneticPr fontId="8"/>
  </si>
  <si>
    <t>建 物 の 概 要 又 は 工 事 概 要</t>
    <rPh sb="0" eb="3">
      <t>タテモノ</t>
    </rPh>
    <rPh sb="6" eb="9">
      <t>ガイヨウ</t>
    </rPh>
    <rPh sb="10" eb="11">
      <t>マタ</t>
    </rPh>
    <rPh sb="14" eb="17">
      <t>コウジ</t>
    </rPh>
    <rPh sb="18" eb="21">
      <t>ガイヨウ</t>
    </rPh>
    <phoneticPr fontId="59"/>
  </si>
  <si>
    <t>工事場所</t>
    <rPh sb="0" eb="2">
      <t>コウジ</t>
    </rPh>
    <rPh sb="2" eb="4">
      <t>バショ</t>
    </rPh>
    <phoneticPr fontId="59"/>
  </si>
  <si>
    <t>・・・・・</t>
    <phoneticPr fontId="59"/>
  </si>
  <si>
    <t>敷地面積</t>
    <rPh sb="0" eb="2">
      <t>シキチ</t>
    </rPh>
    <rPh sb="2" eb="4">
      <t>メンセキ</t>
    </rPh>
    <phoneticPr fontId="59"/>
  </si>
  <si>
    <t>用途</t>
    <rPh sb="0" eb="2">
      <t>ヨウト</t>
    </rPh>
    <phoneticPr fontId="59"/>
  </si>
  <si>
    <t>工事種別</t>
    <rPh sb="0" eb="2">
      <t>コウジ</t>
    </rPh>
    <rPh sb="2" eb="4">
      <t>シュベツ</t>
    </rPh>
    <phoneticPr fontId="59"/>
  </si>
  <si>
    <t>構造・規模</t>
    <rPh sb="0" eb="2">
      <t>コウゾウ</t>
    </rPh>
    <rPh sb="3" eb="5">
      <t>キボ</t>
    </rPh>
    <phoneticPr fontId="59"/>
  </si>
  <si>
    <t>工事概要</t>
    <rPh sb="0" eb="2">
      <t>コウジ</t>
    </rPh>
    <rPh sb="2" eb="4">
      <t>ガイヨウ</t>
    </rPh>
    <phoneticPr fontId="59"/>
  </si>
  <si>
    <t>枚</t>
    <rPh sb="0" eb="1">
      <t>マイ</t>
    </rPh>
    <phoneticPr fontId="8"/>
  </si>
  <si>
    <t>南魚沼市 塩沢 地内</t>
    <rPh sb="0" eb="3">
      <t>ミナミウオヌマ</t>
    </rPh>
    <rPh sb="3" eb="4">
      <t>シ</t>
    </rPh>
    <rPh sb="5" eb="7">
      <t>シオザワ</t>
    </rPh>
    <rPh sb="8" eb="9">
      <t>チ</t>
    </rPh>
    <rPh sb="9" eb="10">
      <t>ナイ</t>
    </rPh>
    <phoneticPr fontId="8"/>
  </si>
  <si>
    <t>㎡</t>
    <phoneticPr fontId="8"/>
  </si>
  <si>
    <t>庁舎（庁舎棟・渡り廊下棟）</t>
    <rPh sb="0" eb="2">
      <t>チョウシャ</t>
    </rPh>
    <rPh sb="3" eb="5">
      <t>チョウシャ</t>
    </rPh>
    <rPh sb="7" eb="8">
      <t>ワタ</t>
    </rPh>
    <rPh sb="9" eb="11">
      <t>ロウカ</t>
    </rPh>
    <rPh sb="11" eb="12">
      <t>トウ</t>
    </rPh>
    <phoneticPr fontId="59"/>
  </si>
  <si>
    <t>解体工事</t>
    <rPh sb="0" eb="2">
      <t>カイタイ</t>
    </rPh>
    <rPh sb="2" eb="4">
      <t>コウジ</t>
    </rPh>
    <phoneticPr fontId="59"/>
  </si>
  <si>
    <t>点字タイル共</t>
    <rPh sb="0" eb="2">
      <t>テンジ</t>
    </rPh>
    <rPh sb="5" eb="6">
      <t>トモ</t>
    </rPh>
    <phoneticPr fontId="54"/>
  </si>
  <si>
    <t>Pタイル撤去</t>
    <rPh sb="4" eb="6">
      <t>テッキョ</t>
    </rPh>
    <phoneticPr fontId="54"/>
  </si>
  <si>
    <t>仮囲い</t>
    <rPh sb="0" eb="1">
      <t>カリ</t>
    </rPh>
    <rPh sb="1" eb="2">
      <t>カコ</t>
    </rPh>
    <phoneticPr fontId="14"/>
  </si>
  <si>
    <t>外部足場</t>
    <rPh sb="0" eb="2">
      <t>ガイブ</t>
    </rPh>
    <rPh sb="2" eb="4">
      <t>アシバ</t>
    </rPh>
    <phoneticPr fontId="14"/>
  </si>
  <si>
    <t>安全手摺</t>
    <rPh sb="0" eb="2">
      <t>アンゼン</t>
    </rPh>
    <rPh sb="2" eb="4">
      <t>テスリ</t>
    </rPh>
    <phoneticPr fontId="14"/>
  </si>
  <si>
    <t>災害防止</t>
    <rPh sb="0" eb="2">
      <t>サイガイ</t>
    </rPh>
    <rPh sb="2" eb="4">
      <t>ボウシ</t>
    </rPh>
    <phoneticPr fontId="14"/>
  </si>
  <si>
    <t>内部足場</t>
    <rPh sb="0" eb="2">
      <t>ナイブ</t>
    </rPh>
    <rPh sb="2" eb="4">
      <t>アシバ</t>
    </rPh>
    <phoneticPr fontId="14"/>
  </si>
  <si>
    <t>整理、清掃、後片付け</t>
    <rPh sb="0" eb="2">
      <t>セイリ</t>
    </rPh>
    <rPh sb="3" eb="5">
      <t>セイソウ</t>
    </rPh>
    <rPh sb="6" eb="9">
      <t>アトカタヅ</t>
    </rPh>
    <phoneticPr fontId="14"/>
  </si>
  <si>
    <t>仮設材運搬費</t>
    <rPh sb="0" eb="2">
      <t>カセツ</t>
    </rPh>
    <rPh sb="2" eb="3">
      <t>ザイ</t>
    </rPh>
    <rPh sb="3" eb="6">
      <t>ウンパンヒ</t>
    </rPh>
    <phoneticPr fontId="14"/>
  </si>
  <si>
    <t>散水養生費</t>
  </si>
  <si>
    <t>成形鉄板(H=2.000)</t>
  </si>
  <si>
    <t>(先行手摺枠組足場)</t>
  </si>
  <si>
    <t>(防音シート)</t>
  </si>
  <si>
    <t>脚立足場</t>
    <rPh sb="0" eb="2">
      <t>キャタツ</t>
    </rPh>
    <rPh sb="2" eb="4">
      <t>アシバ</t>
    </rPh>
    <phoneticPr fontId="14"/>
  </si>
  <si>
    <t>構造躯体解体</t>
  </si>
  <si>
    <t>基礎躯体解体</t>
  </si>
  <si>
    <t>土間コン解体</t>
  </si>
  <si>
    <t>たたみ撤去</t>
    <phoneticPr fontId="54"/>
  </si>
  <si>
    <t>床下地組撤去</t>
    <rPh sb="0" eb="3">
      <t>ユカシタジ</t>
    </rPh>
    <rPh sb="3" eb="4">
      <t>クミ</t>
    </rPh>
    <rPh sb="4" eb="6">
      <t>テッキョ</t>
    </rPh>
    <phoneticPr fontId="54"/>
  </si>
  <si>
    <t>床下地組根太撤去</t>
    <rPh sb="0" eb="3">
      <t>ユカシタジ</t>
    </rPh>
    <rPh sb="3" eb="4">
      <t>クミ</t>
    </rPh>
    <rPh sb="4" eb="6">
      <t>ネダ</t>
    </rPh>
    <rPh sb="6" eb="8">
      <t>テッキョ</t>
    </rPh>
    <phoneticPr fontId="54"/>
  </si>
  <si>
    <t>絨毯撤去</t>
    <rPh sb="0" eb="2">
      <t>ジュウタン</t>
    </rPh>
    <rPh sb="2" eb="4">
      <t>テッキョ</t>
    </rPh>
    <phoneticPr fontId="54"/>
  </si>
  <si>
    <t>床杉板撤去</t>
    <rPh sb="0" eb="1">
      <t>ユカ</t>
    </rPh>
    <rPh sb="1" eb="2">
      <t>スギ</t>
    </rPh>
    <rPh sb="2" eb="3">
      <t>イタ</t>
    </rPh>
    <rPh sb="3" eb="5">
      <t>テッキョ</t>
    </rPh>
    <phoneticPr fontId="54"/>
  </si>
  <si>
    <t>タイルカーペット撤去</t>
    <rPh sb="8" eb="10">
      <t>テッキョ</t>
    </rPh>
    <phoneticPr fontId="54"/>
  </si>
  <si>
    <t>フローリングブロック撤去</t>
    <rPh sb="10" eb="12">
      <t>テッキョ</t>
    </rPh>
    <phoneticPr fontId="54"/>
  </si>
  <si>
    <t>長尺塩ビシート撤去</t>
    <rPh sb="0" eb="2">
      <t>チョウジャク</t>
    </rPh>
    <rPh sb="2" eb="3">
      <t>エン</t>
    </rPh>
    <rPh sb="7" eb="9">
      <t>テッキョ</t>
    </rPh>
    <phoneticPr fontId="54"/>
  </si>
  <si>
    <t>レベル3</t>
    <phoneticPr fontId="8"/>
  </si>
  <si>
    <t>木製巾木撤去　H=150</t>
    <rPh sb="0" eb="2">
      <t>モクセイ</t>
    </rPh>
    <rPh sb="2" eb="4">
      <t>ハバキ</t>
    </rPh>
    <rPh sb="4" eb="6">
      <t>テッキョ</t>
    </rPh>
    <phoneticPr fontId="54"/>
  </si>
  <si>
    <t>ビニール巾木撤去  H=100</t>
    <rPh sb="4" eb="6">
      <t>ハバキ</t>
    </rPh>
    <rPh sb="6" eb="8">
      <t>テッキョ</t>
    </rPh>
    <phoneticPr fontId="54"/>
  </si>
  <si>
    <t>合板撤去</t>
    <rPh sb="0" eb="2">
      <t>ゴウハン</t>
    </rPh>
    <rPh sb="2" eb="4">
      <t>テッキョ</t>
    </rPh>
    <phoneticPr fontId="54"/>
  </si>
  <si>
    <t>木造間仕切り</t>
    <rPh sb="0" eb="5">
      <t>モクゾウマジキ</t>
    </rPh>
    <phoneticPr fontId="54"/>
  </si>
  <si>
    <t>胴縁組下地</t>
    <rPh sb="0" eb="5">
      <t>ドウブチグミシタジ</t>
    </rPh>
    <phoneticPr fontId="54"/>
  </si>
  <si>
    <t>LGS壁下地</t>
    <rPh sb="3" eb="4">
      <t>カベ</t>
    </rPh>
    <rPh sb="4" eb="6">
      <t>シタジ</t>
    </rPh>
    <phoneticPr fontId="54"/>
  </si>
  <si>
    <t>石膏ボード t=12.</t>
    <rPh sb="0" eb="2">
      <t>セッコウ</t>
    </rPh>
    <phoneticPr fontId="54"/>
  </si>
  <si>
    <t>【床解体撤去】</t>
    <rPh sb="1" eb="4">
      <t>ユカカイタイ</t>
    </rPh>
    <rPh sb="4" eb="6">
      <t>テッキョ</t>
    </rPh>
    <phoneticPr fontId="8"/>
  </si>
  <si>
    <t>【巾木解体撤去】</t>
    <rPh sb="1" eb="3">
      <t>ハバキ</t>
    </rPh>
    <rPh sb="3" eb="7">
      <t>カイタイテッキョ</t>
    </rPh>
    <phoneticPr fontId="8"/>
  </si>
  <si>
    <t>【壁解体撤去】</t>
    <rPh sb="1" eb="2">
      <t>カベ</t>
    </rPh>
    <rPh sb="2" eb="6">
      <t>カイタイテッキョ</t>
    </rPh>
    <phoneticPr fontId="8"/>
  </si>
  <si>
    <t>100角タイル</t>
    <rPh sb="3" eb="4">
      <t>カク</t>
    </rPh>
    <phoneticPr fontId="8"/>
  </si>
  <si>
    <t>吹付タイル共</t>
    <rPh sb="0" eb="2">
      <t>フキツケ</t>
    </rPh>
    <rPh sb="5" eb="6">
      <t>トモ</t>
    </rPh>
    <phoneticPr fontId="8"/>
  </si>
  <si>
    <t>90型</t>
    <rPh sb="2" eb="3">
      <t>カタ</t>
    </rPh>
    <phoneticPr fontId="8"/>
  </si>
  <si>
    <t>105×105</t>
    <phoneticPr fontId="8"/>
  </si>
  <si>
    <t>45×25</t>
    <phoneticPr fontId="8"/>
  </si>
  <si>
    <t>ラスボード撤去　t=7</t>
    <rPh sb="5" eb="7">
      <t>テッキョ</t>
    </rPh>
    <phoneticPr fontId="54"/>
  </si>
  <si>
    <t>人研ぎ巾木撤去　H=240</t>
    <rPh sb="0" eb="2">
      <t>ジント</t>
    </rPh>
    <rPh sb="3" eb="5">
      <t>ハバキ</t>
    </rPh>
    <rPh sb="5" eb="7">
      <t>テッキョ</t>
    </rPh>
    <phoneticPr fontId="54"/>
  </si>
  <si>
    <t>100, 150</t>
    <phoneticPr fontId="8"/>
  </si>
  <si>
    <t>【天井解体撤去】</t>
    <rPh sb="1" eb="3">
      <t>テンジョウ</t>
    </rPh>
    <rPh sb="3" eb="7">
      <t>カイタイテッキョ</t>
    </rPh>
    <phoneticPr fontId="8"/>
  </si>
  <si>
    <t>石膏ボード</t>
    <rPh sb="0" eb="2">
      <t>セッコウ</t>
    </rPh>
    <phoneticPr fontId="54"/>
  </si>
  <si>
    <t>化粧石こうボード</t>
    <rPh sb="0" eb="3">
      <t>ケショウセッ</t>
    </rPh>
    <phoneticPr fontId="54"/>
  </si>
  <si>
    <t>パーライト
プラスター掻き落とし</t>
    <rPh sb="11" eb="12">
      <t>カ</t>
    </rPh>
    <rPh sb="13" eb="14">
      <t>オ</t>
    </rPh>
    <phoneticPr fontId="54"/>
  </si>
  <si>
    <t>吸音板テックス</t>
    <rPh sb="0" eb="2">
      <t>キュウオン</t>
    </rPh>
    <rPh sb="2" eb="3">
      <t>イタ</t>
    </rPh>
    <phoneticPr fontId="54"/>
  </si>
  <si>
    <t>木毛Ｃ板撤去</t>
    <rPh sb="0" eb="2">
      <t>モクモウ</t>
    </rPh>
    <rPh sb="3" eb="4">
      <t>イタ</t>
    </rPh>
    <rPh sb="4" eb="6">
      <t>テッキョ</t>
    </rPh>
    <phoneticPr fontId="54"/>
  </si>
  <si>
    <t>木下地撤去</t>
    <rPh sb="0" eb="1">
      <t>モク</t>
    </rPh>
    <rPh sb="1" eb="3">
      <t>シタジ</t>
    </rPh>
    <rPh sb="3" eb="5">
      <t>テッキョ</t>
    </rPh>
    <phoneticPr fontId="54"/>
  </si>
  <si>
    <t>軽天下地撤去</t>
    <rPh sb="0" eb="2">
      <t>ケイテン</t>
    </rPh>
    <rPh sb="2" eb="4">
      <t>シタジ</t>
    </rPh>
    <rPh sb="4" eb="6">
      <t>テッキョ</t>
    </rPh>
    <phoneticPr fontId="54"/>
  </si>
  <si>
    <t>【その他解体撤去】</t>
    <rPh sb="3" eb="4">
      <t>タ</t>
    </rPh>
    <rPh sb="4" eb="8">
      <t>カイタイテッキョ</t>
    </rPh>
    <phoneticPr fontId="8"/>
  </si>
  <si>
    <t>人研枠撤去</t>
    <rPh sb="0" eb="2">
      <t>ジント</t>
    </rPh>
    <rPh sb="2" eb="3">
      <t>ワク</t>
    </rPh>
    <rPh sb="3" eb="5">
      <t>テッキョ</t>
    </rPh>
    <phoneticPr fontId="54"/>
  </si>
  <si>
    <t>笠木テラゾー</t>
    <rPh sb="0" eb="2">
      <t>カサキ</t>
    </rPh>
    <phoneticPr fontId="54"/>
  </si>
  <si>
    <t>床柱撤去</t>
    <rPh sb="0" eb="2">
      <t>トコハシラ</t>
    </rPh>
    <rPh sb="2" eb="4">
      <t>テッキョ</t>
    </rPh>
    <phoneticPr fontId="54"/>
  </si>
  <si>
    <t>柱撤去</t>
    <rPh sb="0" eb="1">
      <t>ハシラ</t>
    </rPh>
    <rPh sb="1" eb="3">
      <t>テッキョ</t>
    </rPh>
    <phoneticPr fontId="54"/>
  </si>
  <si>
    <t>踏板撤去</t>
    <rPh sb="0" eb="2">
      <t>フミイタ</t>
    </rPh>
    <rPh sb="2" eb="4">
      <t>テッキョ</t>
    </rPh>
    <phoneticPr fontId="54"/>
  </si>
  <si>
    <t>ノンスリップ金物撤去</t>
    <rPh sb="6" eb="10">
      <t>カナモノテッキョ</t>
    </rPh>
    <phoneticPr fontId="54"/>
  </si>
  <si>
    <t>化粧棚格子撤去</t>
    <rPh sb="0" eb="2">
      <t>ケショウ</t>
    </rPh>
    <rPh sb="2" eb="3">
      <t>タナ</t>
    </rPh>
    <rPh sb="3" eb="5">
      <t>コウシ</t>
    </rPh>
    <rPh sb="5" eb="7">
      <t>テッキョ</t>
    </rPh>
    <phoneticPr fontId="54"/>
  </si>
  <si>
    <t>化粧棚合板撤去</t>
    <rPh sb="0" eb="2">
      <t>ケショウ</t>
    </rPh>
    <rPh sb="2" eb="3">
      <t>タナ</t>
    </rPh>
    <rPh sb="3" eb="5">
      <t>ゴウハン</t>
    </rPh>
    <rPh sb="5" eb="7">
      <t>テッキョ</t>
    </rPh>
    <phoneticPr fontId="54"/>
  </si>
  <si>
    <t>化粧棚壁撤去</t>
    <rPh sb="0" eb="2">
      <t>ケショウ</t>
    </rPh>
    <rPh sb="2" eb="3">
      <t>タナ</t>
    </rPh>
    <rPh sb="3" eb="4">
      <t>カベ</t>
    </rPh>
    <rPh sb="4" eb="6">
      <t>テッキョ</t>
    </rPh>
    <phoneticPr fontId="54"/>
  </si>
  <si>
    <t>化粧棚壁下地撤去</t>
    <rPh sb="0" eb="2">
      <t>ケショウ</t>
    </rPh>
    <rPh sb="2" eb="3">
      <t>タナ</t>
    </rPh>
    <rPh sb="3" eb="4">
      <t>カベ</t>
    </rPh>
    <rPh sb="4" eb="6">
      <t>シタジ</t>
    </rPh>
    <rPh sb="6" eb="8">
      <t>テッキョ</t>
    </rPh>
    <phoneticPr fontId="54"/>
  </si>
  <si>
    <t>床の間撤去</t>
    <rPh sb="0" eb="1">
      <t>トコ</t>
    </rPh>
    <rPh sb="2" eb="3">
      <t>マ</t>
    </rPh>
    <rPh sb="3" eb="5">
      <t>テッキョ</t>
    </rPh>
    <phoneticPr fontId="54"/>
  </si>
  <si>
    <t>出入口枠撤去</t>
    <rPh sb="0" eb="3">
      <t>デイリグチ</t>
    </rPh>
    <rPh sb="3" eb="4">
      <t>ワク</t>
    </rPh>
    <rPh sb="4" eb="6">
      <t>テッキョ</t>
    </rPh>
    <phoneticPr fontId="54"/>
  </si>
  <si>
    <t>階段タモテスリ撤去</t>
    <rPh sb="0" eb="2">
      <t>カイダン</t>
    </rPh>
    <rPh sb="7" eb="9">
      <t>テッキョ</t>
    </rPh>
    <phoneticPr fontId="54"/>
  </si>
  <si>
    <t>25.44㎡</t>
    <phoneticPr fontId="54"/>
  </si>
  <si>
    <t>23.82㎡</t>
    <phoneticPr fontId="54"/>
  </si>
  <si>
    <t>Φ90</t>
    <phoneticPr fontId="54"/>
  </si>
  <si>
    <t>105×105</t>
    <phoneticPr fontId="54"/>
  </si>
  <si>
    <t>0.3×1.9</t>
    <phoneticPr fontId="54"/>
  </si>
  <si>
    <t>0.72×3.25</t>
    <phoneticPr fontId="54"/>
  </si>
  <si>
    <t>16角パイプ</t>
    <rPh sb="2" eb="3">
      <t>カク</t>
    </rPh>
    <phoneticPr fontId="54"/>
  </si>
  <si>
    <t>本</t>
    <rPh sb="0" eb="1">
      <t>ホン</t>
    </rPh>
    <phoneticPr fontId="8"/>
  </si>
  <si>
    <t>1800×1800</t>
    <phoneticPr fontId="8"/>
  </si>
  <si>
    <t>1800×2600</t>
    <phoneticPr fontId="8"/>
  </si>
  <si>
    <t>カーテンボックス</t>
    <phoneticPr fontId="8"/>
  </si>
  <si>
    <t>170×40</t>
    <phoneticPr fontId="54"/>
  </si>
  <si>
    <t>100×35</t>
    <phoneticPr fontId="54"/>
  </si>
  <si>
    <t>ブラインドボックス</t>
    <phoneticPr fontId="8"/>
  </si>
  <si>
    <t>70×20</t>
    <phoneticPr fontId="54"/>
  </si>
  <si>
    <t xml:space="preserve">窓枠   </t>
    <rPh sb="0" eb="2">
      <t>マドワク</t>
    </rPh>
    <phoneticPr fontId="8"/>
  </si>
  <si>
    <t xml:space="preserve">出入口枠撤去   見切り撤去       </t>
    <rPh sb="0" eb="3">
      <t>デイリグチ</t>
    </rPh>
    <rPh sb="3" eb="4">
      <t>ワク</t>
    </rPh>
    <rPh sb="4" eb="6">
      <t>テッキョ</t>
    </rPh>
    <rPh sb="9" eb="11">
      <t>ミキ</t>
    </rPh>
    <rPh sb="12" eb="14">
      <t>テッキョ</t>
    </rPh>
    <phoneticPr fontId="54"/>
  </si>
  <si>
    <t>横型ブラインド</t>
    <rPh sb="0" eb="2">
      <t>ヨコガタ</t>
    </rPh>
    <phoneticPr fontId="8"/>
  </si>
  <si>
    <t>縦型ブラインド</t>
    <rPh sb="0" eb="1">
      <t>タテ</t>
    </rPh>
    <rPh sb="1" eb="2">
      <t>ガタ</t>
    </rPh>
    <phoneticPr fontId="8"/>
  </si>
  <si>
    <t>　 6.63㎡</t>
    <phoneticPr fontId="8"/>
  </si>
  <si>
    <t>カウンター化粧板張り</t>
    <rPh sb="5" eb="9">
      <t>ケショウイタバ</t>
    </rPh>
    <phoneticPr fontId="8"/>
  </si>
  <si>
    <t xml:space="preserve">   L=6.35</t>
    <phoneticPr fontId="8"/>
  </si>
  <si>
    <t>　 54.6㎡</t>
    <phoneticPr fontId="8"/>
  </si>
  <si>
    <t>【建具解体撤去】</t>
    <rPh sb="1" eb="3">
      <t>タテグ</t>
    </rPh>
    <rPh sb="3" eb="7">
      <t>カイタイテッキョ</t>
    </rPh>
    <phoneticPr fontId="8"/>
  </si>
  <si>
    <t>1200×2100</t>
    <phoneticPr fontId="8"/>
  </si>
  <si>
    <t>D1  親子ドア</t>
    <rPh sb="4" eb="6">
      <t>オヤコ</t>
    </rPh>
    <phoneticPr fontId="8"/>
  </si>
  <si>
    <t>1200×1900、　　1200×630</t>
    <phoneticPr fontId="8"/>
  </si>
  <si>
    <t>D2  ランマ付親子ドア</t>
    <rPh sb="7" eb="8">
      <t>ツキ</t>
    </rPh>
    <rPh sb="8" eb="10">
      <t>オヤコ</t>
    </rPh>
    <phoneticPr fontId="8"/>
  </si>
  <si>
    <t>750×1900、　　750×630</t>
    <phoneticPr fontId="8"/>
  </si>
  <si>
    <t>D3  ランマ付片開きフラッシュドア</t>
    <rPh sb="7" eb="8">
      <t>ツキ</t>
    </rPh>
    <rPh sb="8" eb="10">
      <t>カタヒラ</t>
    </rPh>
    <phoneticPr fontId="8"/>
  </si>
  <si>
    <t>750×1900</t>
    <phoneticPr fontId="8"/>
  </si>
  <si>
    <t>D4  片開きフラッシュドア</t>
    <rPh sb="4" eb="6">
      <t>カタヒラ</t>
    </rPh>
    <phoneticPr fontId="8"/>
  </si>
  <si>
    <t>D5  ランマ付片開きフラッシュドア</t>
    <rPh sb="7" eb="8">
      <t>ツキ</t>
    </rPh>
    <rPh sb="8" eb="10">
      <t>カタヒラ</t>
    </rPh>
    <phoneticPr fontId="8"/>
  </si>
  <si>
    <t>800×1900、　　800×630</t>
  </si>
  <si>
    <t>D13 ランマ付親子ドア</t>
    <rPh sb="7" eb="8">
      <t>ツキ</t>
    </rPh>
    <rPh sb="8" eb="10">
      <t>オヤコ</t>
    </rPh>
    <phoneticPr fontId="8"/>
  </si>
  <si>
    <t>AD1  両袖及びランマ嵌め殺し両開き戸</t>
    <rPh sb="5" eb="7">
      <t>リョウソデ</t>
    </rPh>
    <rPh sb="7" eb="8">
      <t>オヨ</t>
    </rPh>
    <rPh sb="12" eb="13">
      <t>ハ</t>
    </rPh>
    <rPh sb="14" eb="15">
      <t>ゴロ</t>
    </rPh>
    <rPh sb="16" eb="17">
      <t>リョウ</t>
    </rPh>
    <rPh sb="17" eb="18">
      <t>ヒラ</t>
    </rPh>
    <rPh sb="19" eb="20">
      <t>ト</t>
    </rPh>
    <phoneticPr fontId="8"/>
  </si>
  <si>
    <t>3450×2000</t>
    <phoneticPr fontId="8"/>
  </si>
  <si>
    <t>2000×2840</t>
    <phoneticPr fontId="8"/>
  </si>
  <si>
    <t>AD2  自在扉両袖嵌め殺し戸</t>
    <rPh sb="5" eb="7">
      <t>ジザイ</t>
    </rPh>
    <rPh sb="7" eb="8">
      <t>トビラ</t>
    </rPh>
    <rPh sb="8" eb="10">
      <t>リョウソデ</t>
    </rPh>
    <rPh sb="10" eb="11">
      <t>ハ</t>
    </rPh>
    <rPh sb="12" eb="13">
      <t>ゴロ</t>
    </rPh>
    <rPh sb="14" eb="15">
      <t>ト</t>
    </rPh>
    <phoneticPr fontId="8"/>
  </si>
  <si>
    <t>2700×1000</t>
    <phoneticPr fontId="8"/>
  </si>
  <si>
    <t>AW4  2連引き違い窓</t>
    <rPh sb="6" eb="7">
      <t>レン</t>
    </rPh>
    <rPh sb="7" eb="8">
      <t>ヒ</t>
    </rPh>
    <rPh sb="9" eb="10">
      <t>チガ</t>
    </rPh>
    <rPh sb="11" eb="12">
      <t>マド</t>
    </rPh>
    <phoneticPr fontId="8"/>
  </si>
  <si>
    <t>5400×1800</t>
    <phoneticPr fontId="8"/>
  </si>
  <si>
    <t>AW5  ランマ付3連引き違い窓</t>
    <rPh sb="8" eb="9">
      <t>ツキ</t>
    </rPh>
    <rPh sb="10" eb="11">
      <t>レン</t>
    </rPh>
    <rPh sb="11" eb="12">
      <t>ヒ</t>
    </rPh>
    <rPh sb="13" eb="14">
      <t>チガ</t>
    </rPh>
    <rPh sb="15" eb="16">
      <t>マド</t>
    </rPh>
    <phoneticPr fontId="8"/>
  </si>
  <si>
    <t>1700×1800　　1800×2700　</t>
    <phoneticPr fontId="8"/>
  </si>
  <si>
    <t>AW6  ランマ付3連引き違い戸</t>
    <rPh sb="8" eb="9">
      <t>ツキ</t>
    </rPh>
    <rPh sb="10" eb="11">
      <t>レン</t>
    </rPh>
    <rPh sb="11" eb="12">
      <t>ヒ</t>
    </rPh>
    <rPh sb="13" eb="14">
      <t>チガ</t>
    </rPh>
    <rPh sb="15" eb="16">
      <t>ト</t>
    </rPh>
    <phoneticPr fontId="8"/>
  </si>
  <si>
    <t>AW7  ランマ付3連引き違い窓</t>
    <rPh sb="8" eb="9">
      <t>ツキ</t>
    </rPh>
    <rPh sb="10" eb="11">
      <t>レン</t>
    </rPh>
    <rPh sb="11" eb="12">
      <t>ヒ</t>
    </rPh>
    <rPh sb="13" eb="14">
      <t>チガ</t>
    </rPh>
    <rPh sb="15" eb="16">
      <t>マド</t>
    </rPh>
    <phoneticPr fontId="8"/>
  </si>
  <si>
    <t>1350×1000</t>
    <phoneticPr fontId="8"/>
  </si>
  <si>
    <t>AW8  引き違い窓</t>
    <rPh sb="5" eb="6">
      <t>ヒ</t>
    </rPh>
    <rPh sb="7" eb="8">
      <t>チガ</t>
    </rPh>
    <rPh sb="9" eb="10">
      <t>マド</t>
    </rPh>
    <phoneticPr fontId="8"/>
  </si>
  <si>
    <t>2500×2400</t>
    <phoneticPr fontId="8"/>
  </si>
  <si>
    <t>AD9  両袖及びランマ嵌め殺し両開き戸</t>
    <rPh sb="5" eb="7">
      <t>リョウソデ</t>
    </rPh>
    <rPh sb="7" eb="8">
      <t>オヨ</t>
    </rPh>
    <rPh sb="12" eb="13">
      <t>ハ</t>
    </rPh>
    <rPh sb="14" eb="15">
      <t>ゴロ</t>
    </rPh>
    <rPh sb="16" eb="17">
      <t>リョウ</t>
    </rPh>
    <rPh sb="17" eb="18">
      <t>ヒラ</t>
    </rPh>
    <rPh sb="19" eb="20">
      <t>ト</t>
    </rPh>
    <phoneticPr fontId="8"/>
  </si>
  <si>
    <t>1300×1000</t>
    <phoneticPr fontId="8"/>
  </si>
  <si>
    <t>AW10  引き違い窓</t>
    <rPh sb="6" eb="7">
      <t>ヒ</t>
    </rPh>
    <rPh sb="8" eb="9">
      <t>チガ</t>
    </rPh>
    <rPh sb="10" eb="11">
      <t>マド</t>
    </rPh>
    <phoneticPr fontId="8"/>
  </si>
  <si>
    <t>1200×1100</t>
    <phoneticPr fontId="8"/>
  </si>
  <si>
    <t>AW11  引き違い窓</t>
    <rPh sb="6" eb="7">
      <t>ヒ</t>
    </rPh>
    <rPh sb="8" eb="9">
      <t>チガ</t>
    </rPh>
    <rPh sb="10" eb="11">
      <t>マド</t>
    </rPh>
    <phoneticPr fontId="8"/>
  </si>
  <si>
    <t>735×740</t>
    <phoneticPr fontId="8"/>
  </si>
  <si>
    <t>AW12  段窓辷出し窓</t>
    <rPh sb="6" eb="7">
      <t>ダン</t>
    </rPh>
    <rPh sb="7" eb="8">
      <t>マド</t>
    </rPh>
    <rPh sb="8" eb="10">
      <t>スベリダ</t>
    </rPh>
    <rPh sb="11" eb="12">
      <t>マド</t>
    </rPh>
    <phoneticPr fontId="8"/>
  </si>
  <si>
    <t>1400×1100</t>
    <phoneticPr fontId="8"/>
  </si>
  <si>
    <t>AW13  引き違い窓</t>
    <rPh sb="6" eb="7">
      <t>ヒ</t>
    </rPh>
    <rPh sb="8" eb="9">
      <t>チガ</t>
    </rPh>
    <rPh sb="10" eb="11">
      <t>マド</t>
    </rPh>
    <phoneticPr fontId="8"/>
  </si>
  <si>
    <t>3000×1895</t>
    <phoneticPr fontId="8"/>
  </si>
  <si>
    <t>AW14  3枚建て引き違い戸</t>
    <rPh sb="7" eb="8">
      <t>マイ</t>
    </rPh>
    <rPh sb="8" eb="9">
      <t>タ</t>
    </rPh>
    <rPh sb="10" eb="11">
      <t>ヒ</t>
    </rPh>
    <rPh sb="12" eb="13">
      <t>チガ</t>
    </rPh>
    <rPh sb="14" eb="15">
      <t>ト</t>
    </rPh>
    <phoneticPr fontId="8"/>
  </si>
  <si>
    <t>3700×2000</t>
    <phoneticPr fontId="8"/>
  </si>
  <si>
    <t>AW15  ランマ付2連引き違い窓</t>
    <rPh sb="9" eb="10">
      <t>ツキ</t>
    </rPh>
    <rPh sb="11" eb="12">
      <t>レン</t>
    </rPh>
    <rPh sb="12" eb="13">
      <t>ヒ</t>
    </rPh>
    <rPh sb="14" eb="15">
      <t>チガ</t>
    </rPh>
    <rPh sb="16" eb="17">
      <t>マド</t>
    </rPh>
    <phoneticPr fontId="8"/>
  </si>
  <si>
    <t>1900×1100</t>
    <phoneticPr fontId="8"/>
  </si>
  <si>
    <t>1700×2700、3700×1800</t>
    <phoneticPr fontId="8"/>
  </si>
  <si>
    <t>AW17  ランマ付5連引違戸</t>
    <rPh sb="9" eb="10">
      <t>ツキ</t>
    </rPh>
    <rPh sb="11" eb="12">
      <t>レン</t>
    </rPh>
    <rPh sb="12" eb="14">
      <t>ヒキチガイ</t>
    </rPh>
    <rPh sb="14" eb="15">
      <t>ト</t>
    </rPh>
    <phoneticPr fontId="8"/>
  </si>
  <si>
    <t>5500×1800</t>
    <phoneticPr fontId="8"/>
  </si>
  <si>
    <t>AW18  ランマ付3連引違窓</t>
    <rPh sb="9" eb="10">
      <t>ツキ</t>
    </rPh>
    <rPh sb="11" eb="12">
      <t>レン</t>
    </rPh>
    <rPh sb="12" eb="14">
      <t>ヒキチガイ</t>
    </rPh>
    <rPh sb="14" eb="15">
      <t>マド</t>
    </rPh>
    <phoneticPr fontId="8"/>
  </si>
  <si>
    <t>3200×1600</t>
    <phoneticPr fontId="8"/>
  </si>
  <si>
    <t>2500×1200</t>
    <phoneticPr fontId="8"/>
  </si>
  <si>
    <t>AW20  2段2連引違窓</t>
    <rPh sb="7" eb="8">
      <t>ダン</t>
    </rPh>
    <rPh sb="9" eb="10">
      <t>レン</t>
    </rPh>
    <rPh sb="10" eb="12">
      <t>ヒキチガイ</t>
    </rPh>
    <rPh sb="12" eb="13">
      <t>マド</t>
    </rPh>
    <phoneticPr fontId="8"/>
  </si>
  <si>
    <t>AW19  ランマ付2連引違窓</t>
    <rPh sb="9" eb="10">
      <t>ツキ</t>
    </rPh>
    <rPh sb="11" eb="12">
      <t>レン</t>
    </rPh>
    <rPh sb="12" eb="14">
      <t>ヒキチガイ</t>
    </rPh>
    <rPh sb="14" eb="15">
      <t>マド</t>
    </rPh>
    <phoneticPr fontId="8"/>
  </si>
  <si>
    <t>5500×2700</t>
    <phoneticPr fontId="8"/>
  </si>
  <si>
    <t>AW21  ランマ付3連引違窓</t>
    <rPh sb="9" eb="10">
      <t>ツキ</t>
    </rPh>
    <rPh sb="11" eb="12">
      <t>レン</t>
    </rPh>
    <rPh sb="12" eb="14">
      <t>ヒキチガイ</t>
    </rPh>
    <rPh sb="14" eb="15">
      <t>マド</t>
    </rPh>
    <phoneticPr fontId="8"/>
  </si>
  <si>
    <t>3700×2700</t>
    <phoneticPr fontId="8"/>
  </si>
  <si>
    <t>AW22  ランマ付2連引違窓</t>
    <rPh sb="9" eb="10">
      <t>ツキ</t>
    </rPh>
    <rPh sb="11" eb="12">
      <t>レン</t>
    </rPh>
    <rPh sb="12" eb="14">
      <t>ヒキチガイ</t>
    </rPh>
    <rPh sb="14" eb="15">
      <t>マド</t>
    </rPh>
    <phoneticPr fontId="8"/>
  </si>
  <si>
    <t>AW23  ランマ付3連引違窓</t>
    <rPh sb="9" eb="10">
      <t>ツキ</t>
    </rPh>
    <rPh sb="11" eb="12">
      <t>レン</t>
    </rPh>
    <rPh sb="12" eb="14">
      <t>ヒキチガイ</t>
    </rPh>
    <rPh sb="14" eb="15">
      <t>マド</t>
    </rPh>
    <phoneticPr fontId="8"/>
  </si>
  <si>
    <t>2400×1100</t>
    <phoneticPr fontId="8"/>
  </si>
  <si>
    <t>AW24  ２連引違窓</t>
    <rPh sb="7" eb="8">
      <t>レン</t>
    </rPh>
    <rPh sb="8" eb="10">
      <t>ヒキチガイ</t>
    </rPh>
    <rPh sb="10" eb="11">
      <t>マド</t>
    </rPh>
    <phoneticPr fontId="8"/>
  </si>
  <si>
    <t>1800×2000</t>
    <phoneticPr fontId="8"/>
  </si>
  <si>
    <t>1500×2000</t>
    <phoneticPr fontId="8"/>
  </si>
  <si>
    <t>AD26  両開きアルミ戸</t>
    <rPh sb="6" eb="7">
      <t>リョウ</t>
    </rPh>
    <rPh sb="7" eb="8">
      <t>ヒラ</t>
    </rPh>
    <rPh sb="12" eb="13">
      <t>ト</t>
    </rPh>
    <phoneticPr fontId="8"/>
  </si>
  <si>
    <t>AD25  腰アルミパネル付き引違戸</t>
    <rPh sb="6" eb="7">
      <t>コシ</t>
    </rPh>
    <rPh sb="13" eb="14">
      <t>ツ</t>
    </rPh>
    <rPh sb="15" eb="17">
      <t>ヒキチガイ</t>
    </rPh>
    <rPh sb="17" eb="18">
      <t>ト</t>
    </rPh>
    <phoneticPr fontId="8"/>
  </si>
  <si>
    <t>3700×1100</t>
    <phoneticPr fontId="8"/>
  </si>
  <si>
    <t>AW27  2連引違窓</t>
    <rPh sb="7" eb="8">
      <t>レン</t>
    </rPh>
    <rPh sb="8" eb="10">
      <t>ヒキチガイ</t>
    </rPh>
    <rPh sb="10" eb="11">
      <t>マド</t>
    </rPh>
    <phoneticPr fontId="8"/>
  </si>
  <si>
    <t>1200×2000</t>
    <phoneticPr fontId="8"/>
  </si>
  <si>
    <t>AD28  両開き親子ドア</t>
    <rPh sb="6" eb="8">
      <t>リョウヒラ</t>
    </rPh>
    <rPh sb="9" eb="11">
      <t>オヤコ</t>
    </rPh>
    <phoneticPr fontId="8"/>
  </si>
  <si>
    <t>AW29  引違窓</t>
    <rPh sb="6" eb="8">
      <t>ヒキチガイ</t>
    </rPh>
    <rPh sb="8" eb="9">
      <t>マド</t>
    </rPh>
    <phoneticPr fontId="8"/>
  </si>
  <si>
    <t>AW30  ランマ付2連引違窓</t>
    <rPh sb="9" eb="10">
      <t>ツキ</t>
    </rPh>
    <rPh sb="11" eb="12">
      <t>レン</t>
    </rPh>
    <rPh sb="12" eb="14">
      <t>ヒキチガイ</t>
    </rPh>
    <rPh sb="14" eb="15">
      <t>マド</t>
    </rPh>
    <phoneticPr fontId="8"/>
  </si>
  <si>
    <t>AW31  2連引違窓</t>
    <rPh sb="7" eb="8">
      <t>レン</t>
    </rPh>
    <rPh sb="8" eb="10">
      <t>ヒキチガイ</t>
    </rPh>
    <rPh sb="10" eb="11">
      <t>マド</t>
    </rPh>
    <phoneticPr fontId="8"/>
  </si>
  <si>
    <t>AW32  引違窓</t>
    <rPh sb="6" eb="8">
      <t>ヒキチガイ</t>
    </rPh>
    <rPh sb="8" eb="9">
      <t>マド</t>
    </rPh>
    <phoneticPr fontId="8"/>
  </si>
  <si>
    <t>AW33  嵌め殺し戸付き3連引き違い戸</t>
    <rPh sb="6" eb="7">
      <t>ハ</t>
    </rPh>
    <rPh sb="8" eb="9">
      <t>ゴロ</t>
    </rPh>
    <rPh sb="10" eb="11">
      <t>ト</t>
    </rPh>
    <rPh sb="11" eb="12">
      <t>ツ</t>
    </rPh>
    <rPh sb="14" eb="15">
      <t>レン</t>
    </rPh>
    <rPh sb="15" eb="16">
      <t>ヒ</t>
    </rPh>
    <rPh sb="17" eb="18">
      <t>チガ</t>
    </rPh>
    <rPh sb="19" eb="20">
      <t>ト</t>
    </rPh>
    <phoneticPr fontId="8"/>
  </si>
  <si>
    <t>1700×1900</t>
    <phoneticPr fontId="8"/>
  </si>
  <si>
    <t>AW34  引違戸</t>
    <rPh sb="6" eb="8">
      <t>ヒキチガイ</t>
    </rPh>
    <rPh sb="8" eb="9">
      <t>ト</t>
    </rPh>
    <phoneticPr fontId="8"/>
  </si>
  <si>
    <t>AW36  嵌め殺し戸付き引き違い戸</t>
    <rPh sb="6" eb="7">
      <t>ハ</t>
    </rPh>
    <rPh sb="8" eb="9">
      <t>ゴロ</t>
    </rPh>
    <rPh sb="10" eb="11">
      <t>ト</t>
    </rPh>
    <rPh sb="11" eb="12">
      <t>ツ</t>
    </rPh>
    <rPh sb="13" eb="14">
      <t>ヒ</t>
    </rPh>
    <rPh sb="15" eb="16">
      <t>チガ</t>
    </rPh>
    <rPh sb="17" eb="18">
      <t>ト</t>
    </rPh>
    <phoneticPr fontId="8"/>
  </si>
  <si>
    <t>AW35  ランマ付嵌め殺し窓</t>
    <rPh sb="9" eb="10">
      <t>ツキ</t>
    </rPh>
    <rPh sb="10" eb="11">
      <t>ハ</t>
    </rPh>
    <rPh sb="12" eb="13">
      <t>ゴロ</t>
    </rPh>
    <rPh sb="14" eb="15">
      <t>マド</t>
    </rPh>
    <phoneticPr fontId="8"/>
  </si>
  <si>
    <t>AW37  嵌め殺し戸付き引き違い戸</t>
    <rPh sb="6" eb="7">
      <t>ハ</t>
    </rPh>
    <rPh sb="8" eb="9">
      <t>ゴロ</t>
    </rPh>
    <rPh sb="10" eb="11">
      <t>ト</t>
    </rPh>
    <rPh sb="11" eb="12">
      <t>ツ</t>
    </rPh>
    <rPh sb="13" eb="14">
      <t>ヒ</t>
    </rPh>
    <rPh sb="15" eb="16">
      <t>チガ</t>
    </rPh>
    <rPh sb="17" eb="18">
      <t>ト</t>
    </rPh>
    <phoneticPr fontId="8"/>
  </si>
  <si>
    <t>AW38  2連引き違い戸</t>
    <rPh sb="7" eb="8">
      <t>レン</t>
    </rPh>
    <rPh sb="8" eb="9">
      <t>ヒ</t>
    </rPh>
    <rPh sb="10" eb="11">
      <t>チガ</t>
    </rPh>
    <rPh sb="12" eb="13">
      <t>ト</t>
    </rPh>
    <phoneticPr fontId="8"/>
  </si>
  <si>
    <t>800×1900</t>
    <phoneticPr fontId="8"/>
  </si>
  <si>
    <t>AW39  嵌め殺し窓</t>
    <rPh sb="6" eb="7">
      <t>ハ</t>
    </rPh>
    <rPh sb="8" eb="9">
      <t>ゴロ</t>
    </rPh>
    <rPh sb="10" eb="11">
      <t>マド</t>
    </rPh>
    <phoneticPr fontId="8"/>
  </si>
  <si>
    <t>AW40  3連引き違い戸</t>
    <rPh sb="7" eb="8">
      <t>レン</t>
    </rPh>
    <rPh sb="8" eb="9">
      <t>ヒ</t>
    </rPh>
    <rPh sb="10" eb="11">
      <t>チガ</t>
    </rPh>
    <rPh sb="12" eb="13">
      <t>ト</t>
    </rPh>
    <phoneticPr fontId="8"/>
  </si>
  <si>
    <t>AW41  嵌め殺し窓</t>
    <rPh sb="6" eb="7">
      <t>ハ</t>
    </rPh>
    <rPh sb="8" eb="9">
      <t>ゴロ</t>
    </rPh>
    <rPh sb="10" eb="11">
      <t>マド</t>
    </rPh>
    <phoneticPr fontId="8"/>
  </si>
  <si>
    <t>AW42  嵌め殺し3連窓</t>
    <rPh sb="6" eb="7">
      <t>ハ</t>
    </rPh>
    <rPh sb="8" eb="9">
      <t>ゴロ</t>
    </rPh>
    <rPh sb="11" eb="12">
      <t>レン</t>
    </rPh>
    <rPh sb="12" eb="13">
      <t>マド</t>
    </rPh>
    <phoneticPr fontId="8"/>
  </si>
  <si>
    <t>1954×2600</t>
    <phoneticPr fontId="8"/>
  </si>
  <si>
    <t>SD3  両開き甲種防火戸</t>
    <rPh sb="5" eb="7">
      <t>リョウヒラ</t>
    </rPh>
    <rPh sb="8" eb="10">
      <t>コウシュ</t>
    </rPh>
    <rPh sb="10" eb="13">
      <t>ボウカド</t>
    </rPh>
    <phoneticPr fontId="8"/>
  </si>
  <si>
    <t>2970×2590</t>
    <phoneticPr fontId="8"/>
  </si>
  <si>
    <t>D17  両開きスチールドア</t>
    <rPh sb="5" eb="7">
      <t>リョウヒラ</t>
    </rPh>
    <phoneticPr fontId="8"/>
  </si>
  <si>
    <t>9800×2650</t>
    <phoneticPr fontId="8"/>
  </si>
  <si>
    <t>SD4  片開きドア付スチールパーティション</t>
    <rPh sb="5" eb="6">
      <t>カタ</t>
    </rPh>
    <rPh sb="6" eb="7">
      <t>ビラ</t>
    </rPh>
    <rPh sb="10" eb="11">
      <t>ツキ</t>
    </rPh>
    <phoneticPr fontId="8"/>
  </si>
  <si>
    <t>800×1700</t>
    <phoneticPr fontId="8"/>
  </si>
  <si>
    <t>1700×2700、4300×1800</t>
    <phoneticPr fontId="8"/>
  </si>
  <si>
    <t>AW16  ランマ付5連引違戸</t>
    <rPh sb="9" eb="10">
      <t>ツキ</t>
    </rPh>
    <rPh sb="11" eb="12">
      <t>レン</t>
    </rPh>
    <rPh sb="12" eb="14">
      <t>ヒキチガイ</t>
    </rPh>
    <rPh sb="14" eb="15">
      <t>ト</t>
    </rPh>
    <phoneticPr fontId="8"/>
  </si>
  <si>
    <t>SW1   4枚建て引違窓</t>
    <rPh sb="7" eb="9">
      <t>マイタ</t>
    </rPh>
    <rPh sb="10" eb="12">
      <t>ヒキチガイ</t>
    </rPh>
    <rPh sb="12" eb="13">
      <t>マド</t>
    </rPh>
    <phoneticPr fontId="8"/>
  </si>
  <si>
    <t xml:space="preserve">D16 ランマ付親子ドア  </t>
    <rPh sb="7" eb="8">
      <t>ツキ</t>
    </rPh>
    <rPh sb="8" eb="10">
      <t>オヤコ</t>
    </rPh>
    <phoneticPr fontId="8"/>
  </si>
  <si>
    <t>2970×1900、　　2970×630</t>
    <phoneticPr fontId="8"/>
  </si>
  <si>
    <t>D17 ランマ付両開き自在扉</t>
    <rPh sb="7" eb="8">
      <t>ツキ</t>
    </rPh>
    <rPh sb="8" eb="10">
      <t>リョウヒラ</t>
    </rPh>
    <rPh sb="11" eb="14">
      <t>ジザイトビラ</t>
    </rPh>
    <phoneticPr fontId="8"/>
  </si>
  <si>
    <t>750×1600</t>
    <phoneticPr fontId="8"/>
  </si>
  <si>
    <t>D18 片開ガラリードア</t>
    <rPh sb="4" eb="6">
      <t>カタヒラ</t>
    </rPh>
    <phoneticPr fontId="8"/>
  </si>
  <si>
    <t>1600×1900、　　1600×630</t>
    <phoneticPr fontId="8"/>
  </si>
  <si>
    <t>D12 ランマ付両開きフラッシュドア</t>
    <rPh sb="7" eb="8">
      <t>ツキ</t>
    </rPh>
    <rPh sb="8" eb="9">
      <t>リョウ</t>
    </rPh>
    <rPh sb="9" eb="10">
      <t>ヒラ</t>
    </rPh>
    <phoneticPr fontId="8"/>
  </si>
  <si>
    <t>D21 片開きフラッシュドア</t>
    <rPh sb="4" eb="6">
      <t>カタヒラ</t>
    </rPh>
    <phoneticPr fontId="8"/>
  </si>
  <si>
    <t>1100×1900</t>
    <phoneticPr fontId="8"/>
  </si>
  <si>
    <t>D22 両開き親子ドア</t>
    <rPh sb="4" eb="6">
      <t>リョウヒラ</t>
    </rPh>
    <rPh sb="7" eb="9">
      <t>オヤコ</t>
    </rPh>
    <phoneticPr fontId="8"/>
  </si>
  <si>
    <t>D23 両開きフラッシュドア</t>
    <rPh sb="4" eb="5">
      <t>リョウ</t>
    </rPh>
    <rPh sb="5" eb="6">
      <t>ヒラ</t>
    </rPh>
    <phoneticPr fontId="8"/>
  </si>
  <si>
    <t>D24 ランマ付両開き親子ドア</t>
    <rPh sb="7" eb="8">
      <t>ツキ</t>
    </rPh>
    <rPh sb="8" eb="9">
      <t>リョウ</t>
    </rPh>
    <rPh sb="9" eb="10">
      <t>ヒラ</t>
    </rPh>
    <rPh sb="11" eb="13">
      <t>オヤコ</t>
    </rPh>
    <phoneticPr fontId="8"/>
  </si>
  <si>
    <t>D25 片開きフラッシュドア</t>
    <rPh sb="4" eb="6">
      <t>カタヒラ</t>
    </rPh>
    <phoneticPr fontId="8"/>
  </si>
  <si>
    <t>1600×1900</t>
    <phoneticPr fontId="8"/>
  </si>
  <si>
    <t>D26 両開きフラッシュドア</t>
    <rPh sb="4" eb="5">
      <t>リョウ</t>
    </rPh>
    <rPh sb="5" eb="6">
      <t>ヒラ</t>
    </rPh>
    <phoneticPr fontId="8"/>
  </si>
  <si>
    <t>D27 両開き親子ドア</t>
    <rPh sb="4" eb="6">
      <t>リョウヒラ</t>
    </rPh>
    <rPh sb="7" eb="9">
      <t>オヤコ</t>
    </rPh>
    <phoneticPr fontId="8"/>
  </si>
  <si>
    <t>D28 片開きフラッシュドア</t>
    <rPh sb="4" eb="6">
      <t>カタヒラ</t>
    </rPh>
    <phoneticPr fontId="8"/>
  </si>
  <si>
    <t xml:space="preserve">D29 引違いフラッシュ戸 </t>
    <rPh sb="4" eb="6">
      <t>ヒキチガイ</t>
    </rPh>
    <rPh sb="12" eb="13">
      <t>ト</t>
    </rPh>
    <phoneticPr fontId="8"/>
  </si>
  <si>
    <t>1700×1750</t>
    <phoneticPr fontId="8"/>
  </si>
  <si>
    <t>D30 引違いフスマ戸</t>
    <rPh sb="4" eb="6">
      <t>ヒキチガイ</t>
    </rPh>
    <rPh sb="10" eb="11">
      <t>ト</t>
    </rPh>
    <phoneticPr fontId="8"/>
  </si>
  <si>
    <t>2600×1750</t>
    <phoneticPr fontId="8"/>
  </si>
  <si>
    <t>3200×1750</t>
    <phoneticPr fontId="8"/>
  </si>
  <si>
    <t>D32 4枚建て引違フスマ戸</t>
    <rPh sb="5" eb="7">
      <t>マイタ</t>
    </rPh>
    <rPh sb="8" eb="10">
      <t>ヒキチガイ</t>
    </rPh>
    <rPh sb="13" eb="14">
      <t>ト</t>
    </rPh>
    <phoneticPr fontId="8"/>
  </si>
  <si>
    <t>4340×1900</t>
    <phoneticPr fontId="8"/>
  </si>
  <si>
    <t>D33 4枚建て引違障子戸</t>
    <rPh sb="5" eb="7">
      <t>マイタ</t>
    </rPh>
    <rPh sb="8" eb="10">
      <t>ヒキチガイ</t>
    </rPh>
    <rPh sb="10" eb="12">
      <t>ショウジ</t>
    </rPh>
    <rPh sb="12" eb="13">
      <t>ト</t>
    </rPh>
    <phoneticPr fontId="8"/>
  </si>
  <si>
    <t>1700×2460　　</t>
    <phoneticPr fontId="8"/>
  </si>
  <si>
    <t>3150×1850　</t>
    <phoneticPr fontId="8"/>
  </si>
  <si>
    <t>D6 2Fトイレスクリーン</t>
    <phoneticPr fontId="8"/>
  </si>
  <si>
    <t>850×2000　　</t>
    <phoneticPr fontId="8"/>
  </si>
  <si>
    <t>D7 1F男子トイレスクリーン</t>
    <rPh sb="5" eb="7">
      <t>ダンシ</t>
    </rPh>
    <phoneticPr fontId="8"/>
  </si>
  <si>
    <t>1800×2000　</t>
    <phoneticPr fontId="8"/>
  </si>
  <si>
    <t>D8 1F女子トイレスクリーン</t>
    <rPh sb="5" eb="7">
      <t>ジョシ</t>
    </rPh>
    <phoneticPr fontId="8"/>
  </si>
  <si>
    <t>1200×1850　　</t>
    <phoneticPr fontId="8"/>
  </si>
  <si>
    <t>D36 両開き親子ドア</t>
    <rPh sb="4" eb="6">
      <t>リョウヒラ</t>
    </rPh>
    <rPh sb="7" eb="9">
      <t>オヤコ</t>
    </rPh>
    <phoneticPr fontId="8"/>
  </si>
  <si>
    <t>D31 3枚建て引違フスマ戸</t>
    <rPh sb="5" eb="7">
      <t>マイタ</t>
    </rPh>
    <rPh sb="8" eb="10">
      <t>ヒキチガイ</t>
    </rPh>
    <rPh sb="13" eb="14">
      <t>ト</t>
    </rPh>
    <phoneticPr fontId="8"/>
  </si>
  <si>
    <t>3400×1950</t>
    <phoneticPr fontId="8"/>
  </si>
  <si>
    <t>6350×3250</t>
    <phoneticPr fontId="8"/>
  </si>
  <si>
    <t>SS1  管理シャッター　</t>
    <rPh sb="5" eb="7">
      <t>カンリ</t>
    </rPh>
    <phoneticPr fontId="8"/>
  </si>
  <si>
    <t>AD3  ランマ付嵌め殺し戸</t>
    <rPh sb="8" eb="9">
      <t>ツキ</t>
    </rPh>
    <rPh sb="9" eb="10">
      <t>ハ</t>
    </rPh>
    <rPh sb="11" eb="12">
      <t>ゴロ</t>
    </rPh>
    <rPh sb="13" eb="14">
      <t>ト</t>
    </rPh>
    <phoneticPr fontId="8"/>
  </si>
  <si>
    <t>SD5  引き分けオートドア</t>
    <rPh sb="5" eb="6">
      <t>ヒ</t>
    </rPh>
    <rPh sb="7" eb="8">
      <t>ワ</t>
    </rPh>
    <phoneticPr fontId="8"/>
  </si>
  <si>
    <t>D36 片開きドア</t>
    <rPh sb="4" eb="5">
      <t>カタ</t>
    </rPh>
    <rPh sb="5" eb="6">
      <t>ビラ</t>
    </rPh>
    <phoneticPr fontId="8"/>
  </si>
  <si>
    <t>750×2000</t>
    <phoneticPr fontId="8"/>
  </si>
  <si>
    <t>750×1800</t>
    <phoneticPr fontId="8"/>
  </si>
  <si>
    <t>1700×600</t>
    <phoneticPr fontId="8"/>
  </si>
  <si>
    <t>D37 木製 片開き扉 750×1800</t>
    <rPh sb="4" eb="6">
      <t>モクセイ</t>
    </rPh>
    <rPh sb="7" eb="8">
      <t>カタ</t>
    </rPh>
    <rPh sb="8" eb="9">
      <t>ヒラ</t>
    </rPh>
    <rPh sb="10" eb="11">
      <t>トビラ</t>
    </rPh>
    <phoneticPr fontId="8"/>
  </si>
  <si>
    <t>D38 木製 FIX窓 1700×600</t>
    <rPh sb="4" eb="6">
      <t>モクセイ</t>
    </rPh>
    <rPh sb="10" eb="11">
      <t>マド</t>
    </rPh>
    <phoneticPr fontId="8"/>
  </si>
  <si>
    <t>D39 木製 親子開き扉 1200×2000</t>
    <rPh sb="4" eb="6">
      <t>モクセイ</t>
    </rPh>
    <rPh sb="7" eb="9">
      <t>オヤコ</t>
    </rPh>
    <rPh sb="9" eb="10">
      <t>ヒラ</t>
    </rPh>
    <rPh sb="11" eb="12">
      <t>トビラ</t>
    </rPh>
    <phoneticPr fontId="8"/>
  </si>
  <si>
    <t>D40 木製 片引き戸 750×2000</t>
    <rPh sb="4" eb="6">
      <t>モクセイ</t>
    </rPh>
    <rPh sb="7" eb="9">
      <t>カタヒ</t>
    </rPh>
    <rPh sb="10" eb="11">
      <t>ト</t>
    </rPh>
    <phoneticPr fontId="8"/>
  </si>
  <si>
    <t>WD4 ランマ付両開きフラッシュドア(書庫)</t>
    <rPh sb="7" eb="8">
      <t>ツキ</t>
    </rPh>
    <rPh sb="8" eb="9">
      <t>リョウ</t>
    </rPh>
    <rPh sb="9" eb="10">
      <t>ヒラ</t>
    </rPh>
    <rPh sb="19" eb="21">
      <t>ショコ</t>
    </rPh>
    <phoneticPr fontId="8"/>
  </si>
  <si>
    <t>(金属)</t>
    <rPh sb="1" eb="3">
      <t>キンゾク</t>
    </rPh>
    <phoneticPr fontId="8"/>
  </si>
  <si>
    <t>(木Wo)</t>
    <rPh sb="1" eb="2">
      <t>モク</t>
    </rPh>
    <phoneticPr fontId="8"/>
  </si>
  <si>
    <t>(木W1)</t>
    <rPh sb="1" eb="2">
      <t>モク</t>
    </rPh>
    <phoneticPr fontId="8"/>
  </si>
  <si>
    <t>(Co)</t>
    <phoneticPr fontId="8"/>
  </si>
  <si>
    <t>テラゾーブロック　H=150</t>
    <phoneticPr fontId="8"/>
  </si>
  <si>
    <t>合板撤去　(ラワン合板、化粧合板)</t>
    <rPh sb="0" eb="2">
      <t>ゴウハン</t>
    </rPh>
    <rPh sb="2" eb="4">
      <t>テッキョ</t>
    </rPh>
    <rPh sb="9" eb="11">
      <t>ゴウハン</t>
    </rPh>
    <rPh sb="12" eb="16">
      <t>ケショウゴウハン</t>
    </rPh>
    <phoneticPr fontId="8"/>
  </si>
  <si>
    <t>1. 仮設工事</t>
    <rPh sb="3" eb="5">
      <t>カセツ</t>
    </rPh>
    <rPh sb="5" eb="7">
      <t>コウジ</t>
    </rPh>
    <phoneticPr fontId="8"/>
  </si>
  <si>
    <t>2. 躯体解体工事</t>
    <rPh sb="3" eb="5">
      <t>クタイ</t>
    </rPh>
    <rPh sb="5" eb="7">
      <t>カイタイ</t>
    </rPh>
    <rPh sb="7" eb="9">
      <t>コウジ</t>
    </rPh>
    <phoneticPr fontId="14"/>
  </si>
  <si>
    <t>3. 内部解体工事</t>
    <rPh sb="3" eb="5">
      <t>ナイブ</t>
    </rPh>
    <rPh sb="5" eb="7">
      <t>カイタイ</t>
    </rPh>
    <rPh sb="7" eb="9">
      <t>コウジ</t>
    </rPh>
    <phoneticPr fontId="14"/>
  </si>
  <si>
    <t>躯体解体工事</t>
    <rPh sb="0" eb="4">
      <t>クタイカイタイ</t>
    </rPh>
    <phoneticPr fontId="8"/>
  </si>
  <si>
    <t>庁舎棟解体工事</t>
    <rPh sb="0" eb="3">
      <t>チョウシャトウ</t>
    </rPh>
    <rPh sb="3" eb="7">
      <t>カイタイコウジ</t>
    </rPh>
    <phoneticPr fontId="8"/>
  </si>
  <si>
    <t>渡り廊下棟解体工事</t>
    <rPh sb="0" eb="1">
      <t>ワタ</t>
    </rPh>
    <rPh sb="2" eb="4">
      <t>ロウカ</t>
    </rPh>
    <rPh sb="4" eb="5">
      <t>トウ</t>
    </rPh>
    <rPh sb="5" eb="9">
      <t>カイタイコウジ</t>
    </rPh>
    <phoneticPr fontId="8"/>
  </si>
  <si>
    <t>アスベスト除去工事</t>
    <rPh sb="5" eb="9">
      <t>ジョキョコウジ</t>
    </rPh>
    <phoneticPr fontId="8"/>
  </si>
  <si>
    <t>5.</t>
    <phoneticPr fontId="8"/>
  </si>
  <si>
    <t>B.</t>
    <phoneticPr fontId="8"/>
  </si>
  <si>
    <t>外部解体工事</t>
    <rPh sb="0" eb="2">
      <t>ガイブ</t>
    </rPh>
    <rPh sb="2" eb="4">
      <t>カイタイ</t>
    </rPh>
    <rPh sb="4" eb="6">
      <t>コウジ</t>
    </rPh>
    <phoneticPr fontId="8"/>
  </si>
  <si>
    <t>内部解体工事</t>
    <rPh sb="0" eb="2">
      <t>ナイブ</t>
    </rPh>
    <rPh sb="2" eb="4">
      <t>カイタイ</t>
    </rPh>
    <phoneticPr fontId="8"/>
  </si>
  <si>
    <t>庁舎棟解体撤去工事</t>
    <rPh sb="0" eb="2">
      <t>チョウシャ</t>
    </rPh>
    <rPh sb="2" eb="3">
      <t>トウ</t>
    </rPh>
    <rPh sb="3" eb="7">
      <t>カイタイテッキョ</t>
    </rPh>
    <rPh sb="7" eb="9">
      <t>コウジ</t>
    </rPh>
    <phoneticPr fontId="8"/>
  </si>
  <si>
    <t>A.</t>
    <phoneticPr fontId="8"/>
  </si>
  <si>
    <t>C.</t>
    <phoneticPr fontId="8"/>
  </si>
  <si>
    <t>D.</t>
    <phoneticPr fontId="8"/>
  </si>
  <si>
    <t>E.</t>
    <phoneticPr fontId="8"/>
  </si>
  <si>
    <t>総合仮設工事</t>
    <rPh sb="0" eb="2">
      <t>ソウゴウ</t>
    </rPh>
    <rPh sb="2" eb="4">
      <t>カセツ</t>
    </rPh>
    <rPh sb="4" eb="6">
      <t>コウジ</t>
    </rPh>
    <phoneticPr fontId="8"/>
  </si>
  <si>
    <t>B. 庁舎棟解体工事</t>
    <rPh sb="3" eb="6">
      <t>チョウシャトウ</t>
    </rPh>
    <rPh sb="6" eb="8">
      <t>カイタイ</t>
    </rPh>
    <phoneticPr fontId="8"/>
  </si>
  <si>
    <t>その他備品</t>
    <rPh sb="2" eb="3">
      <t>タ</t>
    </rPh>
    <rPh sb="3" eb="5">
      <t>ビヒン</t>
    </rPh>
    <phoneticPr fontId="8"/>
  </si>
  <si>
    <t>備品リスト図面による</t>
    <rPh sb="0" eb="2">
      <t>ビヒン</t>
    </rPh>
    <rPh sb="5" eb="7">
      <t>ズメン</t>
    </rPh>
    <phoneticPr fontId="8"/>
  </si>
  <si>
    <t>式</t>
    <rPh sb="0" eb="1">
      <t>シキ</t>
    </rPh>
    <phoneticPr fontId="8"/>
  </si>
  <si>
    <t>A. 総合仮設</t>
    <rPh sb="3" eb="7">
      <t>ソウゴウカセツ</t>
    </rPh>
    <phoneticPr fontId="8"/>
  </si>
  <si>
    <t>F.</t>
    <phoneticPr fontId="8"/>
  </si>
  <si>
    <t>電気設備解体工事</t>
    <rPh sb="0" eb="4">
      <t>デンキセツビ</t>
    </rPh>
    <rPh sb="4" eb="8">
      <t>カイタイコウジ</t>
    </rPh>
    <phoneticPr fontId="8"/>
  </si>
  <si>
    <t>機械設備解体工事</t>
    <rPh sb="0" eb="4">
      <t>キカイセツビ</t>
    </rPh>
    <rPh sb="4" eb="8">
      <t>カイタイコウジ</t>
    </rPh>
    <phoneticPr fontId="8"/>
  </si>
  <si>
    <t>イ) 庁舎、議会棟</t>
    <rPh sb="3" eb="5">
      <t>チョウシャ</t>
    </rPh>
    <rPh sb="6" eb="9">
      <t>ギカイトウ</t>
    </rPh>
    <phoneticPr fontId="8"/>
  </si>
  <si>
    <t>ロ) 機械室棟</t>
    <rPh sb="3" eb="6">
      <t>キカイシツ</t>
    </rPh>
    <rPh sb="6" eb="7">
      <t>トウ</t>
    </rPh>
    <phoneticPr fontId="8"/>
  </si>
  <si>
    <t>(W5.000×H1.800)</t>
    <phoneticPr fontId="8"/>
  </si>
  <si>
    <t>キャスターゲート</t>
    <phoneticPr fontId="8"/>
  </si>
  <si>
    <t>捨てコンクリート撤去</t>
    <rPh sb="0" eb="1">
      <t>ス</t>
    </rPh>
    <rPh sb="8" eb="10">
      <t>テッキョ</t>
    </rPh>
    <phoneticPr fontId="8"/>
  </si>
  <si>
    <t>屋上手すり台コンクリート撤去</t>
    <rPh sb="0" eb="2">
      <t>オクジョウ</t>
    </rPh>
    <rPh sb="2" eb="3">
      <t>テ</t>
    </rPh>
    <rPh sb="5" eb="6">
      <t>ダイ</t>
    </rPh>
    <rPh sb="12" eb="14">
      <t>テッキョ</t>
    </rPh>
    <phoneticPr fontId="8"/>
  </si>
  <si>
    <t>屋上手すり撤去</t>
    <rPh sb="0" eb="2">
      <t>オクジョウ</t>
    </rPh>
    <rPh sb="2" eb="3">
      <t>テ</t>
    </rPh>
    <rPh sb="5" eb="7">
      <t>テッキョ</t>
    </rPh>
    <phoneticPr fontId="8"/>
  </si>
  <si>
    <t>コンクリートブロック撤去</t>
    <rPh sb="10" eb="12">
      <t>テッキョ</t>
    </rPh>
    <phoneticPr fontId="8"/>
  </si>
  <si>
    <t>ジュラク壁共　レベル3</t>
    <rPh sb="4" eb="5">
      <t>カベ</t>
    </rPh>
    <rPh sb="5" eb="6">
      <t>トモ</t>
    </rPh>
    <phoneticPr fontId="8"/>
  </si>
  <si>
    <t>棚足場  H=3.6</t>
    <rPh sb="0" eb="3">
      <t>タナアシバ</t>
    </rPh>
    <phoneticPr fontId="8"/>
  </si>
  <si>
    <t>棚足場  H=3.8</t>
    <rPh sb="0" eb="3">
      <t>タナアシバ</t>
    </rPh>
    <phoneticPr fontId="8"/>
  </si>
  <si>
    <t>棚足場  H=6.0</t>
    <rPh sb="0" eb="3">
      <t>タナアシバ</t>
    </rPh>
    <phoneticPr fontId="8"/>
  </si>
  <si>
    <t>棚足場  H=5.0</t>
    <rPh sb="0" eb="3">
      <t>タナアシバ</t>
    </rPh>
    <phoneticPr fontId="8"/>
  </si>
  <si>
    <t>棚足場  H=2.6</t>
    <rPh sb="0" eb="3">
      <t>タナアシバ</t>
    </rPh>
    <phoneticPr fontId="8"/>
  </si>
  <si>
    <t>議場棟</t>
    <rPh sb="0" eb="3">
      <t>ギジョウトウ</t>
    </rPh>
    <phoneticPr fontId="8"/>
  </si>
  <si>
    <t>職員階段室</t>
    <rPh sb="0" eb="5">
      <t>ショクインカイダンシツ</t>
    </rPh>
    <phoneticPr fontId="8"/>
  </si>
  <si>
    <t>職員階段室、主階段室</t>
    <rPh sb="0" eb="5">
      <t>ショクインカイダンシツ</t>
    </rPh>
    <rPh sb="6" eb="9">
      <t>シュカイダン</t>
    </rPh>
    <rPh sb="9" eb="10">
      <t>シツ</t>
    </rPh>
    <phoneticPr fontId="8"/>
  </si>
  <si>
    <t>傍聴室前ホール</t>
    <rPh sb="0" eb="4">
      <t>ボウチョウシツマエ</t>
    </rPh>
    <phoneticPr fontId="8"/>
  </si>
  <si>
    <t>モルタル撤去</t>
    <rPh sb="4" eb="6">
      <t>テッキョ</t>
    </rPh>
    <phoneticPr fontId="8"/>
  </si>
  <si>
    <t>(コンクリート製)</t>
  </si>
  <si>
    <t>(廃As)</t>
    <rPh sb="1" eb="2">
      <t>ハイ</t>
    </rPh>
    <phoneticPr fontId="8"/>
  </si>
  <si>
    <t>㎡</t>
  </si>
  <si>
    <t>杭抜工　(基礎下1.0ｍで切断)</t>
    <rPh sb="5" eb="7">
      <t>キソ</t>
    </rPh>
    <rPh sb="7" eb="8">
      <t>シタ</t>
    </rPh>
    <rPh sb="13" eb="15">
      <t>セツダン</t>
    </rPh>
    <phoneticPr fontId="8"/>
  </si>
  <si>
    <t>防水押え</t>
    <rPh sb="0" eb="2">
      <t>ボウスイ</t>
    </rPh>
    <rPh sb="2" eb="3">
      <t>オサ</t>
    </rPh>
    <phoneticPr fontId="8"/>
  </si>
  <si>
    <t>ｱｽﾌｧﾙﾄﾌﾞﾛｯｸ240×240×20</t>
    <phoneticPr fontId="8"/>
  </si>
  <si>
    <t>600×5500</t>
  </si>
  <si>
    <t>500×1150</t>
  </si>
  <si>
    <t>5500×1900</t>
  </si>
  <si>
    <t>800×1900</t>
  </si>
  <si>
    <t>2500×1900</t>
  </si>
  <si>
    <t>4400×2700</t>
  </si>
  <si>
    <t>2600×1900</t>
  </si>
  <si>
    <t>800×2700</t>
  </si>
  <si>
    <t>1700×1900</t>
  </si>
  <si>
    <t>4400×1900</t>
  </si>
  <si>
    <t>1300×600</t>
  </si>
  <si>
    <t>2700×600</t>
  </si>
  <si>
    <t>3700×1700</t>
  </si>
  <si>
    <t>1200×1100</t>
  </si>
  <si>
    <t>1200×2000</t>
  </si>
  <si>
    <t>1100×1900</t>
  </si>
  <si>
    <t>1600×2100</t>
  </si>
  <si>
    <t>1100×19000、　　1100×760</t>
  </si>
  <si>
    <t xml:space="preserve"> </t>
    <phoneticPr fontId="8"/>
  </si>
  <si>
    <t>石綿分析調査費</t>
    <rPh sb="0" eb="7">
      <t>セキメンブンセキチョウサヒ</t>
    </rPh>
    <phoneticPr fontId="6"/>
  </si>
  <si>
    <t>定性分析</t>
    <rPh sb="0" eb="2">
      <t>テイセイ</t>
    </rPh>
    <rPh sb="2" eb="4">
      <t>ブンセキ</t>
    </rPh>
    <phoneticPr fontId="6"/>
  </si>
  <si>
    <t>検体</t>
    <rPh sb="0" eb="2">
      <t>ケンタイ</t>
    </rPh>
    <phoneticPr fontId="6"/>
  </si>
  <si>
    <t>切土</t>
    <rPh sb="0" eb="2">
      <t>キリド</t>
    </rPh>
    <phoneticPr fontId="8"/>
  </si>
  <si>
    <t>埋戻し</t>
    <rPh sb="0" eb="2">
      <t>ウメモド</t>
    </rPh>
    <phoneticPr fontId="8"/>
  </si>
  <si>
    <t>発生土</t>
    <rPh sb="0" eb="3">
      <t>ハッセイド</t>
    </rPh>
    <phoneticPr fontId="8"/>
  </si>
  <si>
    <t>m3</t>
  </si>
  <si>
    <t>m3</t>
    <phoneticPr fontId="8"/>
  </si>
  <si>
    <t>残土処分</t>
    <rPh sb="0" eb="4">
      <t>ザンドショブン</t>
    </rPh>
    <phoneticPr fontId="8"/>
  </si>
  <si>
    <t>擁壁石積　基礎、裏込共撤去</t>
  </si>
  <si>
    <t>㎥</t>
  </si>
  <si>
    <t>積石撤去</t>
  </si>
  <si>
    <t>フラワーボックス撤去　</t>
  </si>
  <si>
    <t>ｍ</t>
  </si>
  <si>
    <t>交通誘導員</t>
    <rPh sb="0" eb="5">
      <t>コウツウユウドウイン</t>
    </rPh>
    <phoneticPr fontId="8"/>
  </si>
  <si>
    <t>人</t>
    <rPh sb="0" eb="1">
      <t>ニン</t>
    </rPh>
    <phoneticPr fontId="8"/>
  </si>
  <si>
    <t>渡り廊下棟解体撤去工事</t>
    <rPh sb="0" eb="1">
      <t>ワタ</t>
    </rPh>
    <rPh sb="2" eb="5">
      <t>ロウカトウ</t>
    </rPh>
    <rPh sb="5" eb="9">
      <t>カイタイテッキョ</t>
    </rPh>
    <rPh sb="9" eb="11">
      <t>コウジ</t>
    </rPh>
    <phoneticPr fontId="8"/>
  </si>
  <si>
    <t>アスベスト除去工事</t>
    <rPh sb="5" eb="7">
      <t>ジョキョ</t>
    </rPh>
    <rPh sb="7" eb="9">
      <t>コウジ</t>
    </rPh>
    <phoneticPr fontId="8"/>
  </si>
  <si>
    <t>吹付けｱｽﾍﾞｽﾄ除去工事
（議場）</t>
    <rPh sb="0" eb="2">
      <t>フキツ</t>
    </rPh>
    <rPh sb="8" eb="10">
      <t>ジョキョ</t>
    </rPh>
    <rPh sb="10" eb="12">
      <t>コウジ</t>
    </rPh>
    <rPh sb="12" eb="13">
      <t xml:space="preserve">
</t>
    </rPh>
    <rPh sb="14" eb="16">
      <t>ギジョウ</t>
    </rPh>
    <rPh sb="16" eb="17">
      <t>）</t>
    </rPh>
    <phoneticPr fontId="8"/>
  </si>
  <si>
    <t>吹付けｱｽﾍﾞｽﾄ除去工事
（主階段）</t>
    <phoneticPr fontId="8"/>
  </si>
  <si>
    <t>吹付けｱｽﾍﾞｽﾄ除去工事
（職員階段）</t>
    <phoneticPr fontId="8"/>
  </si>
  <si>
    <t>1.</t>
  </si>
  <si>
    <t>変電設備</t>
    <rPh sb="0" eb="2">
      <t>ヘンデン</t>
    </rPh>
    <rPh sb="2" eb="4">
      <t>セツビ</t>
    </rPh>
    <phoneticPr fontId="8"/>
  </si>
  <si>
    <t>幹線設備</t>
    <rPh sb="0" eb="2">
      <t>カンセン</t>
    </rPh>
    <rPh sb="2" eb="4">
      <t>セツビ</t>
    </rPh>
    <phoneticPr fontId="8"/>
  </si>
  <si>
    <t>電灯コンセント設備</t>
    <rPh sb="0" eb="2">
      <t>デントウ</t>
    </rPh>
    <rPh sb="7" eb="9">
      <t>セツビ</t>
    </rPh>
    <phoneticPr fontId="8"/>
  </si>
  <si>
    <t>通信設備</t>
    <rPh sb="0" eb="2">
      <t>ツウシン</t>
    </rPh>
    <rPh sb="2" eb="4">
      <t>セツビ</t>
    </rPh>
    <phoneticPr fontId="8"/>
  </si>
  <si>
    <t>自動火災報知設備</t>
    <rPh sb="0" eb="2">
      <t>ジドウ</t>
    </rPh>
    <rPh sb="2" eb="4">
      <t>カサイ</t>
    </rPh>
    <rPh sb="4" eb="6">
      <t>ホウチ</t>
    </rPh>
    <rPh sb="6" eb="8">
      <t>セツビ</t>
    </rPh>
    <phoneticPr fontId="8"/>
  </si>
  <si>
    <t>6.</t>
    <phoneticPr fontId="8"/>
  </si>
  <si>
    <t>屋外通信用配管配線設備</t>
    <rPh sb="0" eb="2">
      <t>オクガイ</t>
    </rPh>
    <rPh sb="2" eb="4">
      <t>ツウシン</t>
    </rPh>
    <rPh sb="4" eb="5">
      <t>ヨウ</t>
    </rPh>
    <rPh sb="5" eb="7">
      <t>ハイカン</t>
    </rPh>
    <rPh sb="7" eb="9">
      <t>ハイセン</t>
    </rPh>
    <rPh sb="9" eb="11">
      <t>セツビ</t>
    </rPh>
    <phoneticPr fontId="8"/>
  </si>
  <si>
    <t>7.</t>
    <phoneticPr fontId="8"/>
  </si>
  <si>
    <t>避雷針設備</t>
    <rPh sb="0" eb="3">
      <t>ヒライシン</t>
    </rPh>
    <rPh sb="3" eb="5">
      <t>セツビ</t>
    </rPh>
    <phoneticPr fontId="8"/>
  </si>
  <si>
    <t>8.</t>
    <phoneticPr fontId="8"/>
  </si>
  <si>
    <t>エアコン電源設備</t>
    <rPh sb="4" eb="6">
      <t>デンゲン</t>
    </rPh>
    <rPh sb="6" eb="8">
      <t>セツビ</t>
    </rPh>
    <phoneticPr fontId="8"/>
  </si>
  <si>
    <t>電気設備解体工事</t>
    <rPh sb="0" eb="2">
      <t>デンキ</t>
    </rPh>
    <rPh sb="2" eb="4">
      <t>セツビ</t>
    </rPh>
    <rPh sb="4" eb="8">
      <t>カイタイコウジ</t>
    </rPh>
    <phoneticPr fontId="8"/>
  </si>
  <si>
    <t>機械設備工事</t>
    <rPh sb="0" eb="2">
      <t>キカイ</t>
    </rPh>
    <rPh sb="2" eb="4">
      <t>セツビ</t>
    </rPh>
    <rPh sb="4" eb="6">
      <t>コウジ</t>
    </rPh>
    <phoneticPr fontId="8"/>
  </si>
  <si>
    <t>衛生器具設備工事</t>
    <rPh sb="0" eb="2">
      <t>エイセイ</t>
    </rPh>
    <rPh sb="2" eb="4">
      <t>キグ</t>
    </rPh>
    <rPh sb="4" eb="6">
      <t>セツビ</t>
    </rPh>
    <rPh sb="6" eb="8">
      <t>コウジ</t>
    </rPh>
    <phoneticPr fontId="8"/>
  </si>
  <si>
    <t>給水設備工事</t>
    <rPh sb="0" eb="2">
      <t>キュウスイ</t>
    </rPh>
    <rPh sb="2" eb="4">
      <t>セツビ</t>
    </rPh>
    <rPh sb="4" eb="6">
      <t>コウジ</t>
    </rPh>
    <phoneticPr fontId="8"/>
  </si>
  <si>
    <t>排水設備工事</t>
    <rPh sb="0" eb="2">
      <t>ハイスイ</t>
    </rPh>
    <rPh sb="2" eb="4">
      <t>セツビ</t>
    </rPh>
    <rPh sb="4" eb="6">
      <t>コウジ</t>
    </rPh>
    <phoneticPr fontId="8"/>
  </si>
  <si>
    <t>空調設備工事</t>
    <rPh sb="0" eb="6">
      <t>クウチョウセツビコウジ</t>
    </rPh>
    <phoneticPr fontId="8"/>
  </si>
  <si>
    <t>基礎梁解体</t>
    <rPh sb="2" eb="3">
      <t>ハリ</t>
    </rPh>
    <phoneticPr fontId="8"/>
  </si>
  <si>
    <t>スラブコンクリート</t>
    <phoneticPr fontId="8"/>
  </si>
  <si>
    <t>防水押えコンクリート撤去</t>
    <rPh sb="0" eb="3">
      <t>ボウスイオサ</t>
    </rPh>
    <rPh sb="10" eb="12">
      <t>テッキョ</t>
    </rPh>
    <phoneticPr fontId="8"/>
  </si>
  <si>
    <t>土間コンクリート撤去</t>
    <rPh sb="0" eb="2">
      <t>ドマ</t>
    </rPh>
    <rPh sb="8" eb="10">
      <t>テッキョ</t>
    </rPh>
    <phoneticPr fontId="8"/>
  </si>
  <si>
    <t>発砲ウレタン撤去</t>
    <rPh sb="0" eb="2">
      <t>ハッポウ</t>
    </rPh>
    <rPh sb="6" eb="8">
      <t>テッキョ</t>
    </rPh>
    <phoneticPr fontId="8"/>
  </si>
  <si>
    <t>アスファルト防水撤去</t>
    <rPh sb="6" eb="8">
      <t>ボウスイ</t>
    </rPh>
    <rPh sb="8" eb="10">
      <t>テッキョ</t>
    </rPh>
    <phoneticPr fontId="8"/>
  </si>
  <si>
    <t>アルミ笠木撤去</t>
    <rPh sb="3" eb="5">
      <t>カサギ</t>
    </rPh>
    <rPh sb="5" eb="7">
      <t>テッキョ</t>
    </rPh>
    <phoneticPr fontId="8"/>
  </si>
  <si>
    <t>雨樋VP管Φ400撤去</t>
    <rPh sb="0" eb="2">
      <t>アメトイ</t>
    </rPh>
    <rPh sb="4" eb="5">
      <t>カン</t>
    </rPh>
    <rPh sb="9" eb="11">
      <t>テッキョ</t>
    </rPh>
    <phoneticPr fontId="8"/>
  </si>
  <si>
    <t>　PC杭 Φ400</t>
    <rPh sb="3" eb="4">
      <t>クイ</t>
    </rPh>
    <phoneticPr fontId="8"/>
  </si>
  <si>
    <t>AW44  辷出し窓( 渡り廊下)</t>
    <rPh sb="6" eb="8">
      <t>スベリダ</t>
    </rPh>
    <rPh sb="9" eb="10">
      <t>マド</t>
    </rPh>
    <rPh sb="12" eb="13">
      <t>ワタ</t>
    </rPh>
    <rPh sb="14" eb="16">
      <t>ロウカ</t>
    </rPh>
    <phoneticPr fontId="8"/>
  </si>
  <si>
    <t>(廃P)</t>
    <rPh sb="1" eb="2">
      <t>ハイ</t>
    </rPh>
    <phoneticPr fontId="8"/>
  </si>
  <si>
    <t>(発砲ウレタン)</t>
    <rPh sb="1" eb="3">
      <t>ハッポウ</t>
    </rPh>
    <phoneticPr fontId="8"/>
  </si>
  <si>
    <t>建具解体工事</t>
    <rPh sb="0" eb="6">
      <t>タテグカイタイコウジ</t>
    </rPh>
    <phoneticPr fontId="8"/>
  </si>
  <si>
    <t>旧塩沢庁舎解体撤去工事設計書</t>
    <rPh sb="0" eb="1">
      <t>キュウ</t>
    </rPh>
    <rPh sb="1" eb="3">
      <t>シオザワ</t>
    </rPh>
    <rPh sb="3" eb="5">
      <t>チョウシャ</t>
    </rPh>
    <rPh sb="5" eb="7">
      <t>カイタイ</t>
    </rPh>
    <rPh sb="7" eb="9">
      <t>テッキョ</t>
    </rPh>
    <rPh sb="9" eb="11">
      <t>コウジ</t>
    </rPh>
    <rPh sb="11" eb="14">
      <t>セッケイショ</t>
    </rPh>
    <phoneticPr fontId="8"/>
  </si>
  <si>
    <t>令和 5 年度　</t>
    <rPh sb="0" eb="2">
      <t>レイワ</t>
    </rPh>
    <rPh sb="5" eb="7">
      <t>ネンド</t>
    </rPh>
    <phoneticPr fontId="8"/>
  </si>
  <si>
    <t>総合仮設</t>
    <rPh sb="0" eb="2">
      <t>ソウゴウ</t>
    </rPh>
    <rPh sb="2" eb="4">
      <t>カセツ</t>
    </rPh>
    <phoneticPr fontId="8"/>
  </si>
  <si>
    <t>イ）　小　　　計</t>
    <rPh sb="3" eb="4">
      <t>ショウ</t>
    </rPh>
    <rPh sb="4" eb="8">
      <t>ゴウケイ</t>
    </rPh>
    <phoneticPr fontId="8"/>
  </si>
  <si>
    <t>ロ）　小　　　計</t>
    <rPh sb="3" eb="4">
      <t>ショウ</t>
    </rPh>
    <rPh sb="4" eb="8">
      <t>ゴウケイ</t>
    </rPh>
    <phoneticPr fontId="8"/>
  </si>
  <si>
    <t>ハ）　小　　　計</t>
    <rPh sb="3" eb="4">
      <t>ショウ</t>
    </rPh>
    <rPh sb="4" eb="8">
      <t>ゴウケイ</t>
    </rPh>
    <phoneticPr fontId="8"/>
  </si>
  <si>
    <t>ニ）　小　　　計</t>
    <rPh sb="3" eb="4">
      <t>ショウ</t>
    </rPh>
    <rPh sb="4" eb="8">
      <t>ゴウケイ</t>
    </rPh>
    <phoneticPr fontId="8"/>
  </si>
  <si>
    <t>【巾木解体撤去】</t>
    <phoneticPr fontId="8"/>
  </si>
  <si>
    <t>鋼製建具</t>
    <rPh sb="0" eb="2">
      <t>コウセイ</t>
    </rPh>
    <rPh sb="2" eb="4">
      <t>タテグ</t>
    </rPh>
    <phoneticPr fontId="8"/>
  </si>
  <si>
    <t>木製建具</t>
    <rPh sb="0" eb="2">
      <t>モクセイ</t>
    </rPh>
    <rPh sb="2" eb="4">
      <t>タテグ</t>
    </rPh>
    <phoneticPr fontId="8"/>
  </si>
  <si>
    <t>木製建具） 小　　　計</t>
    <rPh sb="0" eb="2">
      <t>モクセイ</t>
    </rPh>
    <rPh sb="2" eb="4">
      <t>タテグ</t>
    </rPh>
    <rPh sb="6" eb="7">
      <t>ショウ</t>
    </rPh>
    <rPh sb="7" eb="11">
      <t>ゴウケイ</t>
    </rPh>
    <phoneticPr fontId="8"/>
  </si>
  <si>
    <t>鋼製建具）　小　　　計</t>
    <rPh sb="0" eb="2">
      <t>コウセイ</t>
    </rPh>
    <rPh sb="2" eb="4">
      <t>タテグ</t>
    </rPh>
    <rPh sb="6" eb="7">
      <t>ショウ</t>
    </rPh>
    <rPh sb="7" eb="11">
      <t>ゴウケイ</t>
    </rPh>
    <phoneticPr fontId="8"/>
  </si>
  <si>
    <t>C.渡り廊下棟解体撤去工事</t>
    <rPh sb="2" eb="3">
      <t>ワタ</t>
    </rPh>
    <rPh sb="4" eb="7">
      <t>ロウカトウ</t>
    </rPh>
    <rPh sb="7" eb="11">
      <t>カイタイテッキョ</t>
    </rPh>
    <rPh sb="11" eb="13">
      <t>コウジ</t>
    </rPh>
    <phoneticPr fontId="8"/>
  </si>
  <si>
    <t>スラブコン撤去解体</t>
    <rPh sb="5" eb="7">
      <t>テッキョ</t>
    </rPh>
    <phoneticPr fontId="8"/>
  </si>
  <si>
    <t>2Fスラブ</t>
    <phoneticPr fontId="8"/>
  </si>
  <si>
    <t>鉄骨躯体解体</t>
    <rPh sb="0" eb="2">
      <t>テッコツ</t>
    </rPh>
    <rPh sb="2" eb="4">
      <t>クタイ</t>
    </rPh>
    <rPh sb="4" eb="6">
      <t>カイタイ</t>
    </rPh>
    <phoneticPr fontId="8"/>
  </si>
  <si>
    <t>整地</t>
    <rPh sb="0" eb="2">
      <t>セイチ</t>
    </rPh>
    <phoneticPr fontId="8"/>
  </si>
  <si>
    <t>クラッシャーラン４０ミリ</t>
    <phoneticPr fontId="8"/>
  </si>
  <si>
    <t>3. 外部解体工事</t>
    <rPh sb="3" eb="5">
      <t>ガイブ</t>
    </rPh>
    <rPh sb="5" eb="7">
      <t>カイタイ</t>
    </rPh>
    <rPh sb="7" eb="9">
      <t>コウジ</t>
    </rPh>
    <phoneticPr fontId="14"/>
  </si>
  <si>
    <t>ラジアル折版 H=173</t>
    <rPh sb="4" eb="6">
      <t>セッパン</t>
    </rPh>
    <phoneticPr fontId="8"/>
  </si>
  <si>
    <t>屋根</t>
    <rPh sb="0" eb="2">
      <t>ヤネ</t>
    </rPh>
    <phoneticPr fontId="8"/>
  </si>
  <si>
    <t>ボンデ鋼板　t=1.6</t>
    <rPh sb="3" eb="5">
      <t>コウハン</t>
    </rPh>
    <phoneticPr fontId="8"/>
  </si>
  <si>
    <t>窓枠</t>
    <rPh sb="0" eb="2">
      <t>マドワク</t>
    </rPh>
    <phoneticPr fontId="8"/>
  </si>
  <si>
    <t>石綿セメント板 t=5</t>
    <phoneticPr fontId="8"/>
  </si>
  <si>
    <t>軒天 レベル３</t>
    <rPh sb="0" eb="2">
      <t>ノキテン</t>
    </rPh>
    <phoneticPr fontId="8"/>
  </si>
  <si>
    <t>軽天下地</t>
    <rPh sb="0" eb="4">
      <t>ケイテンシタジ</t>
    </rPh>
    <phoneticPr fontId="8"/>
  </si>
  <si>
    <t>岩綿吹付 t=30</t>
    <rPh sb="0" eb="4">
      <t>ガンメンフキツケ</t>
    </rPh>
    <phoneticPr fontId="8"/>
  </si>
  <si>
    <t>鉄部</t>
    <rPh sb="0" eb="2">
      <t>テツブ</t>
    </rPh>
    <phoneticPr fontId="8"/>
  </si>
  <si>
    <t>4. 内部解体工事</t>
    <rPh sb="3" eb="5">
      <t>ナイブ</t>
    </rPh>
    <rPh sb="5" eb="7">
      <t>カイタイ</t>
    </rPh>
    <rPh sb="7" eb="9">
      <t>コウジ</t>
    </rPh>
    <phoneticPr fontId="14"/>
  </si>
  <si>
    <t>　　　小　　計</t>
    <rPh sb="3" eb="4">
      <t>ショウ</t>
    </rPh>
    <rPh sb="6" eb="7">
      <t>ケイ</t>
    </rPh>
    <phoneticPr fontId="8"/>
  </si>
  <si>
    <t>化粧石こうボード　t=9</t>
    <rPh sb="0" eb="3">
      <t>ケショウセッ</t>
    </rPh>
    <phoneticPr fontId="54"/>
  </si>
  <si>
    <t>石膏ボード t=9</t>
    <rPh sb="0" eb="2">
      <t>セッコウ</t>
    </rPh>
    <phoneticPr fontId="54"/>
  </si>
  <si>
    <t>AW10 引違サッシ撤去</t>
    <rPh sb="5" eb="6">
      <t>ヒ</t>
    </rPh>
    <rPh sb="6" eb="7">
      <t>チガ</t>
    </rPh>
    <rPh sb="10" eb="12">
      <t>テッキョ</t>
    </rPh>
    <phoneticPr fontId="8"/>
  </si>
  <si>
    <t>3500×1100</t>
    <phoneticPr fontId="8"/>
  </si>
  <si>
    <t>合計</t>
    <rPh sb="0" eb="2">
      <t>ゴウケイ</t>
    </rPh>
    <phoneticPr fontId="8"/>
  </si>
  <si>
    <t>D.アスベスト除去工事</t>
    <rPh sb="7" eb="9">
      <t>ジョキョ</t>
    </rPh>
    <rPh sb="9" eb="11">
      <t>コウジ</t>
    </rPh>
    <phoneticPr fontId="8"/>
  </si>
  <si>
    <t>1. 吹付けｱｽﾍﾞｽﾄ除去工事（議場）</t>
    <rPh sb="3" eb="5">
      <t>フキツ</t>
    </rPh>
    <rPh sb="12" eb="14">
      <t>ジョキョ</t>
    </rPh>
    <rPh sb="14" eb="16">
      <t>コウジ</t>
    </rPh>
    <rPh sb="17" eb="19">
      <t>ギジョウ</t>
    </rPh>
    <phoneticPr fontId="14"/>
  </si>
  <si>
    <t>（隔離養生設置）</t>
    <rPh sb="1" eb="3">
      <t>カクリ</t>
    </rPh>
    <rPh sb="3" eb="7">
      <t>ヨウジョウセッチ</t>
    </rPh>
    <phoneticPr fontId="3"/>
  </si>
  <si>
    <t>ｾｷｭﾘｰﾃｨｰﾙｰﾑ設置</t>
    <rPh sb="11" eb="13">
      <t>セッチ</t>
    </rPh>
    <phoneticPr fontId="8"/>
  </si>
  <si>
    <t>床養生</t>
    <rPh sb="0" eb="3">
      <t>ユカヨウジョウ</t>
    </rPh>
    <phoneticPr fontId="8"/>
  </si>
  <si>
    <t>ﾎﾟﾘｴﾁﾚﾝｼｰﾄt0.15mm二重</t>
    <phoneticPr fontId="8"/>
  </si>
  <si>
    <t>壁養生</t>
    <rPh sb="0" eb="1">
      <t>カベ</t>
    </rPh>
    <rPh sb="1" eb="3">
      <t>ヨウジョウ</t>
    </rPh>
    <phoneticPr fontId="8"/>
  </si>
  <si>
    <t>ﾎﾟﾘｴﾁﾚﾝｼｰﾄt0.1mm</t>
    <phoneticPr fontId="8"/>
  </si>
  <si>
    <t>その他養生</t>
    <rPh sb="2" eb="3">
      <t>タ</t>
    </rPh>
    <rPh sb="3" eb="5">
      <t>ヨウジョウ</t>
    </rPh>
    <phoneticPr fontId="3"/>
  </si>
  <si>
    <t>ｻｯｼ目張り、開口部、足場等</t>
    <rPh sb="3" eb="4">
      <t>メ</t>
    </rPh>
    <rPh sb="4" eb="5">
      <t>バ</t>
    </rPh>
    <rPh sb="7" eb="10">
      <t>カイコウブ</t>
    </rPh>
    <rPh sb="11" eb="13">
      <t>アシバ</t>
    </rPh>
    <rPh sb="13" eb="14">
      <t>ナド</t>
    </rPh>
    <phoneticPr fontId="3"/>
  </si>
  <si>
    <t>（石綿処理）</t>
    <rPh sb="1" eb="3">
      <t>セキメン</t>
    </rPh>
    <rPh sb="3" eb="5">
      <t>ショリ</t>
    </rPh>
    <phoneticPr fontId="3"/>
  </si>
  <si>
    <t>粉じん飛散抑制剤散布</t>
    <rPh sb="0" eb="1">
      <t>フン</t>
    </rPh>
    <rPh sb="3" eb="5">
      <t>ヒサン</t>
    </rPh>
    <rPh sb="5" eb="8">
      <t>ヨクセイザイ</t>
    </rPh>
    <rPh sb="8" eb="10">
      <t>サンプ</t>
    </rPh>
    <phoneticPr fontId="3"/>
  </si>
  <si>
    <t>除去面、気中散布</t>
    <rPh sb="0" eb="3">
      <t>ジョキョメン</t>
    </rPh>
    <rPh sb="4" eb="8">
      <t>キチュウサンプ</t>
    </rPh>
    <phoneticPr fontId="8"/>
  </si>
  <si>
    <t>石綿除去</t>
    <rPh sb="0" eb="2">
      <t>セキメン</t>
    </rPh>
    <rPh sb="2" eb="4">
      <t>ジョキョ</t>
    </rPh>
    <phoneticPr fontId="8"/>
  </si>
  <si>
    <t>手工具ｹﾚﾝ</t>
    <rPh sb="0" eb="3">
      <t>シュコウグ</t>
    </rPh>
    <phoneticPr fontId="8"/>
  </si>
  <si>
    <t>石綿袋詰め</t>
    <rPh sb="0" eb="2">
      <t>セキメン</t>
    </rPh>
    <rPh sb="2" eb="4">
      <t>フクロヅ</t>
    </rPh>
    <phoneticPr fontId="8"/>
  </si>
  <si>
    <t>専用廃棄袋2重詰め</t>
    <rPh sb="0" eb="2">
      <t>センヨウ</t>
    </rPh>
    <rPh sb="2" eb="5">
      <t>ハイキフクロ</t>
    </rPh>
    <rPh sb="6" eb="7">
      <t>ジュウ</t>
    </rPh>
    <rPh sb="7" eb="8">
      <t>ツ</t>
    </rPh>
    <phoneticPr fontId="8"/>
  </si>
  <si>
    <t>粉じん飛散防止剤散布</t>
    <rPh sb="0" eb="1">
      <t>フン</t>
    </rPh>
    <rPh sb="3" eb="5">
      <t>ヒサン</t>
    </rPh>
    <rPh sb="5" eb="8">
      <t>ボウシザイ</t>
    </rPh>
    <rPh sb="8" eb="10">
      <t>サンプ</t>
    </rPh>
    <phoneticPr fontId="8"/>
  </si>
  <si>
    <t>除去面、養生ｼｰﾄ面</t>
    <rPh sb="0" eb="3">
      <t>ジョキョメン</t>
    </rPh>
    <rPh sb="4" eb="6">
      <t>ヨウジョウ</t>
    </rPh>
    <rPh sb="9" eb="10">
      <t>メン</t>
    </rPh>
    <phoneticPr fontId="8"/>
  </si>
  <si>
    <t>養生ｼｰﾄ撤去</t>
    <rPh sb="0" eb="2">
      <t>ヨウジョウ</t>
    </rPh>
    <rPh sb="5" eb="7">
      <t>テッキョ</t>
    </rPh>
    <phoneticPr fontId="8"/>
  </si>
  <si>
    <t>袋詰め共</t>
    <rPh sb="0" eb="2">
      <t>フクロヅ</t>
    </rPh>
    <rPh sb="3" eb="4">
      <t>トモ</t>
    </rPh>
    <phoneticPr fontId="8"/>
  </si>
  <si>
    <t>最終清掃</t>
    <rPh sb="0" eb="2">
      <t>サイシュウ</t>
    </rPh>
    <rPh sb="2" eb="4">
      <t>セイソウ</t>
    </rPh>
    <phoneticPr fontId="8"/>
  </si>
  <si>
    <t>HEPAﾌｨﾙﾀｰ付き真空掃除機</t>
    <rPh sb="9" eb="10">
      <t>ツ</t>
    </rPh>
    <rPh sb="11" eb="16">
      <t>シンクウソウジキ</t>
    </rPh>
    <phoneticPr fontId="8"/>
  </si>
  <si>
    <t>（安全対策費）</t>
    <rPh sb="1" eb="5">
      <t>アンゼンタイサク</t>
    </rPh>
    <rPh sb="5" eb="6">
      <t>ヒ</t>
    </rPh>
    <phoneticPr fontId="8"/>
  </si>
  <si>
    <t>健康安全対策消耗費</t>
    <rPh sb="0" eb="2">
      <t>ケンコウ</t>
    </rPh>
    <rPh sb="2" eb="4">
      <t>アンゼン</t>
    </rPh>
    <rPh sb="4" eb="6">
      <t>タイサク</t>
    </rPh>
    <rPh sb="6" eb="9">
      <t>ショウモウヒ</t>
    </rPh>
    <phoneticPr fontId="8"/>
  </si>
  <si>
    <t>保護衣、保護ﾏｽｸ、ﾏｽｸﾌｨﾙﾀｰ等</t>
    <rPh sb="0" eb="3">
      <t>ホゴイ</t>
    </rPh>
    <rPh sb="4" eb="6">
      <t>ホゴ</t>
    </rPh>
    <rPh sb="18" eb="19">
      <t>ナド</t>
    </rPh>
    <phoneticPr fontId="8"/>
  </si>
  <si>
    <t>（機材損料費）</t>
    <rPh sb="1" eb="3">
      <t>キザイ</t>
    </rPh>
    <rPh sb="3" eb="5">
      <t>ソンリョウ</t>
    </rPh>
    <rPh sb="5" eb="6">
      <t>ヒ</t>
    </rPh>
    <phoneticPr fontId="8"/>
  </si>
  <si>
    <t>負圧除塵装置</t>
    <rPh sb="0" eb="2">
      <t>フアツ</t>
    </rPh>
    <rPh sb="2" eb="4">
      <t>ジョジン</t>
    </rPh>
    <rPh sb="4" eb="6">
      <t>ソウチ</t>
    </rPh>
    <phoneticPr fontId="8"/>
  </si>
  <si>
    <t>ﾌｨﾙﾀｰ共</t>
    <rPh sb="5" eb="6">
      <t>トモ</t>
    </rPh>
    <phoneticPr fontId="8"/>
  </si>
  <si>
    <t>日</t>
    <rPh sb="0" eb="1">
      <t>ヒ</t>
    </rPh>
    <phoneticPr fontId="8"/>
  </si>
  <si>
    <t>微差圧系、ﾃﾞｼﾞﾀﾙ粉じん計</t>
    <rPh sb="0" eb="4">
      <t>ビサアツケイ</t>
    </rPh>
    <rPh sb="11" eb="12">
      <t>フン</t>
    </rPh>
    <rPh sb="14" eb="15">
      <t>ケイ</t>
    </rPh>
    <phoneticPr fontId="8"/>
  </si>
  <si>
    <t>ｴｱﾚｽｽﾌﾟﾚｲﾔｰ</t>
    <phoneticPr fontId="8"/>
  </si>
  <si>
    <t>真空掃除機</t>
    <rPh sb="0" eb="5">
      <t>シンクウソウジキ</t>
    </rPh>
    <phoneticPr fontId="8"/>
  </si>
  <si>
    <t>ｴｱｼｬﾜｰ</t>
    <phoneticPr fontId="8"/>
  </si>
  <si>
    <t>（環境測定）</t>
    <rPh sb="1" eb="5">
      <t>カンキョウソクテイ</t>
    </rPh>
    <phoneticPr fontId="8"/>
  </si>
  <si>
    <t>空気中の粉じん濃度測定</t>
    <rPh sb="0" eb="3">
      <t>クウキチュウ</t>
    </rPh>
    <rPh sb="4" eb="5">
      <t>フン</t>
    </rPh>
    <rPh sb="7" eb="11">
      <t>ノウドソクテイ</t>
    </rPh>
    <phoneticPr fontId="3"/>
  </si>
  <si>
    <t>除去作業中</t>
    <rPh sb="0" eb="5">
      <t>ジョキョサギョウチュウ</t>
    </rPh>
    <phoneticPr fontId="8"/>
  </si>
  <si>
    <t>点</t>
    <rPh sb="0" eb="1">
      <t>テン</t>
    </rPh>
    <phoneticPr fontId="8"/>
  </si>
  <si>
    <t>　〃</t>
    <phoneticPr fontId="8"/>
  </si>
  <si>
    <t>養生ｼｰﾄ撤去前</t>
    <rPh sb="0" eb="2">
      <t>ヨウジョウ</t>
    </rPh>
    <rPh sb="5" eb="8">
      <t>テッキョマエ</t>
    </rPh>
    <phoneticPr fontId="8"/>
  </si>
  <si>
    <t>（その他）</t>
    <rPh sb="3" eb="4">
      <t>タ</t>
    </rPh>
    <phoneticPr fontId="8"/>
  </si>
  <si>
    <t>施行計画書作成届出</t>
    <rPh sb="0" eb="2">
      <t>セコウ</t>
    </rPh>
    <rPh sb="2" eb="5">
      <t>ケイカクショ</t>
    </rPh>
    <rPh sb="5" eb="7">
      <t>サクセイ</t>
    </rPh>
    <rPh sb="7" eb="9">
      <t>トドケデ</t>
    </rPh>
    <phoneticPr fontId="8"/>
  </si>
  <si>
    <t>新潟県、労基署</t>
    <rPh sb="0" eb="3">
      <t>ニイガタケン</t>
    </rPh>
    <rPh sb="4" eb="7">
      <t>ロウキショ</t>
    </rPh>
    <phoneticPr fontId="8"/>
  </si>
  <si>
    <t>資機材運搬費</t>
    <rPh sb="0" eb="3">
      <t>シキザイ</t>
    </rPh>
    <rPh sb="3" eb="5">
      <t>ウンパン</t>
    </rPh>
    <rPh sb="5" eb="6">
      <t>ヒ</t>
    </rPh>
    <phoneticPr fontId="8"/>
  </si>
  <si>
    <t>2. 吹付けｱｽﾍﾞｽﾄ除去工事（主階段）</t>
    <rPh sb="3" eb="5">
      <t>フキツ</t>
    </rPh>
    <rPh sb="12" eb="14">
      <t>ジョキョ</t>
    </rPh>
    <rPh sb="14" eb="16">
      <t>コウジ</t>
    </rPh>
    <rPh sb="17" eb="20">
      <t>シュカイダン</t>
    </rPh>
    <phoneticPr fontId="14"/>
  </si>
  <si>
    <t>3. 吹付けｱｽﾍﾞｽﾄ除去工事（職員階段）</t>
    <rPh sb="3" eb="5">
      <t>フキツ</t>
    </rPh>
    <rPh sb="12" eb="14">
      <t>ジョキョ</t>
    </rPh>
    <rPh sb="14" eb="16">
      <t>コウジ</t>
    </rPh>
    <rPh sb="18" eb="20">
      <t>カイダン</t>
    </rPh>
    <rPh sb="20" eb="21">
      <t>）</t>
    </rPh>
    <phoneticPr fontId="14"/>
  </si>
  <si>
    <t>１.変電設備</t>
    <rPh sb="2" eb="4">
      <t>ヘンデン</t>
    </rPh>
    <rPh sb="4" eb="6">
      <t>セツビ</t>
    </rPh>
    <phoneticPr fontId="8"/>
  </si>
  <si>
    <t>ｷｭｰﾋﾞｸﾙ盤</t>
    <rPh sb="7" eb="8">
      <t>バン</t>
    </rPh>
    <phoneticPr fontId="8"/>
  </si>
  <si>
    <t>面</t>
    <rPh sb="0" eb="1">
      <t>メン</t>
    </rPh>
    <phoneticPr fontId="8"/>
  </si>
  <si>
    <t>台</t>
    <rPh sb="0" eb="1">
      <t>ダイ</t>
    </rPh>
    <phoneticPr fontId="8"/>
  </si>
  <si>
    <t>発電機</t>
    <rPh sb="0" eb="2">
      <t>ハツデン</t>
    </rPh>
    <rPh sb="2" eb="3">
      <t>キ</t>
    </rPh>
    <phoneticPr fontId="8"/>
  </si>
  <si>
    <t>基</t>
    <rPh sb="0" eb="1">
      <t>キ</t>
    </rPh>
    <phoneticPr fontId="8"/>
  </si>
  <si>
    <t>変圧器 15ｋＶＡ</t>
    <rPh sb="0" eb="3">
      <t>ヘンアツキ</t>
    </rPh>
    <phoneticPr fontId="8"/>
  </si>
  <si>
    <t>発電機切替盤</t>
    <rPh sb="0" eb="3">
      <t>ハツデンキ</t>
    </rPh>
    <rPh sb="3" eb="5">
      <t>キリカエ</t>
    </rPh>
    <rPh sb="5" eb="6">
      <t>バン</t>
    </rPh>
    <phoneticPr fontId="8"/>
  </si>
  <si>
    <t>自動始動切替盤</t>
    <rPh sb="0" eb="2">
      <t>ジドウ</t>
    </rPh>
    <rPh sb="2" eb="4">
      <t>シドウ</t>
    </rPh>
    <rPh sb="4" eb="6">
      <t>キリカエ</t>
    </rPh>
    <rPh sb="6" eb="7">
      <t>バン</t>
    </rPh>
    <phoneticPr fontId="8"/>
  </si>
  <si>
    <t>ＰＣ用切替盤</t>
    <rPh sb="2" eb="3">
      <t>ヨウ</t>
    </rPh>
    <rPh sb="3" eb="5">
      <t>キリカエ</t>
    </rPh>
    <rPh sb="5" eb="6">
      <t>バン</t>
    </rPh>
    <phoneticPr fontId="8"/>
  </si>
  <si>
    <t>計</t>
    <rPh sb="0" eb="1">
      <t>ケイ</t>
    </rPh>
    <phoneticPr fontId="8"/>
  </si>
  <si>
    <t>２.幹線設備</t>
    <rPh sb="2" eb="4">
      <t>カンセン</t>
    </rPh>
    <rPh sb="4" eb="6">
      <t>セツビ</t>
    </rPh>
    <phoneticPr fontId="8"/>
  </si>
  <si>
    <t>電線管</t>
    <rPh sb="0" eb="3">
      <t>デンセンカン</t>
    </rPh>
    <phoneticPr fontId="8"/>
  </si>
  <si>
    <t>C(19)</t>
  </si>
  <si>
    <t xml:space="preserve">  〃</t>
  </si>
  <si>
    <t>C(25)</t>
  </si>
  <si>
    <t>C(31)</t>
  </si>
  <si>
    <t>C(39)</t>
  </si>
  <si>
    <t>C(51)</t>
  </si>
  <si>
    <t>C(63)</t>
  </si>
  <si>
    <t>G(54)</t>
  </si>
  <si>
    <t>G(82)</t>
  </si>
  <si>
    <t>電線</t>
    <rPh sb="0" eb="2">
      <t>デンセン</t>
    </rPh>
    <phoneticPr fontId="8"/>
  </si>
  <si>
    <t>2.0mm</t>
  </si>
  <si>
    <t>8sq</t>
  </si>
  <si>
    <t>14sq</t>
  </si>
  <si>
    <t>22sq</t>
  </si>
  <si>
    <t>38sq</t>
  </si>
  <si>
    <t>60sq</t>
  </si>
  <si>
    <t>100sq</t>
  </si>
  <si>
    <t>150sq</t>
  </si>
  <si>
    <t>ﾌﾟﾙﾎﾞｯｸｽ</t>
  </si>
  <si>
    <t>個</t>
    <rPh sb="0" eb="1">
      <t>コ</t>
    </rPh>
    <phoneticPr fontId="8"/>
  </si>
  <si>
    <t>332</t>
  </si>
  <si>
    <t>分電盤</t>
    <rPh sb="0" eb="3">
      <t>ブンデンバン</t>
    </rPh>
    <phoneticPr fontId="8"/>
  </si>
  <si>
    <t>PL-M</t>
  </si>
  <si>
    <t>保健ｾﾝﾀｰAC電源分岐盤</t>
    <rPh sb="0" eb="2">
      <t>ホケン</t>
    </rPh>
    <rPh sb="8" eb="10">
      <t>デンゲン</t>
    </rPh>
    <rPh sb="10" eb="12">
      <t>ブンキ</t>
    </rPh>
    <rPh sb="12" eb="13">
      <t>バン</t>
    </rPh>
    <phoneticPr fontId="8"/>
  </si>
  <si>
    <t>浄化槽盤</t>
    <rPh sb="0" eb="3">
      <t>ジョウカソウ</t>
    </rPh>
    <rPh sb="3" eb="4">
      <t>バン</t>
    </rPh>
    <phoneticPr fontId="8"/>
  </si>
  <si>
    <t>新潟県衛星盤</t>
    <rPh sb="0" eb="3">
      <t>ニイガタケン</t>
    </rPh>
    <rPh sb="3" eb="5">
      <t>エイセイ</t>
    </rPh>
    <rPh sb="5" eb="6">
      <t>バン</t>
    </rPh>
    <phoneticPr fontId="8"/>
  </si>
  <si>
    <t>AP-1-WHM盤</t>
    <rPh sb="8" eb="9">
      <t>バン</t>
    </rPh>
    <phoneticPr fontId="8"/>
  </si>
  <si>
    <t>PL-1</t>
  </si>
  <si>
    <t>L-1-1</t>
  </si>
  <si>
    <t>L-1-2</t>
  </si>
  <si>
    <t>防災資材室ｺﾝｾﾝﾄ盤</t>
    <rPh sb="0" eb="2">
      <t>ボウサイ</t>
    </rPh>
    <rPh sb="2" eb="4">
      <t>シザイ</t>
    </rPh>
    <rPh sb="4" eb="5">
      <t>シツ</t>
    </rPh>
    <rPh sb="10" eb="11">
      <t>バン</t>
    </rPh>
    <phoneticPr fontId="8"/>
  </si>
  <si>
    <t>防災資材室盤</t>
    <rPh sb="0" eb="2">
      <t>ボウサイ</t>
    </rPh>
    <rPh sb="2" eb="4">
      <t>シザイ</t>
    </rPh>
    <rPh sb="4" eb="5">
      <t>シツ</t>
    </rPh>
    <rPh sb="5" eb="6">
      <t>バン</t>
    </rPh>
    <phoneticPr fontId="8"/>
  </si>
  <si>
    <t>防災資材室LPWHM盤</t>
    <rPh sb="0" eb="2">
      <t>ボウサイ</t>
    </rPh>
    <rPh sb="2" eb="4">
      <t>シザイ</t>
    </rPh>
    <rPh sb="4" eb="5">
      <t>シツ</t>
    </rPh>
    <rPh sb="10" eb="11">
      <t>バン</t>
    </rPh>
    <phoneticPr fontId="8"/>
  </si>
  <si>
    <t>L-2</t>
  </si>
  <si>
    <t>2階警報盤</t>
    <rPh sb="1" eb="2">
      <t>カイ</t>
    </rPh>
    <rPh sb="2" eb="4">
      <t>ケイホウ</t>
    </rPh>
    <rPh sb="4" eb="5">
      <t>バン</t>
    </rPh>
    <phoneticPr fontId="8"/>
  </si>
  <si>
    <t>L-3</t>
  </si>
  <si>
    <t>3階水道警報盤</t>
    <rPh sb="1" eb="2">
      <t>カイ</t>
    </rPh>
    <rPh sb="2" eb="4">
      <t>スイドウ</t>
    </rPh>
    <rPh sb="4" eb="6">
      <t>ケイホウ</t>
    </rPh>
    <rPh sb="6" eb="7">
      <t>バン</t>
    </rPh>
    <phoneticPr fontId="8"/>
  </si>
  <si>
    <t>L-2ﾎｰﾑ</t>
  </si>
  <si>
    <t>L-3ﾎｰﾑ</t>
  </si>
  <si>
    <t>３.電灯コンセント設備</t>
    <rPh sb="2" eb="4">
      <t>デントウ</t>
    </rPh>
    <rPh sb="9" eb="11">
      <t>セツビ</t>
    </rPh>
    <phoneticPr fontId="8"/>
  </si>
  <si>
    <t>直付け蛍光灯</t>
    <rPh sb="0" eb="2">
      <t>ジカヅ</t>
    </rPh>
    <rPh sb="3" eb="6">
      <t>ケイコウトウ</t>
    </rPh>
    <phoneticPr fontId="8"/>
  </si>
  <si>
    <t>FL20W×1灯用</t>
    <rPh sb="7" eb="8">
      <t>トウ</t>
    </rPh>
    <rPh sb="8" eb="9">
      <t>ヨウ</t>
    </rPh>
    <phoneticPr fontId="8"/>
  </si>
  <si>
    <t>FCL30W×1灯用</t>
    <rPh sb="8" eb="9">
      <t>トウ</t>
    </rPh>
    <rPh sb="9" eb="10">
      <t>ヨウ</t>
    </rPh>
    <phoneticPr fontId="8"/>
  </si>
  <si>
    <t>FL40W×1灯用</t>
    <rPh sb="7" eb="8">
      <t>トウ</t>
    </rPh>
    <rPh sb="8" eb="9">
      <t>ヨウ</t>
    </rPh>
    <phoneticPr fontId="8"/>
  </si>
  <si>
    <t>FL40W×2灯用</t>
    <rPh sb="7" eb="8">
      <t>トウ</t>
    </rPh>
    <rPh sb="8" eb="9">
      <t>ヨウ</t>
    </rPh>
    <phoneticPr fontId="8"/>
  </si>
  <si>
    <t>埋込蛍光灯</t>
    <rPh sb="0" eb="2">
      <t>ウメコミ</t>
    </rPh>
    <rPh sb="2" eb="5">
      <t>ケイコウトウ</t>
    </rPh>
    <phoneticPr fontId="8"/>
  </si>
  <si>
    <t>FL20W×4灯用</t>
    <rPh sb="7" eb="8">
      <t>トウ</t>
    </rPh>
    <rPh sb="8" eb="9">
      <t>ヨウ</t>
    </rPh>
    <phoneticPr fontId="8"/>
  </si>
  <si>
    <t>FL40W×3灯用</t>
    <rPh sb="7" eb="8">
      <t>トウ</t>
    </rPh>
    <rPh sb="8" eb="9">
      <t>ヨウ</t>
    </rPh>
    <phoneticPr fontId="8"/>
  </si>
  <si>
    <t>FL110W×2灯用</t>
    <rPh sb="8" eb="9">
      <t>トウ</t>
    </rPh>
    <rPh sb="9" eb="10">
      <t>ヨウ</t>
    </rPh>
    <phoneticPr fontId="8"/>
  </si>
  <si>
    <t>壁付蛍光灯</t>
    <rPh sb="0" eb="1">
      <t>カベ</t>
    </rPh>
    <rPh sb="1" eb="2">
      <t>ツ</t>
    </rPh>
    <rPh sb="2" eb="5">
      <t>ケイコウトウ</t>
    </rPh>
    <phoneticPr fontId="8"/>
  </si>
  <si>
    <t>FL10W×1灯用</t>
    <rPh sb="7" eb="8">
      <t>トウ</t>
    </rPh>
    <rPh sb="8" eb="9">
      <t>ヨウ</t>
    </rPh>
    <phoneticPr fontId="8"/>
  </si>
  <si>
    <t>水銀灯投光器</t>
    <rPh sb="0" eb="3">
      <t>スイギントウ</t>
    </rPh>
    <rPh sb="3" eb="6">
      <t>トウコウキ</t>
    </rPh>
    <phoneticPr fontId="8"/>
  </si>
  <si>
    <t>蛍光管</t>
    <rPh sb="0" eb="2">
      <t>ケイコウ</t>
    </rPh>
    <rPh sb="2" eb="3">
      <t>カン</t>
    </rPh>
    <phoneticPr fontId="8"/>
  </si>
  <si>
    <t>FL10W</t>
  </si>
  <si>
    <t>FL20W</t>
  </si>
  <si>
    <t>FL40W</t>
  </si>
  <si>
    <t>FCL30W</t>
  </si>
  <si>
    <t>FL110W</t>
  </si>
  <si>
    <t>スイッチ</t>
  </si>
  <si>
    <t>組</t>
    <rPh sb="0" eb="1">
      <t>クミ</t>
    </rPh>
    <phoneticPr fontId="8"/>
  </si>
  <si>
    <t>コンセント</t>
  </si>
  <si>
    <t>設計図</t>
    <rPh sb="0" eb="2">
      <t>セッケイ</t>
    </rPh>
    <rPh sb="2" eb="3">
      <t>ズ</t>
    </rPh>
    <phoneticPr fontId="8"/>
  </si>
  <si>
    <t>増設</t>
    <rPh sb="0" eb="2">
      <t>ゾウセツ</t>
    </rPh>
    <phoneticPr fontId="8"/>
  </si>
  <si>
    <t>４.通信設備</t>
    <rPh sb="2" eb="4">
      <t>ツウシン</t>
    </rPh>
    <rPh sb="4" eb="6">
      <t>セツビ</t>
    </rPh>
    <phoneticPr fontId="8"/>
  </si>
  <si>
    <t>天井埋込スピーカー</t>
    <rPh sb="0" eb="2">
      <t>テンジョウ</t>
    </rPh>
    <rPh sb="2" eb="4">
      <t>ウメコミ</t>
    </rPh>
    <phoneticPr fontId="8"/>
  </si>
  <si>
    <t>壁付けスピーカー</t>
    <rPh sb="0" eb="1">
      <t>カベ</t>
    </rPh>
    <rPh sb="1" eb="2">
      <t>ツ</t>
    </rPh>
    <phoneticPr fontId="8"/>
  </si>
  <si>
    <t>議場大スピーカー</t>
    <rPh sb="0" eb="2">
      <t>ギジョウ</t>
    </rPh>
    <rPh sb="2" eb="3">
      <t>ダイ</t>
    </rPh>
    <phoneticPr fontId="8"/>
  </si>
  <si>
    <t>電話アウトレット床</t>
    <rPh sb="0" eb="2">
      <t>デンワ</t>
    </rPh>
    <rPh sb="8" eb="9">
      <t>ユカ</t>
    </rPh>
    <phoneticPr fontId="8"/>
  </si>
  <si>
    <t>電話アウトレット壁</t>
    <rPh sb="0" eb="2">
      <t>デンワ</t>
    </rPh>
    <rPh sb="8" eb="9">
      <t>カベ</t>
    </rPh>
    <phoneticPr fontId="8"/>
  </si>
  <si>
    <t>放送アウトレット</t>
    <rPh sb="0" eb="2">
      <t>ホウソウ</t>
    </rPh>
    <phoneticPr fontId="8"/>
  </si>
  <si>
    <t>ＬＡＮアウトレット</t>
  </si>
  <si>
    <t>立上モール共</t>
    <rPh sb="0" eb="2">
      <t>タチアゲ</t>
    </rPh>
    <rPh sb="5" eb="6">
      <t>トモ</t>
    </rPh>
    <phoneticPr fontId="8"/>
  </si>
  <si>
    <t>ＩＮＴアウトレット</t>
  </si>
  <si>
    <t>その他アウトレット</t>
    <rPh sb="2" eb="3">
      <t>タ</t>
    </rPh>
    <phoneticPr fontId="8"/>
  </si>
  <si>
    <t>盲Ｐ</t>
    <rPh sb="0" eb="1">
      <t>メクラ</t>
    </rPh>
    <phoneticPr fontId="8"/>
  </si>
  <si>
    <t>通信機器盤</t>
    <rPh sb="0" eb="2">
      <t>ツウシン</t>
    </rPh>
    <rPh sb="2" eb="4">
      <t>キキ</t>
    </rPh>
    <rPh sb="4" eb="5">
      <t>バン</t>
    </rPh>
    <phoneticPr fontId="8"/>
  </si>
  <si>
    <t>IDF</t>
  </si>
  <si>
    <t>情報盤</t>
    <rPh sb="0" eb="2">
      <t>ジョウホウ</t>
    </rPh>
    <rPh sb="2" eb="3">
      <t>バン</t>
    </rPh>
    <phoneticPr fontId="8"/>
  </si>
  <si>
    <t>1F端子盤</t>
    <rPh sb="2" eb="5">
      <t>タンシバン</t>
    </rPh>
    <phoneticPr fontId="8"/>
  </si>
  <si>
    <t>端子盤</t>
    <rPh sb="0" eb="3">
      <t>タンシバン</t>
    </rPh>
    <phoneticPr fontId="8"/>
  </si>
  <si>
    <t>電話交換室盤類</t>
    <rPh sb="0" eb="2">
      <t>デンワ</t>
    </rPh>
    <rPh sb="2" eb="4">
      <t>コウカン</t>
    </rPh>
    <rPh sb="4" eb="5">
      <t>シツ</t>
    </rPh>
    <rPh sb="5" eb="6">
      <t>バン</t>
    </rPh>
    <rPh sb="6" eb="7">
      <t>ルイ</t>
    </rPh>
    <phoneticPr fontId="8"/>
  </si>
  <si>
    <t>端子盤1</t>
    <rPh sb="0" eb="3">
      <t>タンシバン</t>
    </rPh>
    <phoneticPr fontId="8"/>
  </si>
  <si>
    <t>端子盤2</t>
    <rPh sb="0" eb="3">
      <t>タンシバン</t>
    </rPh>
    <phoneticPr fontId="8"/>
  </si>
  <si>
    <t>保安器盤</t>
    <rPh sb="0" eb="2">
      <t>ホアン</t>
    </rPh>
    <rPh sb="2" eb="3">
      <t>キ</t>
    </rPh>
    <rPh sb="3" eb="4">
      <t>バン</t>
    </rPh>
    <phoneticPr fontId="8"/>
  </si>
  <si>
    <t>NTT装置ﾊﾟﾈﾙ</t>
    <rPh sb="3" eb="5">
      <t>ソウチ</t>
    </rPh>
    <phoneticPr fontId="8"/>
  </si>
  <si>
    <t>通信盤1</t>
    <rPh sb="0" eb="2">
      <t>ツウシン</t>
    </rPh>
    <rPh sb="2" eb="3">
      <t>バン</t>
    </rPh>
    <phoneticPr fontId="8"/>
  </si>
  <si>
    <t>通信盤2</t>
    <rPh sb="0" eb="2">
      <t>ツウシン</t>
    </rPh>
    <rPh sb="2" eb="3">
      <t>バン</t>
    </rPh>
    <phoneticPr fontId="8"/>
  </si>
  <si>
    <t>NEC架</t>
    <rPh sb="3" eb="4">
      <t>カ</t>
    </rPh>
    <phoneticPr fontId="8"/>
  </si>
  <si>
    <t>放送端子盤</t>
    <rPh sb="0" eb="2">
      <t>ホウソウ</t>
    </rPh>
    <rPh sb="2" eb="5">
      <t>タンシバン</t>
    </rPh>
    <phoneticPr fontId="8"/>
  </si>
  <si>
    <t>3F端子盤</t>
    <rPh sb="2" eb="5">
      <t>タンシバン</t>
    </rPh>
    <phoneticPr fontId="8"/>
  </si>
  <si>
    <t>屋上拡声器（８連）</t>
    <rPh sb="0" eb="2">
      <t>オクジョウ</t>
    </rPh>
    <rPh sb="2" eb="5">
      <t>カクセイキ</t>
    </rPh>
    <rPh sb="7" eb="8">
      <t>レン</t>
    </rPh>
    <phoneticPr fontId="8"/>
  </si>
  <si>
    <t>同上架台</t>
    <rPh sb="0" eb="2">
      <t>ドウジョウ</t>
    </rPh>
    <rPh sb="2" eb="3">
      <t>カ</t>
    </rPh>
    <rPh sb="3" eb="4">
      <t>ダイ</t>
    </rPh>
    <phoneticPr fontId="8"/>
  </si>
  <si>
    <t>UHFアンテナ</t>
    <phoneticPr fontId="8"/>
  </si>
  <si>
    <t>22EL 22φﾎﾟｰﾙ 2.0m共</t>
    <rPh sb="17" eb="18">
      <t>トモ</t>
    </rPh>
    <phoneticPr fontId="8"/>
  </si>
  <si>
    <t>５.自動火災報知設備</t>
    <rPh sb="2" eb="4">
      <t>ジドウ</t>
    </rPh>
    <rPh sb="4" eb="6">
      <t>カサイ</t>
    </rPh>
    <rPh sb="6" eb="8">
      <t>ホウチ</t>
    </rPh>
    <rPh sb="8" eb="10">
      <t>セツビ</t>
    </rPh>
    <phoneticPr fontId="8"/>
  </si>
  <si>
    <t>電鈴</t>
    <rPh sb="0" eb="2">
      <t>デンレイ</t>
    </rPh>
    <phoneticPr fontId="8"/>
  </si>
  <si>
    <t>表示灯</t>
    <rPh sb="0" eb="2">
      <t>ヒョウジ</t>
    </rPh>
    <rPh sb="2" eb="3">
      <t>トウ</t>
    </rPh>
    <phoneticPr fontId="8"/>
  </si>
  <si>
    <t>発信機</t>
    <rPh sb="0" eb="3">
      <t>ハッシンキ</t>
    </rPh>
    <phoneticPr fontId="8"/>
  </si>
  <si>
    <t>分布型感知器</t>
    <rPh sb="0" eb="2">
      <t>ブンプ</t>
    </rPh>
    <rPh sb="2" eb="3">
      <t>ガタ</t>
    </rPh>
    <rPh sb="3" eb="6">
      <t>カンチキ</t>
    </rPh>
    <phoneticPr fontId="8"/>
  </si>
  <si>
    <t>スポット型感知器</t>
    <rPh sb="4" eb="5">
      <t>ガタ</t>
    </rPh>
    <rPh sb="5" eb="8">
      <t>カンチキ</t>
    </rPh>
    <phoneticPr fontId="8"/>
  </si>
  <si>
    <t>６.屋外通信用配管配線設備</t>
    <rPh sb="2" eb="4">
      <t>オクガイ</t>
    </rPh>
    <rPh sb="4" eb="6">
      <t>ツウシン</t>
    </rPh>
    <rPh sb="6" eb="7">
      <t>ヨウ</t>
    </rPh>
    <rPh sb="7" eb="9">
      <t>ハイカン</t>
    </rPh>
    <rPh sb="9" eb="11">
      <t>ハイセン</t>
    </rPh>
    <rPh sb="11" eb="13">
      <t>セツビ</t>
    </rPh>
    <phoneticPr fontId="8"/>
  </si>
  <si>
    <t>G(28)</t>
  </si>
  <si>
    <t>VE(22)</t>
  </si>
  <si>
    <t>VE(28)</t>
  </si>
  <si>
    <t>VE(36)</t>
  </si>
  <si>
    <t>ﾌﾟﾙﾎﾞｯｸｽ</t>
    <phoneticPr fontId="8"/>
  </si>
  <si>
    <t>222</t>
  </si>
  <si>
    <t>333</t>
  </si>
  <si>
    <t>ケーブル</t>
    <phoneticPr fontId="8"/>
  </si>
  <si>
    <t>CPEV1.2-2P</t>
  </si>
  <si>
    <t>10C-2V</t>
  </si>
  <si>
    <t>1.2-20P</t>
  </si>
  <si>
    <t>ＵＨＦテレビアンテナ</t>
  </si>
  <si>
    <t>同上屋上ﾏｽﾄ用ﾎﾟｰﾙ</t>
    <rPh sb="0" eb="2">
      <t>ドウジョウ</t>
    </rPh>
    <rPh sb="2" eb="4">
      <t>オクジョウ</t>
    </rPh>
    <rPh sb="7" eb="8">
      <t>ヨウ</t>
    </rPh>
    <phoneticPr fontId="8"/>
  </si>
  <si>
    <t>厚鋼管70mm3.66m</t>
    <rPh sb="0" eb="1">
      <t>アツ</t>
    </rPh>
    <rPh sb="1" eb="2">
      <t>コウ</t>
    </rPh>
    <rPh sb="2" eb="3">
      <t>カン</t>
    </rPh>
    <phoneticPr fontId="8"/>
  </si>
  <si>
    <t>無線アンテナ</t>
    <rPh sb="0" eb="2">
      <t>ムセン</t>
    </rPh>
    <phoneticPr fontId="8"/>
  </si>
  <si>
    <t>７.避雷針設備</t>
    <rPh sb="2" eb="5">
      <t>ヒライシン</t>
    </rPh>
    <rPh sb="5" eb="7">
      <t>セツビ</t>
    </rPh>
    <phoneticPr fontId="8"/>
  </si>
  <si>
    <t>突針</t>
    <rPh sb="0" eb="1">
      <t>トツ</t>
    </rPh>
    <rPh sb="1" eb="2">
      <t>シン</t>
    </rPh>
    <phoneticPr fontId="8"/>
  </si>
  <si>
    <t>支持管</t>
    <rPh sb="0" eb="2">
      <t>シジ</t>
    </rPh>
    <rPh sb="2" eb="3">
      <t>カン</t>
    </rPh>
    <phoneticPr fontId="8"/>
  </si>
  <si>
    <t>８.エアコン電源設備</t>
    <rPh sb="6" eb="8">
      <t>デンゲン</t>
    </rPh>
    <rPh sb="8" eb="10">
      <t>セツビ</t>
    </rPh>
    <phoneticPr fontId="8"/>
  </si>
  <si>
    <t>プルボックス</t>
    <phoneticPr fontId="8"/>
  </si>
  <si>
    <t>150*150*100</t>
  </si>
  <si>
    <t>200*200*100</t>
  </si>
  <si>
    <t>300*300*200</t>
  </si>
  <si>
    <t>400*400*400</t>
  </si>
  <si>
    <t>400*400*200</t>
  </si>
  <si>
    <t>VVFケーブル</t>
  </si>
  <si>
    <t>16-3Ｃ</t>
  </si>
  <si>
    <t>2.0-2Ｃ</t>
  </si>
  <si>
    <t>2.0-3Ｃ</t>
  </si>
  <si>
    <t>VVFケーブル</t>
    <phoneticPr fontId="8"/>
  </si>
  <si>
    <t>2.6-3Ｃ</t>
  </si>
  <si>
    <t>CVケーブル</t>
    <phoneticPr fontId="8"/>
  </si>
  <si>
    <t>14-3C</t>
  </si>
  <si>
    <t>22-3C</t>
  </si>
  <si>
    <t>38-3C</t>
  </si>
  <si>
    <t>IV電線</t>
    <rPh sb="2" eb="4">
      <t>デンセン</t>
    </rPh>
    <phoneticPr fontId="8"/>
  </si>
  <si>
    <t>エアコン分電盤</t>
    <rPh sb="4" eb="7">
      <t>ブンデンバン</t>
    </rPh>
    <phoneticPr fontId="8"/>
  </si>
  <si>
    <t>AP-M</t>
  </si>
  <si>
    <t>AP1-1</t>
  </si>
  <si>
    <t>AP1-2</t>
  </si>
  <si>
    <t>AP2-1</t>
  </si>
  <si>
    <t>AP2-2</t>
  </si>
  <si>
    <t>AP-3</t>
  </si>
  <si>
    <t>E.電気設備解体工事</t>
    <rPh sb="2" eb="4">
      <t>デンキ</t>
    </rPh>
    <rPh sb="4" eb="6">
      <t>セツビ</t>
    </rPh>
    <rPh sb="6" eb="8">
      <t>カイタイ</t>
    </rPh>
    <rPh sb="8" eb="10">
      <t>コウジ</t>
    </rPh>
    <phoneticPr fontId="8"/>
  </si>
  <si>
    <t>1.衛生器具設備</t>
    <rPh sb="2" eb="4">
      <t>エイセイ</t>
    </rPh>
    <rPh sb="4" eb="6">
      <t>キグ</t>
    </rPh>
    <rPh sb="6" eb="8">
      <t>セツビ</t>
    </rPh>
    <phoneticPr fontId="8"/>
  </si>
  <si>
    <t>和風大便器</t>
    <rPh sb="0" eb="2">
      <t>ワフウ</t>
    </rPh>
    <rPh sb="2" eb="4">
      <t>ダイベン</t>
    </rPh>
    <rPh sb="4" eb="5">
      <t>キ</t>
    </rPh>
    <phoneticPr fontId="8"/>
  </si>
  <si>
    <t>Ｃ375Ｖ　ＦＶ</t>
    <phoneticPr fontId="8"/>
  </si>
  <si>
    <t>ストール型小便器</t>
    <rPh sb="4" eb="5">
      <t>カタ</t>
    </rPh>
    <rPh sb="5" eb="8">
      <t>ショウベンキ</t>
    </rPh>
    <phoneticPr fontId="8"/>
  </si>
  <si>
    <t>Ｕ57　ＦＶ</t>
    <phoneticPr fontId="8"/>
  </si>
  <si>
    <t>洗面器</t>
    <rPh sb="0" eb="3">
      <t>センメンキ</t>
    </rPh>
    <phoneticPr fontId="8"/>
  </si>
  <si>
    <t>Ｌ230Ｄ　Ｓトラップ</t>
    <phoneticPr fontId="8"/>
  </si>
  <si>
    <t>Ｌ220　Ｓトラップ</t>
    <phoneticPr fontId="8"/>
  </si>
  <si>
    <t>化粧鏡</t>
    <rPh sb="0" eb="2">
      <t>ケショウ</t>
    </rPh>
    <rPh sb="2" eb="3">
      <t>カガミ</t>
    </rPh>
    <phoneticPr fontId="8"/>
  </si>
  <si>
    <t>ＴＳ119ＡＳ2</t>
    <phoneticPr fontId="8"/>
  </si>
  <si>
    <t>化粧棚（陶器製）</t>
    <rPh sb="0" eb="2">
      <t>ケショウ</t>
    </rPh>
    <rPh sb="2" eb="3">
      <t>タナ</t>
    </rPh>
    <rPh sb="4" eb="6">
      <t>トウキ</t>
    </rPh>
    <rPh sb="6" eb="7">
      <t>セイ</t>
    </rPh>
    <phoneticPr fontId="8"/>
  </si>
  <si>
    <t>Ｓ3</t>
    <phoneticPr fontId="8"/>
  </si>
  <si>
    <t>掃除流し</t>
    <rPh sb="0" eb="2">
      <t>ソウジ</t>
    </rPh>
    <rPh sb="2" eb="3">
      <t>ナガ</t>
    </rPh>
    <phoneticPr fontId="8"/>
  </si>
  <si>
    <t>ＳＫ22</t>
    <phoneticPr fontId="8"/>
  </si>
  <si>
    <t>ＳＫ7</t>
    <phoneticPr fontId="8"/>
  </si>
  <si>
    <t>全槽流し</t>
    <rPh sb="0" eb="1">
      <t>ゼン</t>
    </rPh>
    <rPh sb="1" eb="2">
      <t>ソウ</t>
    </rPh>
    <rPh sb="2" eb="3">
      <t>ナガ</t>
    </rPh>
    <phoneticPr fontId="8"/>
  </si>
  <si>
    <t>1200Ｌ</t>
    <phoneticPr fontId="8"/>
  </si>
  <si>
    <t>ステンレス流し</t>
    <rPh sb="5" eb="6">
      <t>ナガ</t>
    </rPh>
    <phoneticPr fontId="8"/>
  </si>
  <si>
    <t>1500Ｌ</t>
    <phoneticPr fontId="8"/>
  </si>
  <si>
    <t>水飲み器（陶器製）</t>
    <rPh sb="0" eb="2">
      <t>ミズノ</t>
    </rPh>
    <rPh sb="3" eb="4">
      <t>キ</t>
    </rPh>
    <rPh sb="5" eb="7">
      <t>トウキ</t>
    </rPh>
    <rPh sb="7" eb="8">
      <t>セイ</t>
    </rPh>
    <phoneticPr fontId="8"/>
  </si>
  <si>
    <t>Ｓ45</t>
    <phoneticPr fontId="8"/>
  </si>
  <si>
    <t>水栓</t>
    <rPh sb="0" eb="2">
      <t>スイセン</t>
    </rPh>
    <phoneticPr fontId="8"/>
  </si>
  <si>
    <t>15Ａ</t>
    <phoneticPr fontId="8"/>
  </si>
  <si>
    <t>　　　　　合　　　　計</t>
    <rPh sb="5" eb="6">
      <t>ゴウ</t>
    </rPh>
    <rPh sb="10" eb="11">
      <t>ケイ</t>
    </rPh>
    <phoneticPr fontId="8"/>
  </si>
  <si>
    <t>2.給水設備</t>
    <rPh sb="2" eb="4">
      <t>キュウスイ</t>
    </rPh>
    <rPh sb="4" eb="6">
      <t>セツビ</t>
    </rPh>
    <phoneticPr fontId="8"/>
  </si>
  <si>
    <t>量水器（上水道）</t>
    <rPh sb="0" eb="3">
      <t>リョウスイキ</t>
    </rPh>
    <rPh sb="4" eb="7">
      <t>ジョウスイドウ</t>
    </rPh>
    <phoneticPr fontId="8"/>
  </si>
  <si>
    <t>75Ａ</t>
    <phoneticPr fontId="8"/>
  </si>
  <si>
    <t>制水弁（ＪＩＳ10Ｋ）</t>
    <rPh sb="0" eb="3">
      <t>セイスイベン</t>
    </rPh>
    <phoneticPr fontId="8"/>
  </si>
  <si>
    <t>同上ボックス（コンクリート製）</t>
    <rPh sb="0" eb="2">
      <t>ドウジョウ</t>
    </rPh>
    <rPh sb="13" eb="14">
      <t>セイ</t>
    </rPh>
    <phoneticPr fontId="8"/>
  </si>
  <si>
    <t>ＭＣ－1</t>
    <phoneticPr fontId="8"/>
  </si>
  <si>
    <t>高置水槽（ＦＲＰ製）</t>
    <rPh sb="0" eb="4">
      <t>コウチスイソウ</t>
    </rPh>
    <rPh sb="8" eb="9">
      <t>セイ</t>
    </rPh>
    <phoneticPr fontId="8"/>
  </si>
  <si>
    <t>3.0㎥</t>
    <phoneticPr fontId="8"/>
  </si>
  <si>
    <t>同上鉄骨架台</t>
    <rPh sb="0" eb="2">
      <t>ドウジョウ</t>
    </rPh>
    <rPh sb="2" eb="4">
      <t>テッコツ</t>
    </rPh>
    <rPh sb="4" eb="6">
      <t>カダイ</t>
    </rPh>
    <phoneticPr fontId="8"/>
  </si>
  <si>
    <t>受水槽（ＦＲＰ製）</t>
    <rPh sb="0" eb="3">
      <t>ジュスイソウ</t>
    </rPh>
    <rPh sb="7" eb="8">
      <t>セイ</t>
    </rPh>
    <phoneticPr fontId="8"/>
  </si>
  <si>
    <t>同上鉄骨架台、基礎コンクリート</t>
    <rPh sb="0" eb="2">
      <t>ドウジョウ</t>
    </rPh>
    <rPh sb="2" eb="4">
      <t>テッコツ</t>
    </rPh>
    <rPh sb="4" eb="6">
      <t>カダイ</t>
    </rPh>
    <rPh sb="7" eb="9">
      <t>キソ</t>
    </rPh>
    <phoneticPr fontId="8"/>
  </si>
  <si>
    <t>白ガス管（屋外埋設）</t>
    <rPh sb="0" eb="1">
      <t>シロ</t>
    </rPh>
    <rPh sb="3" eb="4">
      <t>カン</t>
    </rPh>
    <rPh sb="5" eb="7">
      <t>オクガイ</t>
    </rPh>
    <rPh sb="7" eb="9">
      <t>マイセツ</t>
    </rPh>
    <phoneticPr fontId="8"/>
  </si>
  <si>
    <t>ジュート巻　75Ａ</t>
    <rPh sb="4" eb="5">
      <t>マキ</t>
    </rPh>
    <phoneticPr fontId="8"/>
  </si>
  <si>
    <t>　〃</t>
  </si>
  <si>
    <t>ジュート巻　65Ａ</t>
    <rPh sb="4" eb="5">
      <t>マキ</t>
    </rPh>
    <phoneticPr fontId="8"/>
  </si>
  <si>
    <t>ジュート巻　25Ａ</t>
    <rPh sb="4" eb="5">
      <t>マキ</t>
    </rPh>
    <phoneticPr fontId="8"/>
  </si>
  <si>
    <t>ジュート巻　20Ａ</t>
    <rPh sb="4" eb="5">
      <t>マキ</t>
    </rPh>
    <phoneticPr fontId="8"/>
  </si>
  <si>
    <t>白ガス管（ピット内）</t>
    <rPh sb="0" eb="1">
      <t>シロ</t>
    </rPh>
    <rPh sb="3" eb="4">
      <t>カン</t>
    </rPh>
    <rPh sb="8" eb="9">
      <t>ナイ</t>
    </rPh>
    <phoneticPr fontId="8"/>
  </si>
  <si>
    <t>ジュート巻　50Ａ</t>
    <rPh sb="4" eb="5">
      <t>マキ</t>
    </rPh>
    <phoneticPr fontId="8"/>
  </si>
  <si>
    <t>ジュート巻　40Ａ</t>
    <rPh sb="4" eb="5">
      <t>マキ</t>
    </rPh>
    <phoneticPr fontId="8"/>
  </si>
  <si>
    <t>ジュート巻　32Ａ</t>
    <rPh sb="4" eb="5">
      <t>マキ</t>
    </rPh>
    <phoneticPr fontId="8"/>
  </si>
  <si>
    <t>　〃　　　（ＰＳ，天井内）</t>
    <rPh sb="9" eb="11">
      <t>テンジョウ</t>
    </rPh>
    <rPh sb="11" eb="12">
      <t>ナイ</t>
    </rPh>
    <phoneticPr fontId="8"/>
  </si>
  <si>
    <t>グラスウール　65Ａ</t>
    <phoneticPr fontId="8"/>
  </si>
  <si>
    <t>グラスウール　50Ａ</t>
    <phoneticPr fontId="8"/>
  </si>
  <si>
    <t>グラスウール　40Ａ</t>
    <phoneticPr fontId="8"/>
  </si>
  <si>
    <t>グラスウール　32Ａ</t>
    <phoneticPr fontId="8"/>
  </si>
  <si>
    <t>グラスウール　25Ａ</t>
    <phoneticPr fontId="8"/>
  </si>
  <si>
    <t>グラスウール　20Ａ</t>
    <phoneticPr fontId="8"/>
  </si>
  <si>
    <t>仕切弁（ＪＩＳ10Ｋ）</t>
    <rPh sb="0" eb="3">
      <t>シキリベン</t>
    </rPh>
    <phoneticPr fontId="8"/>
  </si>
  <si>
    <t>65Ａ</t>
    <phoneticPr fontId="8"/>
  </si>
  <si>
    <t>同上ボックス</t>
    <rPh sb="0" eb="2">
      <t>ドウジョウ</t>
    </rPh>
    <phoneticPr fontId="8"/>
  </si>
  <si>
    <t>20Ａ</t>
    <phoneticPr fontId="8"/>
  </si>
  <si>
    <t>散水栓</t>
    <rPh sb="0" eb="3">
      <t>サンスイセン</t>
    </rPh>
    <phoneticPr fontId="8"/>
  </si>
  <si>
    <t>Ｂ－3</t>
    <phoneticPr fontId="8"/>
  </si>
  <si>
    <t>屋内消火栓ボックス</t>
    <rPh sb="0" eb="2">
      <t>オクナイ</t>
    </rPh>
    <rPh sb="2" eb="5">
      <t>ショウカセン</t>
    </rPh>
    <phoneticPr fontId="8"/>
  </si>
  <si>
    <t>鋼板製　1.2*0.75*0.23</t>
    <rPh sb="0" eb="3">
      <t>コウハンセイ</t>
    </rPh>
    <phoneticPr fontId="8"/>
  </si>
  <si>
    <t>3.排水設備</t>
    <rPh sb="2" eb="4">
      <t>ハイスイ</t>
    </rPh>
    <rPh sb="4" eb="6">
      <t>セツビ</t>
    </rPh>
    <phoneticPr fontId="8"/>
  </si>
  <si>
    <t>排水用鋳鉄管　直管</t>
    <rPh sb="0" eb="3">
      <t>ハイスイヨウ</t>
    </rPh>
    <rPh sb="3" eb="4">
      <t>チュウ</t>
    </rPh>
    <rPh sb="4" eb="6">
      <t>テッカン</t>
    </rPh>
    <rPh sb="7" eb="8">
      <t>チョク</t>
    </rPh>
    <rPh sb="8" eb="9">
      <t>カン</t>
    </rPh>
    <phoneticPr fontId="8"/>
  </si>
  <si>
    <t>100φ*1,800Ｌ</t>
    <phoneticPr fontId="8"/>
  </si>
  <si>
    <t>100φ*1,600Ｌ</t>
    <phoneticPr fontId="8"/>
  </si>
  <si>
    <t>100φ*1,500Ｌ</t>
    <phoneticPr fontId="8"/>
  </si>
  <si>
    <t>100φ*1,400Ｌ</t>
    <phoneticPr fontId="8"/>
  </si>
  <si>
    <t>100φ*600Ｌ</t>
    <phoneticPr fontId="8"/>
  </si>
  <si>
    <t>100φ*500Ｌ</t>
    <phoneticPr fontId="8"/>
  </si>
  <si>
    <t>100φ*300Ｌ</t>
    <phoneticPr fontId="8"/>
  </si>
  <si>
    <t>50φ*1,200Ｌ</t>
    <phoneticPr fontId="8"/>
  </si>
  <si>
    <t>50φ*1,000Ｌ</t>
    <phoneticPr fontId="8"/>
  </si>
  <si>
    <t>50φ*400Ｌ</t>
    <phoneticPr fontId="8"/>
  </si>
  <si>
    <t>50φ*300Ｌ</t>
    <phoneticPr fontId="8"/>
  </si>
  <si>
    <t>50φ*200Ｌ</t>
    <phoneticPr fontId="8"/>
  </si>
  <si>
    <t>鋳鉄管継手</t>
    <rPh sb="0" eb="1">
      <t>チュウ</t>
    </rPh>
    <rPh sb="1" eb="3">
      <t>テッカン</t>
    </rPh>
    <rPh sb="3" eb="5">
      <t>ツギテ</t>
    </rPh>
    <phoneticPr fontId="8"/>
  </si>
  <si>
    <t>100*75　ＷＬＴＹ</t>
    <phoneticPr fontId="8"/>
  </si>
  <si>
    <t>100*75　ＬＴＹ</t>
    <phoneticPr fontId="8"/>
  </si>
  <si>
    <t>50*50　ＬＴＹ</t>
    <phoneticPr fontId="8"/>
  </si>
  <si>
    <t>100　ＴＹ</t>
    <phoneticPr fontId="8"/>
  </si>
  <si>
    <t>100*50　ＴＹ</t>
    <phoneticPr fontId="8"/>
  </si>
  <si>
    <t>50　ＴＹ</t>
    <phoneticPr fontId="8"/>
  </si>
  <si>
    <t>100*50　Ｙ</t>
    <phoneticPr fontId="8"/>
  </si>
  <si>
    <t>50　ＬＹ</t>
    <phoneticPr fontId="8"/>
  </si>
  <si>
    <t>100　Ｌ</t>
    <phoneticPr fontId="8"/>
  </si>
  <si>
    <t>50　Ｌ</t>
    <phoneticPr fontId="8"/>
  </si>
  <si>
    <t>100　ＧＳ</t>
    <phoneticPr fontId="8"/>
  </si>
  <si>
    <t>50　ＧＳ</t>
    <phoneticPr fontId="8"/>
  </si>
  <si>
    <t>排水鉛管</t>
    <rPh sb="0" eb="2">
      <t>ハイスイ</t>
    </rPh>
    <rPh sb="2" eb="4">
      <t>エンカン</t>
    </rPh>
    <phoneticPr fontId="8"/>
  </si>
  <si>
    <t>75φ</t>
    <phoneticPr fontId="8"/>
  </si>
  <si>
    <t>50φ</t>
    <phoneticPr fontId="8"/>
  </si>
  <si>
    <t>32φ</t>
    <phoneticPr fontId="8"/>
  </si>
  <si>
    <t>白ガス管</t>
    <rPh sb="0" eb="1">
      <t>シロ</t>
    </rPh>
    <rPh sb="3" eb="4">
      <t>カン</t>
    </rPh>
    <phoneticPr fontId="8"/>
  </si>
  <si>
    <t>100Ａ</t>
    <phoneticPr fontId="8"/>
  </si>
  <si>
    <t>80Ａ</t>
    <phoneticPr fontId="8"/>
  </si>
  <si>
    <t>50Ａ</t>
    <phoneticPr fontId="8"/>
  </si>
  <si>
    <t>40Ａ</t>
    <phoneticPr fontId="8"/>
  </si>
  <si>
    <t>床上掃除口</t>
    <rPh sb="0" eb="2">
      <t>ユカウエ</t>
    </rPh>
    <rPh sb="2" eb="4">
      <t>ソウジ</t>
    </rPh>
    <rPh sb="4" eb="5">
      <t>クチ</t>
    </rPh>
    <phoneticPr fontId="8"/>
  </si>
  <si>
    <t>100　ＣＯＡ</t>
    <phoneticPr fontId="8"/>
  </si>
  <si>
    <t>65　ＣＯＡ</t>
    <phoneticPr fontId="8"/>
  </si>
  <si>
    <t>50　ＣＯＡ</t>
    <phoneticPr fontId="8"/>
  </si>
  <si>
    <t>40　ＣＯＡ</t>
    <phoneticPr fontId="8"/>
  </si>
  <si>
    <t>100　ＣＯＢ</t>
    <phoneticPr fontId="8"/>
  </si>
  <si>
    <t>65　ＣＯＢ</t>
    <phoneticPr fontId="8"/>
  </si>
  <si>
    <t>50　ＣＯＢ</t>
    <phoneticPr fontId="8"/>
  </si>
  <si>
    <t>40　ＣＯＢ</t>
    <phoneticPr fontId="8"/>
  </si>
  <si>
    <t>床排水金物</t>
    <rPh sb="0" eb="1">
      <t>ユカ</t>
    </rPh>
    <rPh sb="1" eb="3">
      <t>ハイスイ</t>
    </rPh>
    <rPh sb="3" eb="5">
      <t>カナモノ</t>
    </rPh>
    <phoneticPr fontId="8"/>
  </si>
  <si>
    <t>50Ｔ3Ａ</t>
    <phoneticPr fontId="8"/>
  </si>
  <si>
    <t>40Ｔ5Ａ</t>
    <phoneticPr fontId="8"/>
  </si>
  <si>
    <t>通気ガラリー Ｖａ150</t>
    <rPh sb="0" eb="2">
      <t>ツウキ</t>
    </rPh>
    <phoneticPr fontId="8"/>
  </si>
  <si>
    <t>65φ</t>
    <phoneticPr fontId="8"/>
  </si>
  <si>
    <t>ルーフドレン（屋外架空）</t>
    <rPh sb="7" eb="9">
      <t>オクガイ</t>
    </rPh>
    <rPh sb="9" eb="11">
      <t>カクウ</t>
    </rPh>
    <phoneticPr fontId="8"/>
  </si>
  <si>
    <t>硬質塩化ﾋﾞﾆｰﾙ管</t>
    <rPh sb="0" eb="2">
      <t>コウシツ</t>
    </rPh>
    <rPh sb="2" eb="4">
      <t>エンカ</t>
    </rPh>
    <rPh sb="9" eb="10">
      <t>カン</t>
    </rPh>
    <phoneticPr fontId="8"/>
  </si>
  <si>
    <t>100Ｖ</t>
    <phoneticPr fontId="8"/>
  </si>
  <si>
    <t>ドレン金物</t>
    <rPh sb="3" eb="5">
      <t>カナモノ</t>
    </rPh>
    <phoneticPr fontId="8"/>
  </si>
  <si>
    <t>100φ</t>
    <phoneticPr fontId="8"/>
  </si>
  <si>
    <t>屋外埋設ヒューム管</t>
    <rPh sb="0" eb="2">
      <t>オクガイ</t>
    </rPh>
    <rPh sb="2" eb="4">
      <t>マイセツ</t>
    </rPh>
    <rPh sb="8" eb="9">
      <t>カン</t>
    </rPh>
    <phoneticPr fontId="8"/>
  </si>
  <si>
    <t>200φ</t>
    <phoneticPr fontId="8"/>
  </si>
  <si>
    <t>150φ</t>
    <phoneticPr fontId="8"/>
  </si>
  <si>
    <t>125φ</t>
    <phoneticPr fontId="8"/>
  </si>
  <si>
    <t>排水桝（ＭＨ共）</t>
    <rPh sb="0" eb="2">
      <t>ハイスイ</t>
    </rPh>
    <rPh sb="2" eb="3">
      <t>マス</t>
    </rPh>
    <rPh sb="6" eb="7">
      <t>トモ</t>
    </rPh>
    <phoneticPr fontId="8"/>
  </si>
  <si>
    <t>800□</t>
    <phoneticPr fontId="8"/>
  </si>
  <si>
    <t>600□</t>
    <phoneticPr fontId="8"/>
  </si>
  <si>
    <t>500□</t>
    <phoneticPr fontId="8"/>
  </si>
  <si>
    <t>屋外排水設備</t>
    <rPh sb="0" eb="2">
      <t>オクガイ</t>
    </rPh>
    <rPh sb="2" eb="4">
      <t>ハイスイ</t>
    </rPh>
    <rPh sb="4" eb="6">
      <t>セツビ</t>
    </rPh>
    <phoneticPr fontId="8"/>
  </si>
  <si>
    <t>硬質塩化ﾋﾞﾆｰﾙ管　ＶＵ</t>
    <rPh sb="0" eb="2">
      <t>コウシツ</t>
    </rPh>
    <rPh sb="2" eb="4">
      <t>エンカ</t>
    </rPh>
    <rPh sb="9" eb="10">
      <t>カン</t>
    </rPh>
    <phoneticPr fontId="8"/>
  </si>
  <si>
    <t>塩ビ桝</t>
    <rPh sb="0" eb="1">
      <t>エン</t>
    </rPh>
    <rPh sb="2" eb="3">
      <t>マス</t>
    </rPh>
    <phoneticPr fontId="8"/>
  </si>
  <si>
    <t>100-150</t>
    <phoneticPr fontId="8"/>
  </si>
  <si>
    <t>インバート桝（ＭＨ共）</t>
    <rPh sb="5" eb="6">
      <t>マス</t>
    </rPh>
    <rPh sb="9" eb="10">
      <t>トモ</t>
    </rPh>
    <phoneticPr fontId="8"/>
  </si>
  <si>
    <t>温風暖房器　ＵＨ450形</t>
    <rPh sb="0" eb="2">
      <t>オンプウ</t>
    </rPh>
    <rPh sb="2" eb="4">
      <t>ダンボウ</t>
    </rPh>
    <rPh sb="4" eb="5">
      <t>キ</t>
    </rPh>
    <rPh sb="11" eb="12">
      <t>カタ</t>
    </rPh>
    <phoneticPr fontId="8"/>
  </si>
  <si>
    <t>375,000Ｋｃａｌ</t>
    <phoneticPr fontId="8"/>
  </si>
  <si>
    <t>2,540＊1,220*2,760Ｈ</t>
    <phoneticPr fontId="8"/>
  </si>
  <si>
    <t>同上煙道（鋼板製　3.2㎜）</t>
    <rPh sb="0" eb="2">
      <t>ドウジョウ</t>
    </rPh>
    <rPh sb="2" eb="4">
      <t>エンドウ</t>
    </rPh>
    <rPh sb="5" eb="8">
      <t>コウハンセイ</t>
    </rPh>
    <phoneticPr fontId="8"/>
  </si>
  <si>
    <t>ダクト設備</t>
    <rPh sb="3" eb="5">
      <t>セツビ</t>
    </rPh>
    <phoneticPr fontId="8"/>
  </si>
  <si>
    <t>吹出し口　ＨＶＳ</t>
    <rPh sb="0" eb="2">
      <t>フキダ</t>
    </rPh>
    <rPh sb="3" eb="4">
      <t>クチ</t>
    </rPh>
    <phoneticPr fontId="8"/>
  </si>
  <si>
    <t>1,000*200</t>
    <phoneticPr fontId="8"/>
  </si>
  <si>
    <t>680*200</t>
    <phoneticPr fontId="8"/>
  </si>
  <si>
    <t>380*150</t>
    <phoneticPr fontId="8"/>
  </si>
  <si>
    <t>200*150</t>
    <phoneticPr fontId="8"/>
  </si>
  <si>
    <t>吸込み口　ＦＡＧ</t>
    <rPh sb="0" eb="2">
      <t>スイコ</t>
    </rPh>
    <rPh sb="3" eb="4">
      <t>クチ</t>
    </rPh>
    <phoneticPr fontId="8"/>
  </si>
  <si>
    <t>800*600</t>
    <phoneticPr fontId="8"/>
  </si>
  <si>
    <t>吹出し口　アネモスタット</t>
    <rPh sb="0" eb="2">
      <t>フキダ</t>
    </rPh>
    <rPh sb="3" eb="4">
      <t>クチ</t>
    </rPh>
    <phoneticPr fontId="8"/>
  </si>
  <si>
    <t>＃12.5</t>
    <phoneticPr fontId="8"/>
  </si>
  <si>
    <t>＃15</t>
    <phoneticPr fontId="8"/>
  </si>
  <si>
    <t>＃20</t>
    <phoneticPr fontId="8"/>
  </si>
  <si>
    <t>＃25</t>
    <phoneticPr fontId="8"/>
  </si>
  <si>
    <t>風量調整ダンパー　ＶＤ</t>
    <rPh sb="0" eb="2">
      <t>フウリョウ</t>
    </rPh>
    <rPh sb="2" eb="4">
      <t>チョウセイ</t>
    </rPh>
    <phoneticPr fontId="8"/>
  </si>
  <si>
    <t>1,200*870</t>
    <phoneticPr fontId="8"/>
  </si>
  <si>
    <t>800*300</t>
    <phoneticPr fontId="8"/>
  </si>
  <si>
    <t>防火ダンパー　ＦＶＤ</t>
    <rPh sb="0" eb="2">
      <t>ボウカ</t>
    </rPh>
    <phoneticPr fontId="8"/>
  </si>
  <si>
    <t>850*400</t>
    <phoneticPr fontId="8"/>
  </si>
  <si>
    <t>800*400</t>
    <phoneticPr fontId="8"/>
  </si>
  <si>
    <t>480*350</t>
    <phoneticPr fontId="8"/>
  </si>
  <si>
    <t>480*300</t>
    <phoneticPr fontId="8"/>
  </si>
  <si>
    <t>吸込み口　ＲＧ</t>
    <rPh sb="0" eb="2">
      <t>スイコ</t>
    </rPh>
    <rPh sb="3" eb="4">
      <t>クチ</t>
    </rPh>
    <phoneticPr fontId="8"/>
  </si>
  <si>
    <t>850*800</t>
    <phoneticPr fontId="8"/>
  </si>
  <si>
    <t>ダクト鉄板</t>
    <rPh sb="3" eb="5">
      <t>テッパン</t>
    </rPh>
    <phoneticPr fontId="8"/>
  </si>
  <si>
    <t>0.5ｍｍ</t>
    <phoneticPr fontId="8"/>
  </si>
  <si>
    <t>0.6ｍｍ</t>
    <phoneticPr fontId="8"/>
  </si>
  <si>
    <t>0.8ｍｍ</t>
    <phoneticPr fontId="8"/>
  </si>
  <si>
    <t>補強アングル</t>
    <rPh sb="0" eb="2">
      <t>ホキョウ</t>
    </rPh>
    <phoneticPr fontId="8"/>
  </si>
  <si>
    <t>30*30*3</t>
    <phoneticPr fontId="8"/>
  </si>
  <si>
    <t>25*25*3</t>
    <phoneticPr fontId="8"/>
  </si>
  <si>
    <t>油送設備</t>
    <rPh sb="0" eb="2">
      <t>ユソウ</t>
    </rPh>
    <rPh sb="2" eb="4">
      <t>セツビ</t>
    </rPh>
    <phoneticPr fontId="8"/>
  </si>
  <si>
    <t>ｵｲﾙｷﾞﾔｰポンプ</t>
    <phoneticPr fontId="8"/>
  </si>
  <si>
    <t>15φ*0.2Ｋｗ</t>
    <phoneticPr fontId="8"/>
  </si>
  <si>
    <t>50*50*3</t>
    <phoneticPr fontId="8"/>
  </si>
  <si>
    <t>黒ガス管（露出）</t>
    <rPh sb="0" eb="1">
      <t>クロ</t>
    </rPh>
    <rPh sb="3" eb="4">
      <t>カン</t>
    </rPh>
    <rPh sb="5" eb="7">
      <t>ロシュツ</t>
    </rPh>
    <phoneticPr fontId="8"/>
  </si>
  <si>
    <t>32Ａ</t>
    <phoneticPr fontId="8"/>
  </si>
  <si>
    <t>　〃　　（埋設）</t>
    <rPh sb="5" eb="7">
      <t>マイセツ</t>
    </rPh>
    <phoneticPr fontId="8"/>
  </si>
  <si>
    <t>マレアブル油弁</t>
    <rPh sb="5" eb="6">
      <t>ユ</t>
    </rPh>
    <rPh sb="6" eb="7">
      <t>ベン</t>
    </rPh>
    <phoneticPr fontId="8"/>
  </si>
  <si>
    <t>エアコン類</t>
    <rPh sb="4" eb="5">
      <t>ルイ</t>
    </rPh>
    <phoneticPr fontId="8"/>
  </si>
  <si>
    <t>空冷式壁掛型</t>
    <rPh sb="0" eb="3">
      <t>クウレイシキ</t>
    </rPh>
    <rPh sb="3" eb="5">
      <t>カベカケ</t>
    </rPh>
    <rPh sb="5" eb="6">
      <t>カタ</t>
    </rPh>
    <phoneticPr fontId="8"/>
  </si>
  <si>
    <t>3馬力</t>
    <rPh sb="1" eb="3">
      <t>バリキ</t>
    </rPh>
    <phoneticPr fontId="8"/>
  </si>
  <si>
    <t>4馬力</t>
    <rPh sb="1" eb="3">
      <t>バリキ</t>
    </rPh>
    <phoneticPr fontId="8"/>
  </si>
  <si>
    <t>室外機鉄骨架台</t>
    <rPh sb="0" eb="3">
      <t>シツガイキ</t>
    </rPh>
    <rPh sb="3" eb="5">
      <t>テッコツ</t>
    </rPh>
    <rPh sb="5" eb="7">
      <t>カダイ</t>
    </rPh>
    <phoneticPr fontId="8"/>
  </si>
  <si>
    <t>空冷式天吊形</t>
    <rPh sb="0" eb="3">
      <t>クウレイシキ</t>
    </rPh>
    <rPh sb="3" eb="4">
      <t>テン</t>
    </rPh>
    <rPh sb="4" eb="5">
      <t>ツリ</t>
    </rPh>
    <rPh sb="5" eb="6">
      <t>カタ</t>
    </rPh>
    <phoneticPr fontId="8"/>
  </si>
  <si>
    <t>5馬力</t>
    <rPh sb="1" eb="3">
      <t>バリキ</t>
    </rPh>
    <phoneticPr fontId="8"/>
  </si>
  <si>
    <t>6馬力</t>
    <rPh sb="1" eb="3">
      <t>バリキ</t>
    </rPh>
    <phoneticPr fontId="8"/>
  </si>
  <si>
    <t>冷媒管　ペアコイル</t>
    <rPh sb="0" eb="2">
      <t>レイバイ</t>
    </rPh>
    <rPh sb="2" eb="3">
      <t>カン</t>
    </rPh>
    <phoneticPr fontId="8"/>
  </si>
  <si>
    <t>9.5φ　19.5φ</t>
    <phoneticPr fontId="8"/>
  </si>
  <si>
    <t>ドレン管</t>
    <rPh sb="3" eb="4">
      <t>カン</t>
    </rPh>
    <phoneticPr fontId="8"/>
  </si>
  <si>
    <t>25ＶＰ</t>
    <phoneticPr fontId="8"/>
  </si>
  <si>
    <t>F.機械設備解体工事</t>
    <rPh sb="2" eb="4">
      <t>キカイ</t>
    </rPh>
    <rPh sb="4" eb="6">
      <t>セツビ</t>
    </rPh>
    <rPh sb="6" eb="8">
      <t>カイタイ</t>
    </rPh>
    <rPh sb="8" eb="10">
      <t>コウジ</t>
    </rPh>
    <phoneticPr fontId="8"/>
  </si>
  <si>
    <t>ニ)外部</t>
    <rPh sb="2" eb="4">
      <t>ガイブ</t>
    </rPh>
    <phoneticPr fontId="7"/>
  </si>
  <si>
    <t>コンクリート叩き撤去</t>
    <rPh sb="6" eb="7">
      <t>タタ</t>
    </rPh>
    <phoneticPr fontId="7"/>
  </si>
  <si>
    <t>アスファルト舗装カッター</t>
    <rPh sb="6" eb="8">
      <t>ホソウ</t>
    </rPh>
    <phoneticPr fontId="7"/>
  </si>
  <si>
    <t>アスファルト舗装撤去</t>
    <rPh sb="6" eb="8">
      <t>ホソウ</t>
    </rPh>
    <rPh sb="8" eb="10">
      <t>テッキョ</t>
    </rPh>
    <phoneticPr fontId="7"/>
  </si>
  <si>
    <t>磁器質タイル撤去</t>
    <rPh sb="0" eb="3">
      <t>ジキシツ</t>
    </rPh>
    <rPh sb="6" eb="8">
      <t>テッキョ</t>
    </rPh>
    <phoneticPr fontId="6"/>
  </si>
  <si>
    <t>石膏ボード t=12</t>
    <rPh sb="0" eb="2">
      <t>セッコウ</t>
    </rPh>
    <phoneticPr fontId="54"/>
  </si>
  <si>
    <t>磁器質タイル撤去</t>
    <rPh sb="0" eb="3">
      <t>ジキシツ</t>
    </rPh>
    <rPh sb="6" eb="8">
      <t>テッキョ</t>
    </rPh>
    <phoneticPr fontId="54"/>
  </si>
  <si>
    <t>コンクリートブロック撤去</t>
    <rPh sb="10" eb="12">
      <t>テッキョ</t>
    </rPh>
    <phoneticPr fontId="54"/>
  </si>
  <si>
    <t>ロックウール吸音板</t>
    <rPh sb="6" eb="9">
      <t>キュウオンバン</t>
    </rPh>
    <phoneticPr fontId="54"/>
  </si>
  <si>
    <t>テスリパイプ撤去</t>
    <rPh sb="6" eb="8">
      <t>テッキョ</t>
    </rPh>
    <phoneticPr fontId="54"/>
  </si>
  <si>
    <t>格子天井（ロビー）</t>
    <rPh sb="0" eb="2">
      <t>コウシ</t>
    </rPh>
    <rPh sb="2" eb="4">
      <t>テンジョウ</t>
    </rPh>
    <phoneticPr fontId="8"/>
  </si>
  <si>
    <t>PC杭 Φ350</t>
    <rPh sb="2" eb="3">
      <t>クイ</t>
    </rPh>
    <phoneticPr fontId="8"/>
  </si>
  <si>
    <t>PC杭 Φ300</t>
    <rPh sb="2" eb="3">
      <t>クイ</t>
    </rPh>
    <phoneticPr fontId="8"/>
  </si>
  <si>
    <t>G.発生材処分</t>
    <rPh sb="2" eb="5">
      <t>ハッセイザイ</t>
    </rPh>
    <rPh sb="5" eb="7">
      <t>ショブン</t>
    </rPh>
    <phoneticPr fontId="8"/>
  </si>
  <si>
    <t>積込・運搬</t>
    <rPh sb="0" eb="2">
      <t>ツミコミ</t>
    </rPh>
    <rPh sb="3" eb="5">
      <t>ウンパン</t>
    </rPh>
    <phoneticPr fontId="8"/>
  </si>
  <si>
    <t>(金属)電線くず</t>
    <rPh sb="1" eb="3">
      <t>キンゾク</t>
    </rPh>
    <rPh sb="4" eb="6">
      <t>デンセン</t>
    </rPh>
    <phoneticPr fontId="8"/>
  </si>
  <si>
    <t>処分費</t>
    <rPh sb="0" eb="2">
      <t>ショブン</t>
    </rPh>
    <rPh sb="2" eb="3">
      <t>ヒ</t>
    </rPh>
    <phoneticPr fontId="8"/>
  </si>
  <si>
    <t>(がれき)</t>
  </si>
  <si>
    <t>(PB)</t>
  </si>
  <si>
    <t>(We)</t>
  </si>
  <si>
    <t>(繊維)</t>
  </si>
  <si>
    <t>(ガラス・陶器)</t>
    <rPh sb="5" eb="7">
      <t>トウキ</t>
    </rPh>
    <phoneticPr fontId="8"/>
  </si>
  <si>
    <t>(廃石綿)　Lv3</t>
    <rPh sb="1" eb="2">
      <t>ハイ</t>
    </rPh>
    <rPh sb="2" eb="4">
      <t>セキメン</t>
    </rPh>
    <phoneticPr fontId="8"/>
  </si>
  <si>
    <t>(保温材)</t>
    <rPh sb="1" eb="4">
      <t>ホオンザイ</t>
    </rPh>
    <phoneticPr fontId="8"/>
  </si>
  <si>
    <t>(廃蛍光管)</t>
    <rPh sb="1" eb="2">
      <t>ハイ</t>
    </rPh>
    <rPh sb="2" eb="4">
      <t>ケイコウ</t>
    </rPh>
    <rPh sb="4" eb="5">
      <t>カン</t>
    </rPh>
    <phoneticPr fontId="8"/>
  </si>
  <si>
    <t>(廃石綿)　Lv1</t>
    <rPh sb="1" eb="2">
      <t>ハイ</t>
    </rPh>
    <rPh sb="2" eb="4">
      <t>セキメン</t>
    </rPh>
    <phoneticPr fontId="8"/>
  </si>
  <si>
    <t>ton</t>
    <phoneticPr fontId="8"/>
  </si>
  <si>
    <t>ｍ3</t>
    <phoneticPr fontId="8"/>
  </si>
  <si>
    <t>1.再生産業廃棄物</t>
    <rPh sb="2" eb="4">
      <t>サイセイ</t>
    </rPh>
    <rPh sb="4" eb="6">
      <t>サンギョウ</t>
    </rPh>
    <rPh sb="6" eb="9">
      <t>ハイキブツ</t>
    </rPh>
    <phoneticPr fontId="8"/>
  </si>
  <si>
    <t>2.廃棄産業廃棄物</t>
    <rPh sb="2" eb="4">
      <t>ハイキ</t>
    </rPh>
    <rPh sb="4" eb="6">
      <t>サンギョウ</t>
    </rPh>
    <rPh sb="6" eb="9">
      <t>ハイキブツ</t>
    </rPh>
    <phoneticPr fontId="8"/>
  </si>
  <si>
    <t>3.特別管理産業廃棄物</t>
    <rPh sb="2" eb="4">
      <t>トクベツ</t>
    </rPh>
    <rPh sb="4" eb="6">
      <t>カンリ</t>
    </rPh>
    <rPh sb="6" eb="8">
      <t>サンギョウ</t>
    </rPh>
    <rPh sb="8" eb="11">
      <t>ハイキブツ</t>
    </rPh>
    <phoneticPr fontId="8"/>
  </si>
  <si>
    <t>▼次ページ</t>
    <rPh sb="1" eb="2">
      <t>ツギ</t>
    </rPh>
    <phoneticPr fontId="8"/>
  </si>
  <si>
    <t>(備品リストに依る)</t>
    <rPh sb="1" eb="3">
      <t>ビヒン</t>
    </rPh>
    <rPh sb="7" eb="8">
      <t>ヨ</t>
    </rPh>
    <phoneticPr fontId="8"/>
  </si>
  <si>
    <t>1.直接仮設工事</t>
    <rPh sb="2" eb="4">
      <t>チョクセツ</t>
    </rPh>
    <rPh sb="4" eb="6">
      <t>カセツ</t>
    </rPh>
    <rPh sb="6" eb="8">
      <t>コウジ</t>
    </rPh>
    <phoneticPr fontId="8"/>
  </si>
  <si>
    <t>墨出し</t>
    <rPh sb="0" eb="2">
      <t>スミダ</t>
    </rPh>
    <phoneticPr fontId="8"/>
  </si>
  <si>
    <t>〈外部〉</t>
    <rPh sb="1" eb="3">
      <t>ガイブ</t>
    </rPh>
    <phoneticPr fontId="8"/>
  </si>
  <si>
    <t>外部足場</t>
    <rPh sb="0" eb="2">
      <t>ガイブ</t>
    </rPh>
    <rPh sb="2" eb="4">
      <t>アシバ</t>
    </rPh>
    <phoneticPr fontId="8"/>
  </si>
  <si>
    <t>垂直ネット</t>
    <rPh sb="0" eb="2">
      <t>スイチョク</t>
    </rPh>
    <phoneticPr fontId="8"/>
  </si>
  <si>
    <t>安全手摺</t>
    <rPh sb="0" eb="2">
      <t>アンゼン</t>
    </rPh>
    <rPh sb="2" eb="4">
      <t>テスリ</t>
    </rPh>
    <phoneticPr fontId="8"/>
  </si>
  <si>
    <t>養生</t>
    <rPh sb="0" eb="2">
      <t>ヨウジョウ</t>
    </rPh>
    <phoneticPr fontId="8"/>
  </si>
  <si>
    <t>整理清掃後片付け</t>
    <rPh sb="0" eb="2">
      <t>セイリ</t>
    </rPh>
    <rPh sb="2" eb="4">
      <t>セイソウ</t>
    </rPh>
    <rPh sb="4" eb="7">
      <t>アトカタヅ</t>
    </rPh>
    <phoneticPr fontId="8"/>
  </si>
  <si>
    <t>仮設材運搬</t>
    <rPh sb="0" eb="2">
      <t>カセツ</t>
    </rPh>
    <rPh sb="2" eb="3">
      <t>ザイ</t>
    </rPh>
    <rPh sb="3" eb="5">
      <t>ウンパン</t>
    </rPh>
    <phoneticPr fontId="8"/>
  </si>
  <si>
    <t>〈内部〉</t>
    <rPh sb="1" eb="3">
      <t>ナイブ</t>
    </rPh>
    <phoneticPr fontId="8"/>
  </si>
  <si>
    <t>内部足場</t>
    <rPh sb="0" eb="2">
      <t>ナイブ</t>
    </rPh>
    <rPh sb="2" eb="4">
      <t>アシバ</t>
    </rPh>
    <phoneticPr fontId="8"/>
  </si>
  <si>
    <t>2.金属工事</t>
    <rPh sb="2" eb="4">
      <t>キンゾク</t>
    </rPh>
    <rPh sb="4" eb="6">
      <t>コウジ</t>
    </rPh>
    <phoneticPr fontId="8"/>
  </si>
  <si>
    <t>金属サイディング</t>
    <rPh sb="0" eb="2">
      <t>キンゾク</t>
    </rPh>
    <phoneticPr fontId="8"/>
  </si>
  <si>
    <t>三方止縁</t>
    <rPh sb="0" eb="2">
      <t>サンポウ</t>
    </rPh>
    <rPh sb="2" eb="3">
      <t>トメ</t>
    </rPh>
    <rPh sb="3" eb="4">
      <t>フチ</t>
    </rPh>
    <phoneticPr fontId="8"/>
  </si>
  <si>
    <t>水切り</t>
    <rPh sb="0" eb="2">
      <t>ミズキ</t>
    </rPh>
    <phoneticPr fontId="8"/>
  </si>
  <si>
    <t>カラー鋼板</t>
    <rPh sb="3" eb="5">
      <t>コウハン</t>
    </rPh>
    <phoneticPr fontId="8"/>
  </si>
  <si>
    <t>3.内装工事</t>
    <rPh sb="2" eb="4">
      <t>ナイソウ</t>
    </rPh>
    <rPh sb="4" eb="6">
      <t>コウジ</t>
    </rPh>
    <phoneticPr fontId="8"/>
  </si>
  <si>
    <t>t=12.5</t>
    <phoneticPr fontId="8"/>
  </si>
  <si>
    <t>ビニールクロス張り</t>
    <rPh sb="7" eb="8">
      <t>ハ</t>
    </rPh>
    <phoneticPr fontId="8"/>
  </si>
  <si>
    <t>ソフト巾木</t>
    <rPh sb="3" eb="5">
      <t>ハバキ</t>
    </rPh>
    <phoneticPr fontId="8"/>
  </si>
  <si>
    <t>石膏ボード張り</t>
    <rPh sb="0" eb="2">
      <t>セッコウ</t>
    </rPh>
    <rPh sb="5" eb="6">
      <t>ハ</t>
    </rPh>
    <phoneticPr fontId="8"/>
  </si>
  <si>
    <t>天井一部補修</t>
    <rPh sb="0" eb="2">
      <t>テンジョウ</t>
    </rPh>
    <rPh sb="2" eb="4">
      <t>イチブ</t>
    </rPh>
    <rPh sb="4" eb="6">
      <t>ホシュウ</t>
    </rPh>
    <phoneticPr fontId="8"/>
  </si>
  <si>
    <t>4.その他工事</t>
    <rPh sb="4" eb="5">
      <t>タ</t>
    </rPh>
    <rPh sb="5" eb="7">
      <t>コウジ</t>
    </rPh>
    <phoneticPr fontId="8"/>
  </si>
  <si>
    <t>断熱材充填</t>
    <rPh sb="0" eb="3">
      <t>ダンネツザイ</t>
    </rPh>
    <rPh sb="3" eb="5">
      <t>ジュウテン</t>
    </rPh>
    <phoneticPr fontId="8"/>
  </si>
  <si>
    <t>間仕切り壁</t>
    <rPh sb="0" eb="3">
      <t>マジキ</t>
    </rPh>
    <rPh sb="4" eb="5">
      <t>カベ</t>
    </rPh>
    <phoneticPr fontId="8"/>
  </si>
  <si>
    <t>LGS 90型</t>
    <phoneticPr fontId="8"/>
  </si>
  <si>
    <t>H≒100</t>
    <phoneticPr fontId="8"/>
  </si>
  <si>
    <t>外装材</t>
    <rPh sb="0" eb="3">
      <t>ガイソウザイ</t>
    </rPh>
    <phoneticPr fontId="8"/>
  </si>
  <si>
    <t>カラー鋼板　シーリング共</t>
    <rPh sb="3" eb="5">
      <t>コウハン</t>
    </rPh>
    <rPh sb="11" eb="12">
      <t>トモ</t>
    </rPh>
    <phoneticPr fontId="8"/>
  </si>
  <si>
    <t>ＲＣ造　基礎解体</t>
    <rPh sb="4" eb="6">
      <t>キソ</t>
    </rPh>
    <phoneticPr fontId="14"/>
  </si>
  <si>
    <t>G.</t>
    <phoneticPr fontId="8"/>
  </si>
  <si>
    <t>発生材処分</t>
    <rPh sb="0" eb="3">
      <t>ハッセイザイ</t>
    </rPh>
    <rPh sb="3" eb="5">
      <t>ショブン</t>
    </rPh>
    <phoneticPr fontId="8"/>
  </si>
  <si>
    <t>再生産業廃棄物</t>
    <rPh sb="0" eb="2">
      <t>サイセイ</t>
    </rPh>
    <rPh sb="2" eb="7">
      <t>サンギョウハイキブツ</t>
    </rPh>
    <phoneticPr fontId="8"/>
  </si>
  <si>
    <t>廃棄産業廃棄物</t>
    <rPh sb="0" eb="2">
      <t>ハイキ</t>
    </rPh>
    <rPh sb="2" eb="7">
      <t>サンギョウハイキブツ</t>
    </rPh>
    <phoneticPr fontId="8"/>
  </si>
  <si>
    <t>特別管理産業廃棄物</t>
    <rPh sb="0" eb="2">
      <t>トクベツ</t>
    </rPh>
    <rPh sb="2" eb="4">
      <t>カンリ</t>
    </rPh>
    <rPh sb="4" eb="9">
      <t>サンギョウハイキブツ</t>
    </rPh>
    <phoneticPr fontId="8"/>
  </si>
  <si>
    <t>H.</t>
    <phoneticPr fontId="8"/>
  </si>
  <si>
    <t>直接仮設工事</t>
    <rPh sb="0" eb="2">
      <t>チョクセツ</t>
    </rPh>
    <rPh sb="2" eb="4">
      <t>カセツ</t>
    </rPh>
    <rPh sb="4" eb="6">
      <t>コウジ</t>
    </rPh>
    <phoneticPr fontId="8"/>
  </si>
  <si>
    <t>金属工事</t>
    <rPh sb="0" eb="2">
      <t>キンゾク</t>
    </rPh>
    <rPh sb="2" eb="4">
      <t>コウジ</t>
    </rPh>
    <phoneticPr fontId="8"/>
  </si>
  <si>
    <t>内装工事</t>
    <rPh sb="0" eb="2">
      <t>ナイソウ</t>
    </rPh>
    <rPh sb="2" eb="4">
      <t>コウジ</t>
    </rPh>
    <phoneticPr fontId="8"/>
  </si>
  <si>
    <t>その他工事</t>
    <rPh sb="2" eb="3">
      <t>タ</t>
    </rPh>
    <rPh sb="3" eb="5">
      <t>コウジ</t>
    </rPh>
    <phoneticPr fontId="8"/>
  </si>
  <si>
    <t>4.</t>
  </si>
  <si>
    <t>グラスウール 10kg/m3</t>
    <phoneticPr fontId="8"/>
  </si>
  <si>
    <t>庁舎棟）解体後接続部塞ぎ工事　地下オイルタンク5㎏撤去工事　現場打ち浄化槽1式撤去工事</t>
    <rPh sb="0" eb="2">
      <t>チョウシャ</t>
    </rPh>
    <rPh sb="2" eb="3">
      <t>トウ</t>
    </rPh>
    <rPh sb="4" eb="7">
      <t>カイタイゴ</t>
    </rPh>
    <rPh sb="7" eb="10">
      <t>セツゾクブ</t>
    </rPh>
    <rPh sb="10" eb="11">
      <t>フサ</t>
    </rPh>
    <rPh sb="12" eb="14">
      <t>コウジ</t>
    </rPh>
    <rPh sb="15" eb="17">
      <t>チカ</t>
    </rPh>
    <rPh sb="25" eb="27">
      <t>テッキョ</t>
    </rPh>
    <rPh sb="27" eb="29">
      <t>コウジ</t>
    </rPh>
    <rPh sb="30" eb="33">
      <t>ゲンバウ</t>
    </rPh>
    <rPh sb="34" eb="37">
      <t>ジョウカソウ</t>
    </rPh>
    <rPh sb="38" eb="39">
      <t>シキ</t>
    </rPh>
    <rPh sb="39" eb="41">
      <t>テッキョ</t>
    </rPh>
    <rPh sb="41" eb="43">
      <t>コウジ</t>
    </rPh>
    <phoneticPr fontId="59"/>
  </si>
  <si>
    <t>自　令和  5 年 　　月 　　日</t>
    <rPh sb="0" eb="1">
      <t>ジ</t>
    </rPh>
    <rPh sb="2" eb="4">
      <t>レイワ</t>
    </rPh>
    <rPh sb="8" eb="9">
      <t>ネン</t>
    </rPh>
    <rPh sb="12" eb="13">
      <t>ツキ</t>
    </rPh>
    <rPh sb="16" eb="17">
      <t>ヒ</t>
    </rPh>
    <phoneticPr fontId="8"/>
  </si>
  <si>
    <t>至　令和　5 年 　　月 　　日</t>
    <rPh sb="0" eb="1">
      <t>イタ</t>
    </rPh>
    <rPh sb="2" eb="4">
      <t>レイワ</t>
    </rPh>
    <phoneticPr fontId="8"/>
  </si>
  <si>
    <t>至　令和　 年 　　月　 　日</t>
    <rPh sb="0" eb="1">
      <t>イタ</t>
    </rPh>
    <rPh sb="2" eb="4">
      <t>レイワ</t>
    </rPh>
    <phoneticPr fontId="8"/>
  </si>
  <si>
    <t>現場打ち浄化槽撤去</t>
    <rPh sb="0" eb="3">
      <t>ゲンバウ</t>
    </rPh>
    <rPh sb="4" eb="7">
      <t>ジョウカソウ</t>
    </rPh>
    <rPh sb="7" eb="9">
      <t>テッキョ</t>
    </rPh>
    <phoneticPr fontId="8"/>
  </si>
  <si>
    <t>浄化槽設備工事</t>
    <rPh sb="0" eb="3">
      <t>ジョウカソウ</t>
    </rPh>
    <rPh sb="3" eb="5">
      <t>セツビ</t>
    </rPh>
    <rPh sb="5" eb="7">
      <t>コウジ</t>
    </rPh>
    <phoneticPr fontId="8"/>
  </si>
  <si>
    <t>防火戸レリーズ</t>
    <rPh sb="0" eb="2">
      <t>ボウカ</t>
    </rPh>
    <rPh sb="2" eb="3">
      <t>ド</t>
    </rPh>
    <phoneticPr fontId="8"/>
  </si>
  <si>
    <t>プルボックス</t>
  </si>
  <si>
    <t>オイル地下タンク撤去</t>
    <rPh sb="3" eb="5">
      <t>チカ</t>
    </rPh>
    <rPh sb="8" eb="10">
      <t>テッキョ</t>
    </rPh>
    <phoneticPr fontId="8"/>
  </si>
  <si>
    <t>5.0㎏</t>
    <phoneticPr fontId="8"/>
  </si>
  <si>
    <t>南魚沼市塩沢 1370-1番地</t>
    <rPh sb="0" eb="4">
      <t>ミナミウオヌマシ</t>
    </rPh>
    <rPh sb="4" eb="6">
      <t>シオザワ</t>
    </rPh>
    <rPh sb="13" eb="15">
      <t>バンチ</t>
    </rPh>
    <phoneticPr fontId="59"/>
  </si>
  <si>
    <t>8689.76 ㎡</t>
    <phoneticPr fontId="8"/>
  </si>
  <si>
    <t>議場棟側渡り廊下） 鉄骨造 平屋建　　延床面積 16.00 ㎡</t>
    <rPh sb="0" eb="3">
      <t>ギジョウトウ</t>
    </rPh>
    <rPh sb="3" eb="4">
      <t>ガワ</t>
    </rPh>
    <rPh sb="4" eb="5">
      <t>ワタ</t>
    </rPh>
    <rPh sb="14" eb="16">
      <t>ヒラヤ</t>
    </rPh>
    <phoneticPr fontId="59"/>
  </si>
  <si>
    <t>保健センター側渡り廊下） 鉄骨造 2 階建　建築面積 27.45㎡　　延床面積27.45㎡</t>
    <rPh sb="0" eb="2">
      <t>ホケン</t>
    </rPh>
    <rPh sb="6" eb="7">
      <t>ガワ</t>
    </rPh>
    <rPh sb="7" eb="8">
      <t>ワタ</t>
    </rPh>
    <rPh sb="22" eb="26">
      <t>ケンチクメンセキ</t>
    </rPh>
    <phoneticPr fontId="59"/>
  </si>
  <si>
    <t>　　　　ばっ気式浄化槽100人槽撤去　消雪設備接続工事　その他付帯設備撤去</t>
    <rPh sb="6" eb="8">
      <t>キシキ</t>
    </rPh>
    <rPh sb="8" eb="11">
      <t>ジョウカソウ</t>
    </rPh>
    <rPh sb="14" eb="16">
      <t>ニンソウ</t>
    </rPh>
    <rPh sb="16" eb="18">
      <t>テッキョ</t>
    </rPh>
    <rPh sb="19" eb="23">
      <t>ショウセツセツビ</t>
    </rPh>
    <rPh sb="23" eb="25">
      <t>セツゾク</t>
    </rPh>
    <rPh sb="25" eb="27">
      <t>コウジ</t>
    </rPh>
    <rPh sb="30" eb="31">
      <t>タ</t>
    </rPh>
    <rPh sb="31" eb="35">
      <t>フタイセツビ</t>
    </rPh>
    <rPh sb="35" eb="37">
      <t>テッキョ</t>
    </rPh>
    <phoneticPr fontId="59"/>
  </si>
  <si>
    <t>保健センター側渡り廊下）解体後接続部塞ぎ工事　クーリングタワー撤去工事</t>
    <rPh sb="0" eb="2">
      <t>ホケン</t>
    </rPh>
    <rPh sb="6" eb="7">
      <t>ガワ</t>
    </rPh>
    <rPh sb="7" eb="8">
      <t>ワタ</t>
    </rPh>
    <rPh sb="12" eb="15">
      <t>カイタイゴ</t>
    </rPh>
    <rPh sb="15" eb="18">
      <t>セツゾクブ</t>
    </rPh>
    <rPh sb="18" eb="19">
      <t>フサ</t>
    </rPh>
    <rPh sb="20" eb="22">
      <t>コウジ</t>
    </rPh>
    <rPh sb="31" eb="35">
      <t>テッキョコウジ</t>
    </rPh>
    <phoneticPr fontId="59"/>
  </si>
  <si>
    <t>議場棟側渡り廊下） 解体後接続部塞ぎ工事</t>
    <rPh sb="0" eb="3">
      <t>ギジョウトウ</t>
    </rPh>
    <rPh sb="3" eb="4">
      <t>ガワ</t>
    </rPh>
    <rPh sb="4" eb="5">
      <t>ワタ</t>
    </rPh>
    <rPh sb="10" eb="17">
      <t>カイタイゴセツゾクブフサ</t>
    </rPh>
    <rPh sb="18" eb="20">
      <t>コウジ</t>
    </rPh>
    <phoneticPr fontId="59"/>
  </si>
  <si>
    <t>ばっ気式浄化槽撤去</t>
    <rPh sb="2" eb="4">
      <t>キシキ</t>
    </rPh>
    <rPh sb="4" eb="7">
      <t>ジョウカソウ</t>
    </rPh>
    <rPh sb="7" eb="9">
      <t>テッキョ</t>
    </rPh>
    <phoneticPr fontId="8"/>
  </si>
  <si>
    <t>100人槽</t>
    <rPh sb="3" eb="5">
      <t>ニンソウ</t>
    </rPh>
    <phoneticPr fontId="8"/>
  </si>
  <si>
    <t>(保健センター側)</t>
    <rPh sb="1" eb="3">
      <t>ホケン</t>
    </rPh>
    <rPh sb="7" eb="8">
      <t>ガワ</t>
    </rPh>
    <phoneticPr fontId="8"/>
  </si>
  <si>
    <t>ハ) 議場棟側 渡り廊下</t>
    <rPh sb="3" eb="6">
      <t>ギジョウトウ</t>
    </rPh>
    <rPh sb="6" eb="7">
      <t>ガワ</t>
    </rPh>
    <rPh sb="8" eb="9">
      <t>ワタ</t>
    </rPh>
    <rPh sb="10" eb="12">
      <t>ロウカ</t>
    </rPh>
    <phoneticPr fontId="8"/>
  </si>
  <si>
    <t>敷鉄板　1.5×3.0</t>
    <rPh sb="0" eb="3">
      <t>シキテッパン</t>
    </rPh>
    <phoneticPr fontId="8"/>
  </si>
  <si>
    <t>敷鉄板　1.5×6.0</t>
    <rPh sb="0" eb="3">
      <t>シキテッパン</t>
    </rPh>
    <phoneticPr fontId="8"/>
  </si>
  <si>
    <t>　　旧塩沢庁舎解体撤去工事</t>
    <rPh sb="2" eb="3">
      <t>キュウ</t>
    </rPh>
    <rPh sb="3" eb="5">
      <t>シオザワ</t>
    </rPh>
    <rPh sb="5" eb="7">
      <t>チョウシャ</t>
    </rPh>
    <rPh sb="7" eb="9">
      <t>カイタイ</t>
    </rPh>
    <rPh sb="9" eb="11">
      <t>テッキョ</t>
    </rPh>
    <rPh sb="11" eb="13">
      <t>コウジ</t>
    </rPh>
    <rPh sb="12" eb="13">
      <t>ケンコウ</t>
    </rPh>
    <phoneticPr fontId="8"/>
  </si>
  <si>
    <t>擁壁・新規舗装部分-100他</t>
    <rPh sb="0" eb="2">
      <t>ヨウヘキ</t>
    </rPh>
    <rPh sb="3" eb="9">
      <t>シンキホソウブブン</t>
    </rPh>
    <rPh sb="13" eb="14">
      <t>ホカ</t>
    </rPh>
    <phoneticPr fontId="8"/>
  </si>
  <si>
    <t>量水器撤去工</t>
    <rPh sb="0" eb="3">
      <t>リョウスイキ</t>
    </rPh>
    <rPh sb="3" eb="5">
      <t>テッキョ</t>
    </rPh>
    <rPh sb="5" eb="6">
      <t>コウ</t>
    </rPh>
    <phoneticPr fontId="8"/>
  </si>
  <si>
    <t>φ75フランジ接続</t>
    <rPh sb="7" eb="9">
      <t>セツゾク</t>
    </rPh>
    <phoneticPr fontId="8"/>
  </si>
  <si>
    <t>給水管切離工</t>
    <rPh sb="0" eb="3">
      <t>キュウスイカン</t>
    </rPh>
    <rPh sb="3" eb="4">
      <t>キ</t>
    </rPh>
    <rPh sb="4" eb="5">
      <t>ハナ</t>
    </rPh>
    <rPh sb="5" eb="6">
      <t>コウ</t>
    </rPh>
    <phoneticPr fontId="8"/>
  </si>
  <si>
    <t>保健センター側分岐</t>
    <rPh sb="0" eb="2">
      <t>ホケン</t>
    </rPh>
    <rPh sb="6" eb="7">
      <t>ガワ</t>
    </rPh>
    <rPh sb="7" eb="9">
      <t>ブンキ</t>
    </rPh>
    <phoneticPr fontId="8"/>
  </si>
  <si>
    <t>その他設備工事</t>
    <rPh sb="2" eb="3">
      <t>タ</t>
    </rPh>
    <rPh sb="3" eb="5">
      <t>セツビ</t>
    </rPh>
    <rPh sb="5" eb="7">
      <t>コウジ</t>
    </rPh>
    <phoneticPr fontId="8"/>
  </si>
  <si>
    <t>　　　　　　　　共通費内訳明細書(諸経費率別分類)</t>
    <rPh sb="8" eb="10">
      <t>キョウツウ</t>
    </rPh>
    <rPh sb="10" eb="11">
      <t>ヒ</t>
    </rPh>
    <rPh sb="11" eb="13">
      <t>ウチワケ</t>
    </rPh>
    <rPh sb="13" eb="16">
      <t>メイサイショ</t>
    </rPh>
    <rPh sb="17" eb="18">
      <t>ショ</t>
    </rPh>
    <rPh sb="18" eb="20">
      <t>ケイヒ</t>
    </rPh>
    <rPh sb="20" eb="21">
      <t>リツ</t>
    </rPh>
    <rPh sb="21" eb="22">
      <t>ベツ</t>
    </rPh>
    <rPh sb="22" eb="24">
      <t>ブンルイ</t>
    </rPh>
    <phoneticPr fontId="8"/>
  </si>
  <si>
    <t>●改修建築工事</t>
    <rPh sb="0" eb="2">
      <t>カイシュウ</t>
    </rPh>
    <phoneticPr fontId="8"/>
  </si>
  <si>
    <t>1. アスベスト除去工事</t>
    <rPh sb="8" eb="12">
      <t>ジョキョコウジ</t>
    </rPh>
    <phoneticPr fontId="8"/>
  </si>
  <si>
    <t>・仮設工事(内部足場)</t>
    <rPh sb="1" eb="5">
      <t>カセツコウジ</t>
    </rPh>
    <rPh sb="6" eb="10">
      <t>ナイブアシバ</t>
    </rPh>
    <phoneticPr fontId="8"/>
  </si>
  <si>
    <t>議場棟</t>
    <phoneticPr fontId="8"/>
  </si>
  <si>
    <t>職員階段室</t>
    <phoneticPr fontId="8"/>
  </si>
  <si>
    <t>職員階段室、主階段室</t>
    <phoneticPr fontId="8"/>
  </si>
  <si>
    <t>仮設工事計</t>
    <rPh sb="0" eb="4">
      <t>カセツコウジ</t>
    </rPh>
    <rPh sb="4" eb="5">
      <t>ケイ</t>
    </rPh>
    <phoneticPr fontId="8"/>
  </si>
  <si>
    <t>・アスベスト除去工事</t>
    <rPh sb="6" eb="8">
      <t>ジョキョ</t>
    </rPh>
    <rPh sb="8" eb="10">
      <t>コウジ</t>
    </rPh>
    <phoneticPr fontId="8"/>
  </si>
  <si>
    <t>　アスベスト除去工事費計</t>
    <rPh sb="10" eb="11">
      <t>ヒ</t>
    </rPh>
    <rPh sb="11" eb="12">
      <t>ケイ</t>
    </rPh>
    <phoneticPr fontId="8"/>
  </si>
  <si>
    <t>2. 開口塞ぎ工事</t>
    <rPh sb="3" eb="6">
      <t>カイコウフサ</t>
    </rPh>
    <rPh sb="7" eb="9">
      <t>コウジ</t>
    </rPh>
    <phoneticPr fontId="8"/>
  </si>
  <si>
    <t>改修建築工事(一般)計</t>
    <rPh sb="0" eb="6">
      <t>カイシュウケンチクコウジ</t>
    </rPh>
    <rPh sb="7" eb="9">
      <t>イッパン</t>
    </rPh>
    <rPh sb="10" eb="11">
      <t>ケイ</t>
    </rPh>
    <phoneticPr fontId="8"/>
  </si>
  <si>
    <t>●発生材処分費</t>
    <rPh sb="1" eb="7">
      <t>ハッセイザイショブンヒ</t>
    </rPh>
    <phoneticPr fontId="8"/>
  </si>
  <si>
    <t>再生産業廃棄物</t>
    <phoneticPr fontId="8"/>
  </si>
  <si>
    <t>処分費</t>
    <rPh sb="0" eb="3">
      <t>ショブンヒ</t>
    </rPh>
    <phoneticPr fontId="8"/>
  </si>
  <si>
    <t>廃棄産業廃棄物</t>
    <phoneticPr fontId="8"/>
  </si>
  <si>
    <t>特別管理産業廃棄物</t>
    <phoneticPr fontId="8"/>
  </si>
  <si>
    <t>発生材処分費計</t>
    <rPh sb="6" eb="7">
      <t>ケイ</t>
    </rPh>
    <phoneticPr fontId="8"/>
  </si>
  <si>
    <t>総額</t>
    <rPh sb="0" eb="2">
      <t>ソウガク</t>
    </rPh>
    <phoneticPr fontId="8"/>
  </si>
  <si>
    <t>改修建築工事</t>
    <rPh sb="0" eb="6">
      <t>カイシュウケンチクコウジ</t>
    </rPh>
    <phoneticPr fontId="8"/>
  </si>
  <si>
    <t>発生材処分費</t>
    <rPh sb="0" eb="6">
      <t>ハッセイザイショブンヒ</t>
    </rPh>
    <phoneticPr fontId="8"/>
  </si>
  <si>
    <t>解体工事計</t>
    <rPh sb="0" eb="4">
      <t>カイタイコウジ</t>
    </rPh>
    <rPh sb="4" eb="5">
      <t>ケイ</t>
    </rPh>
    <phoneticPr fontId="8"/>
  </si>
  <si>
    <t>●解体工事(その他工事)</t>
    <rPh sb="1" eb="3">
      <t>カイタイ</t>
    </rPh>
    <rPh sb="3" eb="5">
      <t>コウジ</t>
    </rPh>
    <rPh sb="8" eb="11">
      <t>タコウジ</t>
    </rPh>
    <phoneticPr fontId="8"/>
  </si>
  <si>
    <t>旧　塩　沢　庁　舎
解 体 撤 去 工 事</t>
    <rPh sb="0" eb="1">
      <t>キュウ</t>
    </rPh>
    <rPh sb="2" eb="3">
      <t>シオ</t>
    </rPh>
    <rPh sb="4" eb="5">
      <t>サワ</t>
    </rPh>
    <rPh sb="6" eb="7">
      <t>チョウ</t>
    </rPh>
    <rPh sb="8" eb="9">
      <t>シャ</t>
    </rPh>
    <rPh sb="10" eb="11">
      <t>カイ</t>
    </rPh>
    <rPh sb="12" eb="13">
      <t>カラダ</t>
    </rPh>
    <rPh sb="14" eb="15">
      <t>テッ</t>
    </rPh>
    <rPh sb="16" eb="17">
      <t>キョ</t>
    </rPh>
    <rPh sb="18" eb="19">
      <t>コウ</t>
    </rPh>
    <rPh sb="20" eb="21">
      <t>コト</t>
    </rPh>
    <phoneticPr fontId="8"/>
  </si>
  <si>
    <t>工期5ヶ月</t>
    <rPh sb="0" eb="2">
      <t>コウキ</t>
    </rPh>
    <rPh sb="4" eb="5">
      <t>ゲツ</t>
    </rPh>
    <phoneticPr fontId="8"/>
  </si>
  <si>
    <t>4.浄化槽撤去工事</t>
    <rPh sb="2" eb="5">
      <t>ジョウカソウ</t>
    </rPh>
    <rPh sb="5" eb="7">
      <t>テッキョ</t>
    </rPh>
    <rPh sb="7" eb="9">
      <t>コウジ</t>
    </rPh>
    <phoneticPr fontId="8"/>
  </si>
  <si>
    <t>5.空調設備工事</t>
    <rPh sb="2" eb="4">
      <t>クウチョウ</t>
    </rPh>
    <rPh sb="4" eb="6">
      <t>セツビ</t>
    </rPh>
    <rPh sb="6" eb="7">
      <t>コウ</t>
    </rPh>
    <rPh sb="7" eb="8">
      <t>ジ</t>
    </rPh>
    <phoneticPr fontId="8"/>
  </si>
  <si>
    <t>6.その他設備工事</t>
    <rPh sb="4" eb="5">
      <t>タ</t>
    </rPh>
    <rPh sb="5" eb="7">
      <t>セツビ</t>
    </rPh>
    <rPh sb="7" eb="9">
      <t>コウジ</t>
    </rPh>
    <phoneticPr fontId="8"/>
  </si>
  <si>
    <t>PCB含有（油入遮断器のみ）
撤去・運搬・処分別途</t>
    <phoneticPr fontId="8"/>
  </si>
  <si>
    <t>PCB含有　撤去・運搬・処分別途</t>
    <phoneticPr fontId="8"/>
  </si>
  <si>
    <t>変圧器　3φ50kVA</t>
    <rPh sb="0" eb="3">
      <t>ヘンアツキ</t>
    </rPh>
    <phoneticPr fontId="8"/>
  </si>
  <si>
    <t>変圧器　3φ75kVA</t>
    <rPh sb="0" eb="3">
      <t>ヘンアツキ</t>
    </rPh>
    <phoneticPr fontId="8"/>
  </si>
  <si>
    <t>変圧器　1φ100kVA</t>
    <rPh sb="0" eb="3">
      <t>ヘンアツキ</t>
    </rPh>
    <phoneticPr fontId="8"/>
  </si>
  <si>
    <t>高圧コンデンサー　3φ50kvar</t>
    <rPh sb="0" eb="2">
      <t>コウアツ</t>
    </rPh>
    <phoneticPr fontId="8"/>
  </si>
  <si>
    <t>I.家屋事前調査</t>
    <rPh sb="2" eb="8">
      <t>カオクジゼンチョウサ</t>
    </rPh>
    <phoneticPr fontId="8"/>
  </si>
  <si>
    <t>家屋調査　木造A～100㎡未満</t>
    <rPh sb="0" eb="4">
      <t>カオクチョウサ</t>
    </rPh>
    <phoneticPr fontId="8"/>
  </si>
  <si>
    <t>家屋調査　木造A～70㎡未満</t>
    <rPh sb="0" eb="4">
      <t>カオクチョウサ</t>
    </rPh>
    <phoneticPr fontId="8"/>
  </si>
  <si>
    <t>家屋調査　木造A70～130㎡未満</t>
    <rPh sb="0" eb="4">
      <t>カオクチョウサ</t>
    </rPh>
    <phoneticPr fontId="8"/>
  </si>
  <si>
    <t>家屋調査　木造A130～200㎡未満</t>
    <rPh sb="0" eb="4">
      <t>カオクチョウサ</t>
    </rPh>
    <phoneticPr fontId="8"/>
  </si>
  <si>
    <t>家屋調査　木造A200～300㎡未満</t>
    <rPh sb="0" eb="4">
      <t>カオクチョウサ</t>
    </rPh>
    <phoneticPr fontId="8"/>
  </si>
  <si>
    <t>家屋調査　木造A200～300㎡未満</t>
    <rPh sb="0" eb="4">
      <t>カオクチョウサ</t>
    </rPh>
    <rPh sb="5" eb="7">
      <t>モクゾウ</t>
    </rPh>
    <phoneticPr fontId="8"/>
  </si>
  <si>
    <t>家屋調査　木造A300～450㎡未満</t>
    <rPh sb="0" eb="4">
      <t>カオクチョウサ</t>
    </rPh>
    <rPh sb="5" eb="7">
      <t>モクゾウ</t>
    </rPh>
    <phoneticPr fontId="8"/>
  </si>
  <si>
    <t>　騒音、振動 計測</t>
    <rPh sb="1" eb="3">
      <t>ソウオン</t>
    </rPh>
    <rPh sb="4" eb="6">
      <t>シンドウ</t>
    </rPh>
    <rPh sb="7" eb="9">
      <t>ケイソク</t>
    </rPh>
    <phoneticPr fontId="54"/>
  </si>
  <si>
    <t>　付属建物</t>
    <rPh sb="1" eb="5">
      <t>フゾクタテモノ</t>
    </rPh>
    <phoneticPr fontId="8"/>
  </si>
  <si>
    <t>　住宅</t>
    <rPh sb="1" eb="3">
      <t>ジュウタク</t>
    </rPh>
    <phoneticPr fontId="8"/>
  </si>
  <si>
    <t>　店舗併用住宅</t>
    <rPh sb="1" eb="3">
      <t>テンポ</t>
    </rPh>
    <rPh sb="3" eb="7">
      <t>ヘイヨウジュウタク</t>
    </rPh>
    <phoneticPr fontId="8"/>
  </si>
  <si>
    <t>　店舗</t>
    <rPh sb="1" eb="3">
      <t>テンポ</t>
    </rPh>
    <phoneticPr fontId="8"/>
  </si>
  <si>
    <t>　共同住宅　</t>
    <rPh sb="1" eb="3">
      <t>キョウドウ</t>
    </rPh>
    <rPh sb="3" eb="5">
      <t>ジュウタク</t>
    </rPh>
    <phoneticPr fontId="8"/>
  </si>
  <si>
    <t>ヶ月</t>
    <rPh sb="1" eb="2">
      <t>ゲツ</t>
    </rPh>
    <phoneticPr fontId="8"/>
  </si>
  <si>
    <t>I.</t>
    <phoneticPr fontId="8"/>
  </si>
  <si>
    <t>家屋事前調査</t>
    <rPh sb="0" eb="6">
      <t>カオクジゼンチョウサ</t>
    </rPh>
    <phoneticPr fontId="8"/>
  </si>
  <si>
    <t>開口部塞ぎ工事</t>
    <rPh sb="0" eb="3">
      <t>カイコウブ</t>
    </rPh>
    <rPh sb="3" eb="4">
      <t>フサ</t>
    </rPh>
    <rPh sb="5" eb="7">
      <t>コウジ</t>
    </rPh>
    <phoneticPr fontId="8"/>
  </si>
  <si>
    <t>H.開口部塞ぎ工事</t>
    <phoneticPr fontId="8"/>
  </si>
  <si>
    <t>3. 家屋事前調査</t>
    <phoneticPr fontId="8"/>
  </si>
  <si>
    <t>家屋調査</t>
    <rPh sb="0" eb="2">
      <t>カオク</t>
    </rPh>
    <rPh sb="2" eb="4">
      <t>チョウサ</t>
    </rPh>
    <phoneticPr fontId="8"/>
  </si>
  <si>
    <t>庁舎棟）鉄筋コンクリート造  3 階建  建築面積 958.99㎡　　　延床面積 1883.94㎡</t>
    <rPh sb="0" eb="2">
      <t>チョウシャ</t>
    </rPh>
    <rPh sb="2" eb="3">
      <t>トウ</t>
    </rPh>
    <rPh sb="4" eb="6">
      <t>テッキン</t>
    </rPh>
    <rPh sb="12" eb="13">
      <t>ヅクリ</t>
    </rPh>
    <rPh sb="17" eb="18">
      <t>カイ</t>
    </rPh>
    <rPh sb="18" eb="19">
      <t>タ</t>
    </rPh>
    <rPh sb="21" eb="25">
      <t>ケンチクメンセキ</t>
    </rPh>
    <rPh sb="36" eb="40">
      <t>ノベユカメンセキ</t>
    </rPh>
    <phoneticPr fontId="59"/>
  </si>
  <si>
    <t>-</t>
    <phoneticPr fontId="8"/>
  </si>
  <si>
    <t>シート防水撤去　(竣工時&amp;改修時)</t>
    <rPh sb="9" eb="11">
      <t>シュンコウ</t>
    </rPh>
    <rPh sb="11" eb="12">
      <t>ジ</t>
    </rPh>
    <rPh sb="15" eb="16">
      <t>トキ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</si>
</sst>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1">
    <numFmt numFmtId="6" formatCode="&quot;¥&quot;#,##0;[Red]&quot;¥&quot;\-#,##0"/>
    <numFmt numFmtId="41" formatCode="_ * #,##0_ ;_ * \-#,##0_ ;_ * &quot;-&quot;_ ;_ @_ "/>
    <numFmt numFmtId="43" formatCode="_ * #,##0.00_ ;_ * \-#,##0.00_ ;_ * &quot;-&quot;??_ ;_ @_ "/>
    <numFmt numFmtId="176" formatCode="_ * #,##0.0_ ;_ * \-#,##0.0_ ;_ * &quot;-&quot;?_ ;_ @_ "/>
    <numFmt numFmtId="177" formatCode="\(\ \ \ \ #\ \ \ \ \)"/>
    <numFmt numFmtId="178" formatCode="\(\ \ \ \ #\ \ \ \)"/>
    <numFmt numFmtId="179" formatCode="#,##0.0&quot;m&quot;"/>
    <numFmt numFmtId="180" formatCode="#,##0.0&quot;m2&quot;"/>
    <numFmt numFmtId="181" formatCode="#,##0.0&quot;m3&quot;"/>
    <numFmt numFmtId="182" formatCode="#,##0.0&quot;kcal/h&quot;"/>
    <numFmt numFmtId="183" formatCode="#,##0.0&quot;kcal/hm2&quot;"/>
    <numFmt numFmtId="184" formatCode="#,##0.0&quot;Mcal/h&quot;"/>
    <numFmt numFmtId="185" formatCode="#,##0.0&quot;Mcal/hm2&quot;"/>
    <numFmt numFmtId="186" formatCode="#,##0.0&quot;Mcal/日&quot;"/>
    <numFmt numFmtId="187" formatCode="#,##0.0&quot;USRT&quot;"/>
    <numFmt numFmtId="188" formatCode="#,##0.0&quot;USRT/m2&quot;"/>
    <numFmt numFmtId="189" formatCode="#,##0.0&quot;CMH&quot;"/>
    <numFmt numFmtId="190" formatCode="#,##0.0&quot;CMH/m2&quot;"/>
    <numFmt numFmtId="191" formatCode="#,##0.0&quot;CMH/人&quot;"/>
    <numFmt numFmtId="192" formatCode="#,##0.0&quot;回/h&quot;"/>
    <numFmt numFmtId="193" formatCode="#,##0.0&quot;L/min&quot;"/>
    <numFmt numFmtId="194" formatCode="#,##0.0&quot;L/人&quot;"/>
    <numFmt numFmtId="195" formatCode="#,##0.0&quot;m3/日&quot;"/>
    <numFmt numFmtId="196" formatCode="#,##0.0&quot;VA/m2&quot;"/>
    <numFmt numFmtId="197" formatCode="#,##0.0&quot;人/m2&quot;"/>
    <numFmt numFmtId="198" formatCode="#,##0.0&quot;℃&quot;"/>
    <numFmt numFmtId="199" formatCode="#,##0.0&quot;kcal/m3&quot;"/>
    <numFmt numFmtId="200" formatCode="#,##0&quot;kcal/h人&quot;"/>
    <numFmt numFmtId="201" formatCode="#,##0.0&quot;kg/kg&quot;"/>
    <numFmt numFmtId="202" formatCode="#,##0.0&quot;m/s&quot;"/>
    <numFmt numFmtId="203" formatCode="#,##0.0&quot;w/m2&quot;"/>
    <numFmt numFmtId="204" formatCode="#,##0&quot;φ&quot;"/>
    <numFmt numFmtId="205" formatCode="#,##0;\-#,##0;&quot;-&quot;"/>
    <numFmt numFmtId="206" formatCode="\(\ \ \ #\ \ \ \)"/>
    <numFmt numFmtId="207" formatCode="0.0_);[Red]\(0.0\)"/>
    <numFmt numFmtId="208" formatCode="\(#,###\)"/>
    <numFmt numFmtId="209" formatCode="0.0_ "/>
    <numFmt numFmtId="210" formatCode="0.0_ ;[Red]\-0.0\ "/>
    <numFmt numFmtId="211" formatCode="0.000_ ;[Red]\-0.000\ "/>
    <numFmt numFmtId="212" formatCode="0_);[Red]\(0\)"/>
    <numFmt numFmtId="213" formatCode="0.00;&quot;▲ &quot;0.00"/>
    <numFmt numFmtId="214" formatCode="0.0_);\(0.0\)"/>
    <numFmt numFmtId="215" formatCode="&quot;工&quot;&quot;期&quot;\ ##.0&quot;カ&quot;&quot;月&quot;_ "/>
    <numFmt numFmtId="216" formatCode="_ * #,##0_ ;_ * \-#,##0_ ;_ * &quot;-&quot;?_ ;_ @_ "/>
    <numFmt numFmtId="217" formatCode="#,##0.000;[Red]\-#,##0.000"/>
    <numFmt numFmtId="218" formatCode="0.000"/>
    <numFmt numFmtId="219" formatCode="#,##0.0_ "/>
    <numFmt numFmtId="220" formatCode="0_ "/>
    <numFmt numFmtId="221" formatCode="_ * #,##0.00_ ;_ * \-#,##0.00_ ;_ * &quot;-&quot;?_ ;_ @_ "/>
    <numFmt numFmtId="222" formatCode="0.00_);[Red]\(0.00\)"/>
    <numFmt numFmtId="223" formatCode="_ * #,##0.0_ ;_ * \-#,##0.0_ ;_ * &quot;-&quot;_ ;_ @_ "/>
  </numFmts>
  <fonts count="7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i/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細明朝体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sz val="18"/>
      <name val="ＭＳ 明朝"/>
      <family val="1"/>
      <charset val="128"/>
    </font>
    <font>
      <sz val="19"/>
      <name val="ＭＳ 明朝"/>
      <family val="1"/>
      <charset val="128"/>
    </font>
    <font>
      <sz val="2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trike/>
      <sz val="16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5"/>
      <name val="ＭＳ 明朝"/>
      <family val="1"/>
      <charset val="128"/>
    </font>
    <font>
      <sz val="6"/>
      <name val="ＭＳ 明朝"/>
      <family val="1"/>
      <charset val="128"/>
    </font>
    <font>
      <sz val="10"/>
      <color rgb="FFFFFF00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FF00"/>
      <name val="ＭＳ 明朝"/>
      <family val="1"/>
      <charset val="128"/>
    </font>
    <font>
      <sz val="10"/>
      <color rgb="FF00B0F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9"/>
      <name val="ＭＳ Ｐ明朝"/>
      <family val="1"/>
      <charset val="128"/>
    </font>
    <font>
      <u/>
      <sz val="9"/>
      <color theme="1"/>
      <name val="ＭＳ Ｐゴシック"/>
      <family val="3"/>
      <charset val="128"/>
    </font>
    <font>
      <sz val="11"/>
      <name val="明朝"/>
      <family val="1"/>
      <charset val="128"/>
    </font>
    <font>
      <strike/>
      <sz val="9"/>
      <name val="ＭＳ 明朝"/>
      <family val="1"/>
      <charset val="128"/>
    </font>
    <font>
      <strike/>
      <sz val="1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trike/>
      <sz val="10"/>
      <color theme="1"/>
      <name val="ＭＳ 明朝"/>
      <family val="1"/>
      <charset val="128"/>
    </font>
    <font>
      <sz val="9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82">
    <xf numFmtId="0" fontId="0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98" fontId="34" fillId="0" borderId="1"/>
    <xf numFmtId="205" fontId="35" fillId="0" borderId="0" applyFill="0" applyBorder="0" applyAlignment="0"/>
    <xf numFmtId="189" fontId="34" fillId="0" borderId="1"/>
    <xf numFmtId="190" fontId="34" fillId="0" borderId="1"/>
    <xf numFmtId="191" fontId="34" fillId="0" borderId="1"/>
    <xf numFmtId="0" fontId="36" fillId="0" borderId="0">
      <alignment horizontal="left"/>
    </xf>
    <xf numFmtId="0" fontId="37" fillId="0" borderId="2" applyNumberFormat="0" applyAlignment="0" applyProtection="0">
      <alignment horizontal="left" vertical="center"/>
    </xf>
    <xf numFmtId="0" fontId="37" fillId="0" borderId="3">
      <alignment horizontal="left" vertical="center"/>
    </xf>
    <xf numFmtId="182" fontId="34" fillId="0" borderId="1"/>
    <xf numFmtId="183" fontId="34" fillId="0" borderId="1"/>
    <xf numFmtId="200" fontId="34" fillId="0" borderId="1"/>
    <xf numFmtId="199" fontId="34" fillId="0" borderId="1"/>
    <xf numFmtId="201" fontId="34" fillId="0" borderId="1"/>
    <xf numFmtId="193" fontId="34" fillId="0" borderId="1"/>
    <xf numFmtId="194" fontId="34" fillId="0" borderId="1"/>
    <xf numFmtId="179" fontId="34" fillId="0" borderId="1"/>
    <xf numFmtId="202" fontId="34" fillId="0" borderId="1"/>
    <xf numFmtId="180" fontId="34" fillId="0" borderId="1"/>
    <xf numFmtId="181" fontId="34" fillId="0" borderId="1"/>
    <xf numFmtId="195" fontId="34" fillId="0" borderId="1"/>
    <xf numFmtId="186" fontId="34" fillId="0" borderId="1"/>
    <xf numFmtId="184" fontId="34" fillId="0" borderId="1"/>
    <xf numFmtId="185" fontId="34" fillId="0" borderId="1"/>
    <xf numFmtId="0" fontId="38" fillId="0" borderId="0"/>
    <xf numFmtId="4" fontId="36" fillId="0" borderId="0">
      <alignment horizontal="right"/>
    </xf>
    <xf numFmtId="4" fontId="39" fillId="0" borderId="0">
      <alignment horizontal="right"/>
    </xf>
    <xf numFmtId="0" fontId="40" fillId="0" borderId="0">
      <alignment horizontal="left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>
      <alignment horizontal="center"/>
    </xf>
    <xf numFmtId="0" fontId="14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187" fontId="34" fillId="0" borderId="1"/>
    <xf numFmtId="188" fontId="34" fillId="0" borderId="1"/>
    <xf numFmtId="196" fontId="34" fillId="0" borderId="1"/>
    <xf numFmtId="203" fontId="34" fillId="0" borderId="1"/>
    <xf numFmtId="204" fontId="34" fillId="0" borderId="1"/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22" borderId="5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7" fillId="0" borderId="7"/>
    <xf numFmtId="192" fontId="34" fillId="0" borderId="1"/>
    <xf numFmtId="0" fontId="24" fillId="23" borderId="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23" borderId="13" applyNumberFormat="0" applyAlignment="0" applyProtection="0">
      <alignment vertical="center"/>
    </xf>
    <xf numFmtId="197" fontId="34" fillId="0" borderId="1"/>
    <xf numFmtId="0" fontId="31" fillId="0" borderId="0" applyNumberFormat="0" applyFill="0" applyBorder="0" applyAlignment="0" applyProtection="0">
      <alignment vertical="center"/>
    </xf>
    <xf numFmtId="6" fontId="7" fillId="0" borderId="0" applyFont="0" applyFill="0" applyBorder="0" applyAlignment="0" applyProtection="0"/>
    <xf numFmtId="6" fontId="15" fillId="0" borderId="0" applyFont="0" applyFill="0" applyBorder="0" applyAlignment="0" applyProtection="0">
      <alignment vertical="center"/>
    </xf>
    <xf numFmtId="0" fontId="32" fillId="7" borderId="8" applyNumberFormat="0" applyAlignment="0" applyProtection="0">
      <alignment vertical="center"/>
    </xf>
    <xf numFmtId="0" fontId="7" fillId="0" borderId="0"/>
    <xf numFmtId="0" fontId="15" fillId="0" borderId="0"/>
    <xf numFmtId="0" fontId="15" fillId="0" borderId="0">
      <alignment vertical="center"/>
    </xf>
    <xf numFmtId="0" fontId="42" fillId="0" borderId="0"/>
    <xf numFmtId="0" fontId="33" fillId="4" borderId="0" applyNumberFormat="0" applyBorder="0" applyAlignment="0" applyProtection="0">
      <alignment vertical="center"/>
    </xf>
    <xf numFmtId="0" fontId="7" fillId="0" borderId="0"/>
    <xf numFmtId="6" fontId="7" fillId="0" borderId="0" applyFont="0" applyFill="0" applyBorder="0" applyAlignment="0" applyProtection="0"/>
    <xf numFmtId="0" fontId="7" fillId="0" borderId="0"/>
    <xf numFmtId="0" fontId="6" fillId="0" borderId="0">
      <alignment vertical="center"/>
    </xf>
    <xf numFmtId="0" fontId="5" fillId="0" borderId="0">
      <alignment vertical="center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58" fillId="0" borderId="0"/>
    <xf numFmtId="0" fontId="7" fillId="0" borderId="0"/>
    <xf numFmtId="0" fontId="63" fillId="0" borderId="0"/>
    <xf numFmtId="0" fontId="4" fillId="0" borderId="0">
      <alignment vertical="center"/>
    </xf>
    <xf numFmtId="0" fontId="67" fillId="0" borderId="0" applyNumberFormat="0" applyFill="0" applyBorder="0" applyAlignment="0" applyProtection="0"/>
    <xf numFmtId="0" fontId="7" fillId="0" borderId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/>
    <xf numFmtId="0" fontId="7" fillId="0" borderId="0"/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70" fillId="0" borderId="0"/>
    <xf numFmtId="38" fontId="70" fillId="0" borderId="0" applyFont="0" applyFill="0" applyBorder="0" applyAlignment="0" applyProtection="0"/>
    <xf numFmtId="0" fontId="2" fillId="0" borderId="0">
      <alignment vertical="center"/>
    </xf>
    <xf numFmtId="0" fontId="7" fillId="0" borderId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30" fillId="23" borderId="78" applyNumberFormat="0" applyAlignment="0" applyProtection="0">
      <alignment vertical="center"/>
    </xf>
    <xf numFmtId="0" fontId="29" fillId="0" borderId="77" applyNumberFormat="0" applyFill="0" applyAlignment="0" applyProtection="0">
      <alignment vertical="center"/>
    </xf>
    <xf numFmtId="0" fontId="7" fillId="22" borderId="75" applyNumberFormat="0" applyFont="0" applyAlignment="0" applyProtection="0">
      <alignment vertical="center"/>
    </xf>
    <xf numFmtId="0" fontId="7" fillId="22" borderId="70" applyNumberFormat="0" applyFont="0" applyAlignment="0" applyProtection="0">
      <alignment vertical="center"/>
    </xf>
    <xf numFmtId="0" fontId="24" fillId="23" borderId="71" applyNumberFormat="0" applyAlignment="0" applyProtection="0">
      <alignment vertical="center"/>
    </xf>
    <xf numFmtId="0" fontId="29" fillId="0" borderId="72" applyNumberFormat="0" applyFill="0" applyAlignment="0" applyProtection="0">
      <alignment vertical="center"/>
    </xf>
    <xf numFmtId="0" fontId="30" fillId="23" borderId="73" applyNumberFormat="0" applyAlignment="0" applyProtection="0">
      <alignment vertical="center"/>
    </xf>
    <xf numFmtId="0" fontId="32" fillId="7" borderId="71" applyNumberFormat="0" applyAlignment="0" applyProtection="0">
      <alignment vertical="center"/>
    </xf>
    <xf numFmtId="0" fontId="37" fillId="0" borderId="74">
      <alignment horizontal="left" vertical="center"/>
    </xf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24" fillId="23" borderId="76" applyNumberFormat="0" applyAlignment="0" applyProtection="0">
      <alignment vertical="center"/>
    </xf>
    <xf numFmtId="0" fontId="32" fillId="7" borderId="76" applyNumberFormat="0" applyAlignment="0" applyProtection="0">
      <alignment vertical="center"/>
    </xf>
  </cellStyleXfs>
  <cellXfs count="639">
    <xf numFmtId="0" fontId="0" fillId="0" borderId="0" xfId="0"/>
    <xf numFmtId="43" fontId="11" fillId="0" borderId="15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41" fontId="11" fillId="0" borderId="15" xfId="0" applyNumberFormat="1" applyFont="1" applyBorder="1" applyAlignment="1">
      <alignment vertical="center"/>
    </xf>
    <xf numFmtId="41" fontId="11" fillId="0" borderId="17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49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distributed" vertical="center"/>
    </xf>
    <xf numFmtId="41" fontId="10" fillId="0" borderId="17" xfId="0" applyNumberFormat="1" applyFont="1" applyBorder="1" applyAlignment="1">
      <alignment vertical="center"/>
    </xf>
    <xf numFmtId="0" fontId="11" fillId="0" borderId="18" xfId="0" applyFont="1" applyBorder="1" applyAlignment="1">
      <alignment horizontal="distributed"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41" fontId="10" fillId="0" borderId="21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41" fontId="10" fillId="0" borderId="17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1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2" xfId="0" applyFont="1" applyBorder="1" applyAlignment="1">
      <alignment horizontal="right" vertical="center"/>
    </xf>
    <xf numFmtId="0" fontId="16" fillId="0" borderId="28" xfId="0" applyFont="1" applyBorder="1" applyAlignment="1">
      <alignment horizontal="right" vertical="top"/>
    </xf>
    <xf numFmtId="0" fontId="11" fillId="0" borderId="17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0" fillId="0" borderId="0" xfId="0" applyFont="1"/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10" fillId="0" borderId="32" xfId="0" applyFont="1" applyBorder="1"/>
    <xf numFmtId="0" fontId="4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distributed" vertical="center"/>
    </xf>
    <xf numFmtId="0" fontId="4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47" fillId="0" borderId="0" xfId="0" applyFont="1" applyAlignment="1">
      <alignment horizontal="center" vertical="center"/>
    </xf>
    <xf numFmtId="0" fontId="10" fillId="0" borderId="27" xfId="0" applyFont="1" applyBorder="1"/>
    <xf numFmtId="0" fontId="10" fillId="0" borderId="30" xfId="0" applyFont="1" applyBorder="1"/>
    <xf numFmtId="0" fontId="10" fillId="0" borderId="63" xfId="0" applyFont="1" applyBorder="1"/>
    <xf numFmtId="0" fontId="10" fillId="0" borderId="61" xfId="0" applyFont="1" applyBorder="1"/>
    <xf numFmtId="0" fontId="10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41" fontId="11" fillId="0" borderId="37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wrapText="1"/>
    </xf>
    <xf numFmtId="41" fontId="10" fillId="0" borderId="37" xfId="0" applyNumberFormat="1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41" fontId="11" fillId="0" borderId="34" xfId="0" applyNumberFormat="1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41" fontId="10" fillId="0" borderId="38" xfId="0" applyNumberFormat="1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41" fontId="11" fillId="0" borderId="38" xfId="0" applyNumberFormat="1" applyFont="1" applyBorder="1" applyAlignment="1">
      <alignment horizontal="center" vertical="center"/>
    </xf>
    <xf numFmtId="41" fontId="51" fillId="0" borderId="17" xfId="0" applyNumberFormat="1" applyFont="1" applyBorder="1" applyAlignment="1">
      <alignment horizontal="center" vertical="center"/>
    </xf>
    <xf numFmtId="41" fontId="51" fillId="0" borderId="15" xfId="0" applyNumberFormat="1" applyFont="1" applyBorder="1" applyAlignment="1">
      <alignment horizontal="center" vertical="center"/>
    </xf>
    <xf numFmtId="41" fontId="51" fillId="0" borderId="16" xfId="0" applyNumberFormat="1" applyFont="1" applyBorder="1" applyAlignment="1">
      <alignment horizontal="center" vertical="center"/>
    </xf>
    <xf numFmtId="9" fontId="51" fillId="0" borderId="66" xfId="0" applyNumberFormat="1" applyFont="1" applyBorder="1" applyAlignment="1">
      <alignment horizontal="left" vertical="center" indent="2"/>
    </xf>
    <xf numFmtId="0" fontId="11" fillId="0" borderId="35" xfId="0" applyFont="1" applyBorder="1" applyAlignment="1">
      <alignment horizontal="center" vertical="center"/>
    </xf>
    <xf numFmtId="0" fontId="51" fillId="0" borderId="66" xfId="0" applyFont="1" applyBorder="1" applyAlignment="1">
      <alignment horizontal="center" vertical="center"/>
    </xf>
    <xf numFmtId="41" fontId="51" fillId="0" borderId="0" xfId="0" applyNumberFormat="1" applyFont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1" fillId="0" borderId="67" xfId="0" applyFont="1" applyBorder="1" applyAlignment="1">
      <alignment horizontal="left" vertical="top"/>
    </xf>
    <xf numFmtId="0" fontId="11" fillId="0" borderId="6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41" fontId="51" fillId="0" borderId="20" xfId="0" applyNumberFormat="1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top"/>
    </xf>
    <xf numFmtId="0" fontId="13" fillId="0" borderId="2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178" fontId="11" fillId="0" borderId="27" xfId="0" applyNumberFormat="1" applyFont="1" applyBorder="1" applyAlignment="1">
      <alignment horizontal="right"/>
    </xf>
    <xf numFmtId="0" fontId="11" fillId="0" borderId="17" xfId="0" applyFont="1" applyBorder="1" applyAlignment="1">
      <alignment vertical="center"/>
    </xf>
    <xf numFmtId="41" fontId="44" fillId="0" borderId="17" xfId="0" applyNumberFormat="1" applyFont="1" applyBorder="1" applyAlignment="1">
      <alignment vertical="center"/>
    </xf>
    <xf numFmtId="0" fontId="11" fillId="0" borderId="14" xfId="114" applyFont="1" applyBorder="1" applyAlignment="1">
      <alignment horizontal="distributed" vertical="center"/>
    </xf>
    <xf numFmtId="43" fontId="11" fillId="0" borderId="15" xfId="114" applyNumberFormat="1" applyFont="1" applyBorder="1" applyAlignment="1">
      <alignment vertical="center"/>
    </xf>
    <xf numFmtId="0" fontId="11" fillId="0" borderId="16" xfId="114" applyFont="1" applyBorder="1" applyAlignment="1">
      <alignment vertical="center"/>
    </xf>
    <xf numFmtId="0" fontId="11" fillId="0" borderId="16" xfId="114" applyFont="1" applyBorder="1" applyAlignment="1">
      <alignment horizontal="center" vertical="center"/>
    </xf>
    <xf numFmtId="41" fontId="11" fillId="0" borderId="17" xfId="114" applyNumberFormat="1" applyFont="1" applyBorder="1" applyAlignment="1">
      <alignment vertical="center"/>
    </xf>
    <xf numFmtId="0" fontId="11" fillId="0" borderId="14" xfId="114" applyFont="1" applyBorder="1" applyAlignment="1">
      <alignment vertical="center"/>
    </xf>
    <xf numFmtId="0" fontId="11" fillId="0" borderId="15" xfId="114" applyFont="1" applyBorder="1" applyAlignment="1">
      <alignment vertical="center"/>
    </xf>
    <xf numFmtId="208" fontId="52" fillId="0" borderId="17" xfId="114" applyNumberFormat="1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41" fontId="11" fillId="0" borderId="21" xfId="0" applyNumberFormat="1" applyFont="1" applyBorder="1" applyAlignment="1">
      <alignment horizontal="center" vertical="center"/>
    </xf>
    <xf numFmtId="41" fontId="44" fillId="0" borderId="21" xfId="0" applyNumberFormat="1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41" fontId="44" fillId="0" borderId="21" xfId="0" applyNumberFormat="1" applyFont="1" applyBorder="1" applyAlignment="1">
      <alignment vertical="center"/>
    </xf>
    <xf numFmtId="41" fontId="44" fillId="0" borderId="0" xfId="0" applyNumberFormat="1" applyFont="1" applyAlignment="1">
      <alignment vertical="center"/>
    </xf>
    <xf numFmtId="9" fontId="51" fillId="0" borderId="0" xfId="0" applyNumberFormat="1" applyFont="1" applyAlignment="1">
      <alignment horizontal="left" vertical="center" indent="2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top"/>
    </xf>
    <xf numFmtId="0" fontId="47" fillId="0" borderId="0" xfId="0" applyFont="1" applyAlignment="1">
      <alignment horizontal="distributed" vertical="center"/>
    </xf>
    <xf numFmtId="0" fontId="10" fillId="0" borderId="58" xfId="0" applyFont="1" applyBorder="1"/>
    <xf numFmtId="0" fontId="10" fillId="0" borderId="62" xfId="0" applyFont="1" applyBorder="1"/>
    <xf numFmtId="0" fontId="47" fillId="0" borderId="32" xfId="0" applyFont="1" applyBorder="1" applyAlignment="1">
      <alignment vertical="center"/>
    </xf>
    <xf numFmtId="0" fontId="49" fillId="0" borderId="0" xfId="0" applyFont="1" applyAlignment="1">
      <alignment horizontal="distributed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27" xfId="0" applyFont="1" applyBorder="1" applyAlignment="1">
      <alignment horizontal="center"/>
    </xf>
    <xf numFmtId="206" fontId="11" fillId="0" borderId="0" xfId="0" applyNumberFormat="1" applyFont="1" applyAlignment="1">
      <alignment horizontal="right"/>
    </xf>
    <xf numFmtId="0" fontId="9" fillId="0" borderId="0" xfId="0" applyFont="1" applyAlignment="1">
      <alignment horizontal="center" vertical="center"/>
    </xf>
    <xf numFmtId="206" fontId="11" fillId="0" borderId="27" xfId="0" applyNumberFormat="1" applyFont="1" applyBorder="1" applyAlignment="1">
      <alignment horizontal="right"/>
    </xf>
    <xf numFmtId="0" fontId="16" fillId="0" borderId="0" xfId="0" applyFont="1" applyAlignment="1">
      <alignment horizontal="right" vertical="top"/>
    </xf>
    <xf numFmtId="0" fontId="11" fillId="0" borderId="3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41" fontId="51" fillId="0" borderId="21" xfId="0" applyNumberFormat="1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41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56" fillId="0" borderId="27" xfId="0" applyFont="1" applyBorder="1" applyAlignment="1">
      <alignment horizontal="center" vertical="top"/>
    </xf>
    <xf numFmtId="0" fontId="10" fillId="0" borderId="0" xfId="0" applyFont="1" applyAlignment="1">
      <alignment vertical="center"/>
    </xf>
    <xf numFmtId="49" fontId="11" fillId="0" borderId="33" xfId="0" applyNumberFormat="1" applyFont="1" applyBorder="1" applyAlignment="1">
      <alignment horizontal="left" vertical="center" indent="1"/>
    </xf>
    <xf numFmtId="43" fontId="11" fillId="0" borderId="19" xfId="0" applyNumberFormat="1" applyFont="1" applyBorder="1" applyAlignment="1">
      <alignment vertical="center"/>
    </xf>
    <xf numFmtId="41" fontId="11" fillId="0" borderId="21" xfId="0" applyNumberFormat="1" applyFont="1" applyBorder="1" applyAlignment="1">
      <alignment vertical="center"/>
    </xf>
    <xf numFmtId="41" fontId="10" fillId="0" borderId="21" xfId="0" applyNumberFormat="1" applyFont="1" applyBorder="1" applyAlignment="1">
      <alignment vertical="center"/>
    </xf>
    <xf numFmtId="0" fontId="11" fillId="0" borderId="36" xfId="0" applyFont="1" applyBorder="1" applyAlignment="1">
      <alignment horizontal="distributed" vertical="center"/>
    </xf>
    <xf numFmtId="0" fontId="11" fillId="0" borderId="35" xfId="0" applyFont="1" applyBorder="1" applyAlignment="1">
      <alignment horizontal="right" vertical="center"/>
    </xf>
    <xf numFmtId="43" fontId="11" fillId="0" borderId="37" xfId="0" applyNumberFormat="1" applyFont="1" applyBorder="1" applyAlignment="1">
      <alignment vertical="center"/>
    </xf>
    <xf numFmtId="41" fontId="11" fillId="0" borderId="24" xfId="0" applyNumberFormat="1" applyFont="1" applyBorder="1" applyAlignment="1">
      <alignment vertical="center"/>
    </xf>
    <xf numFmtId="0" fontId="13" fillId="0" borderId="16" xfId="0" applyFont="1" applyBorder="1" applyAlignment="1">
      <alignment horizontal="center" vertical="center" shrinkToFit="1"/>
    </xf>
    <xf numFmtId="41" fontId="13" fillId="0" borderId="17" xfId="0" applyNumberFormat="1" applyFont="1" applyBorder="1" applyAlignment="1">
      <alignment vertical="center" shrinkToFit="1"/>
    </xf>
    <xf numFmtId="207" fontId="11" fillId="0" borderId="17" xfId="0" applyNumberFormat="1" applyFont="1" applyBorder="1" applyAlignment="1">
      <alignment vertical="center"/>
    </xf>
    <xf numFmtId="41" fontId="13" fillId="0" borderId="17" xfId="0" applyNumberFormat="1" applyFont="1" applyBorder="1" applyAlignment="1">
      <alignment vertical="center"/>
    </xf>
    <xf numFmtId="176" fontId="11" fillId="0" borderId="17" xfId="0" applyNumberFormat="1" applyFont="1" applyBorder="1" applyAlignment="1">
      <alignment vertical="center"/>
    </xf>
    <xf numFmtId="0" fontId="11" fillId="0" borderId="23" xfId="0" applyFont="1" applyBorder="1" applyAlignment="1">
      <alignment horizontal="left" vertical="center" indent="1" shrinkToFit="1"/>
    </xf>
    <xf numFmtId="176" fontId="13" fillId="0" borderId="24" xfId="0" applyNumberFormat="1" applyFont="1" applyBorder="1" applyAlignment="1">
      <alignment vertical="center"/>
    </xf>
    <xf numFmtId="0" fontId="58" fillId="0" borderId="0" xfId="119"/>
    <xf numFmtId="0" fontId="9" fillId="0" borderId="0" xfId="119" applyFont="1" applyAlignment="1">
      <alignment horizontal="center" vertical="center"/>
    </xf>
    <xf numFmtId="0" fontId="58" fillId="0" borderId="0" xfId="119" applyAlignment="1">
      <alignment horizontal="right"/>
    </xf>
    <xf numFmtId="0" fontId="9" fillId="0" borderId="27" xfId="119" applyFont="1" applyBorder="1" applyAlignment="1">
      <alignment horizontal="center" vertical="center"/>
    </xf>
    <xf numFmtId="0" fontId="58" fillId="0" borderId="0" xfId="119" applyAlignment="1">
      <alignment horizontal="right" vertical="center"/>
    </xf>
    <xf numFmtId="0" fontId="11" fillId="0" borderId="28" xfId="119" applyFont="1" applyBorder="1" applyAlignment="1">
      <alignment vertical="center"/>
    </xf>
    <xf numFmtId="0" fontId="11" fillId="0" borderId="14" xfId="119" applyFont="1" applyBorder="1" applyAlignment="1">
      <alignment vertical="center"/>
    </xf>
    <xf numFmtId="0" fontId="11" fillId="0" borderId="14" xfId="119" applyFont="1" applyBorder="1" applyAlignment="1">
      <alignment horizontal="distributed" vertical="center"/>
    </xf>
    <xf numFmtId="0" fontId="11" fillId="0" borderId="14" xfId="119" applyFont="1" applyBorder="1" applyAlignment="1">
      <alignment horizontal="center" vertical="center"/>
    </xf>
    <xf numFmtId="0" fontId="11" fillId="0" borderId="18" xfId="119" applyFont="1" applyBorder="1" applyAlignment="1">
      <alignment vertical="center"/>
    </xf>
    <xf numFmtId="0" fontId="11" fillId="0" borderId="18" xfId="119" applyFont="1" applyBorder="1" applyAlignment="1">
      <alignment horizontal="distributed" vertical="center"/>
    </xf>
    <xf numFmtId="41" fontId="13" fillId="0" borderId="24" xfId="0" applyNumberFormat="1" applyFont="1" applyBorder="1" applyAlignment="1">
      <alignment vertical="center"/>
    </xf>
    <xf numFmtId="9" fontId="10" fillId="0" borderId="56" xfId="0" applyNumberFormat="1" applyFont="1" applyBorder="1" applyAlignment="1">
      <alignment horizontal="center" vertical="center"/>
    </xf>
    <xf numFmtId="38" fontId="10" fillId="0" borderId="64" xfId="118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 indent="1" shrinkToFit="1"/>
    </xf>
    <xf numFmtId="3" fontId="11" fillId="0" borderId="14" xfId="119" applyNumberFormat="1" applyFont="1" applyBorder="1" applyAlignment="1">
      <alignment horizontal="left" vertical="center"/>
    </xf>
    <xf numFmtId="41" fontId="13" fillId="0" borderId="20" xfId="0" applyNumberFormat="1" applyFont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textRotation="255"/>
    </xf>
    <xf numFmtId="0" fontId="11" fillId="0" borderId="3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textRotation="255"/>
    </xf>
    <xf numFmtId="0" fontId="11" fillId="0" borderId="30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 indent="1"/>
    </xf>
    <xf numFmtId="0" fontId="13" fillId="0" borderId="16" xfId="0" applyFont="1" applyBorder="1" applyAlignment="1">
      <alignment horizontal="left" vertical="center" indent="1" shrinkToFit="1"/>
    </xf>
    <xf numFmtId="176" fontId="11" fillId="0" borderId="16" xfId="0" applyNumberFormat="1" applyFont="1" applyBorder="1" applyAlignment="1">
      <alignment vertical="center"/>
    </xf>
    <xf numFmtId="41" fontId="11" fillId="0" borderId="16" xfId="0" applyNumberFormat="1" applyFont="1" applyBorder="1" applyAlignment="1">
      <alignment horizontal="center" vertical="center"/>
    </xf>
    <xf numFmtId="41" fontId="11" fillId="0" borderId="16" xfId="0" applyNumberFormat="1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41" fontId="12" fillId="0" borderId="33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vertical="center" wrapText="1"/>
    </xf>
    <xf numFmtId="210" fontId="13" fillId="0" borderId="16" xfId="0" applyNumberFormat="1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 wrapText="1"/>
    </xf>
    <xf numFmtId="41" fontId="55" fillId="0" borderId="17" xfId="0" applyNumberFormat="1" applyFont="1" applyBorder="1" applyAlignment="1">
      <alignment vertical="center" shrinkToFit="1"/>
    </xf>
    <xf numFmtId="41" fontId="13" fillId="0" borderId="14" xfId="0" applyNumberFormat="1" applyFont="1" applyBorder="1" applyAlignment="1">
      <alignment vertical="center" shrinkToFit="1"/>
    </xf>
    <xf numFmtId="0" fontId="11" fillId="0" borderId="15" xfId="0" applyFont="1" applyBorder="1" applyAlignment="1">
      <alignment horizontal="left" vertical="center" indent="1"/>
    </xf>
    <xf numFmtId="0" fontId="11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left" vertical="center" indent="1" shrinkToFit="1"/>
    </xf>
    <xf numFmtId="41" fontId="13" fillId="0" borderId="24" xfId="0" applyNumberFormat="1" applyFont="1" applyBorder="1" applyAlignment="1">
      <alignment vertical="center" shrinkToFit="1"/>
    </xf>
    <xf numFmtId="41" fontId="11" fillId="0" borderId="20" xfId="112" applyNumberFormat="1" applyFont="1" applyBorder="1" applyAlignment="1">
      <alignment vertical="center"/>
    </xf>
    <xf numFmtId="176" fontId="13" fillId="0" borderId="20" xfId="0" applyNumberFormat="1" applyFont="1" applyBorder="1" applyAlignment="1">
      <alignment vertical="center"/>
    </xf>
    <xf numFmtId="0" fontId="12" fillId="0" borderId="21" xfId="0" applyFont="1" applyBorder="1" applyAlignment="1">
      <alignment vertical="center" wrapText="1"/>
    </xf>
    <xf numFmtId="0" fontId="12" fillId="0" borderId="41" xfId="0" applyFont="1" applyBorder="1" applyAlignment="1">
      <alignment horizontal="center" vertical="center" wrapText="1"/>
    </xf>
    <xf numFmtId="0" fontId="11" fillId="0" borderId="28" xfId="0" applyFont="1" applyBorder="1" applyAlignment="1">
      <alignment vertical="center"/>
    </xf>
    <xf numFmtId="0" fontId="11" fillId="0" borderId="28" xfId="0" applyFont="1" applyBorder="1" applyAlignment="1">
      <alignment vertical="center" shrinkToFit="1"/>
    </xf>
    <xf numFmtId="0" fontId="13" fillId="0" borderId="28" xfId="0" applyFont="1" applyBorder="1" applyAlignment="1">
      <alignment vertical="center"/>
    </xf>
    <xf numFmtId="176" fontId="11" fillId="0" borderId="20" xfId="0" applyNumberFormat="1" applyFont="1" applyBorder="1" applyAlignment="1">
      <alignment vertical="center"/>
    </xf>
    <xf numFmtId="176" fontId="52" fillId="0" borderId="17" xfId="0" applyNumberFormat="1" applyFont="1" applyBorder="1" applyAlignment="1">
      <alignment vertical="center"/>
    </xf>
    <xf numFmtId="41" fontId="12" fillId="0" borderId="33" xfId="0" applyNumberFormat="1" applyFont="1" applyBorder="1" applyAlignment="1">
      <alignment vertical="center"/>
    </xf>
    <xf numFmtId="41" fontId="11" fillId="0" borderId="17" xfId="0" applyNumberFormat="1" applyFont="1" applyBorder="1" applyAlignment="1">
      <alignment vertical="center" shrinkToFit="1"/>
    </xf>
    <xf numFmtId="41" fontId="53" fillId="0" borderId="17" xfId="0" applyNumberFormat="1" applyFont="1" applyBorder="1" applyAlignment="1">
      <alignment vertical="center"/>
    </xf>
    <xf numFmtId="0" fontId="45" fillId="0" borderId="16" xfId="0" applyFont="1" applyBorder="1" applyAlignment="1">
      <alignment horizontal="center" vertical="center" shrinkToFit="1"/>
    </xf>
    <xf numFmtId="41" fontId="45" fillId="0" borderId="17" xfId="0" applyNumberFormat="1" applyFont="1" applyBorder="1" applyAlignment="1">
      <alignment vertical="center"/>
    </xf>
    <xf numFmtId="41" fontId="52" fillId="0" borderId="17" xfId="0" applyNumberFormat="1" applyFont="1" applyBorder="1" applyAlignment="1">
      <alignment vertical="center"/>
    </xf>
    <xf numFmtId="41" fontId="12" fillId="0" borderId="41" xfId="0" applyNumberFormat="1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41" fontId="61" fillId="0" borderId="33" xfId="0" applyNumberFormat="1" applyFont="1" applyBorder="1" applyAlignment="1">
      <alignment vertical="center"/>
    </xf>
    <xf numFmtId="207" fontId="10" fillId="0" borderId="17" xfId="0" applyNumberFormat="1" applyFont="1" applyBorder="1" applyAlignment="1">
      <alignment vertical="center"/>
    </xf>
    <xf numFmtId="210" fontId="45" fillId="0" borderId="16" xfId="0" applyNumberFormat="1" applyFont="1" applyBorder="1" applyAlignment="1">
      <alignment horizontal="center" vertical="center" shrinkToFit="1"/>
    </xf>
    <xf numFmtId="176" fontId="10" fillId="0" borderId="17" xfId="0" applyNumberFormat="1" applyFont="1" applyBorder="1" applyAlignment="1">
      <alignment vertical="center" shrinkToFit="1"/>
    </xf>
    <xf numFmtId="176" fontId="10" fillId="0" borderId="17" xfId="0" applyNumberFormat="1" applyFont="1" applyBorder="1" applyAlignment="1">
      <alignment vertical="center"/>
    </xf>
    <xf numFmtId="41" fontId="52" fillId="0" borderId="16" xfId="0" applyNumberFormat="1" applyFont="1" applyBorder="1" applyAlignment="1">
      <alignment vertical="center"/>
    </xf>
    <xf numFmtId="176" fontId="11" fillId="0" borderId="26" xfId="0" applyNumberFormat="1" applyFont="1" applyBorder="1" applyAlignment="1">
      <alignment vertical="center"/>
    </xf>
    <xf numFmtId="41" fontId="52" fillId="0" borderId="26" xfId="0" applyNumberFormat="1" applyFont="1" applyBorder="1" applyAlignment="1">
      <alignment vertical="center"/>
    </xf>
    <xf numFmtId="0" fontId="12" fillId="0" borderId="24" xfId="0" applyFont="1" applyBorder="1" applyAlignment="1">
      <alignment vertical="center" wrapText="1"/>
    </xf>
    <xf numFmtId="41" fontId="12" fillId="0" borderId="39" xfId="0" applyNumberFormat="1" applyFont="1" applyBorder="1" applyAlignment="1">
      <alignment vertical="center"/>
    </xf>
    <xf numFmtId="0" fontId="13" fillId="0" borderId="20" xfId="0" applyFont="1" applyBorder="1" applyAlignment="1">
      <alignment horizontal="left" vertical="center" indent="1" shrinkToFit="1"/>
    </xf>
    <xf numFmtId="176" fontId="10" fillId="0" borderId="21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 shrinkToFit="1"/>
    </xf>
    <xf numFmtId="0" fontId="13" fillId="0" borderId="20" xfId="0" applyFont="1" applyBorder="1" applyAlignment="1">
      <alignment vertical="center"/>
    </xf>
    <xf numFmtId="41" fontId="11" fillId="0" borderId="20" xfId="0" applyNumberFormat="1" applyFont="1" applyBorder="1" applyAlignment="1">
      <alignment horizontal="center" vertical="center"/>
    </xf>
    <xf numFmtId="0" fontId="52" fillId="0" borderId="20" xfId="0" applyFont="1" applyBorder="1" applyAlignment="1">
      <alignment vertical="center"/>
    </xf>
    <xf numFmtId="41" fontId="52" fillId="0" borderId="20" xfId="0" applyNumberFormat="1" applyFont="1" applyBorder="1" applyAlignment="1">
      <alignment vertical="center"/>
    </xf>
    <xf numFmtId="0" fontId="11" fillId="0" borderId="0" xfId="0" applyFont="1" applyAlignment="1">
      <alignment vertical="center" shrinkToFit="1"/>
    </xf>
    <xf numFmtId="0" fontId="13" fillId="0" borderId="0" xfId="0" applyFont="1" applyAlignment="1">
      <alignment vertical="center"/>
    </xf>
    <xf numFmtId="41" fontId="11" fillId="0" borderId="31" xfId="0" applyNumberFormat="1" applyFont="1" applyBorder="1" applyAlignment="1">
      <alignment vertical="center" shrinkToFit="1"/>
    </xf>
    <xf numFmtId="207" fontId="11" fillId="0" borderId="17" xfId="0" applyNumberFormat="1" applyFont="1" applyBorder="1" applyAlignment="1">
      <alignment vertical="center" shrinkToFit="1"/>
    </xf>
    <xf numFmtId="207" fontId="11" fillId="0" borderId="21" xfId="0" applyNumberFormat="1" applyFont="1" applyBorder="1" applyAlignment="1">
      <alignment vertical="center"/>
    </xf>
    <xf numFmtId="207" fontId="11" fillId="0" borderId="24" xfId="0" applyNumberFormat="1" applyFont="1" applyBorder="1" applyAlignment="1">
      <alignment vertical="center"/>
    </xf>
    <xf numFmtId="41" fontId="11" fillId="0" borderId="0" xfId="0" applyNumberFormat="1" applyFont="1" applyAlignment="1">
      <alignment vertical="center"/>
    </xf>
    <xf numFmtId="216" fontId="11" fillId="0" borderId="17" xfId="0" applyNumberFormat="1" applyFont="1" applyBorder="1" applyAlignment="1">
      <alignment vertical="center"/>
    </xf>
    <xf numFmtId="0" fontId="62" fillId="0" borderId="0" xfId="0" applyFont="1" applyAlignment="1">
      <alignment vertical="center"/>
    </xf>
    <xf numFmtId="0" fontId="12" fillId="24" borderId="17" xfId="0" applyFont="1" applyFill="1" applyBorder="1" applyAlignment="1">
      <alignment vertical="center" wrapText="1"/>
    </xf>
    <xf numFmtId="0" fontId="13" fillId="0" borderId="25" xfId="120" applyFont="1" applyBorder="1" applyAlignment="1" applyProtection="1">
      <alignment horizontal="left" vertical="center" indent="1" shrinkToFit="1"/>
      <protection locked="0"/>
    </xf>
    <xf numFmtId="207" fontId="11" fillId="0" borderId="14" xfId="0" applyNumberFormat="1" applyFont="1" applyBorder="1" applyAlignment="1">
      <alignment vertical="center" shrinkToFit="1"/>
    </xf>
    <xf numFmtId="0" fontId="13" fillId="0" borderId="37" xfId="120" applyFont="1" applyBorder="1" applyAlignment="1" applyProtection="1">
      <alignment horizontal="left" vertical="center" indent="1" shrinkToFit="1"/>
      <protection locked="0"/>
    </xf>
    <xf numFmtId="0" fontId="13" fillId="0" borderId="15" xfId="121" applyFont="1" applyBorder="1" applyAlignment="1">
      <alignment horizontal="left" vertical="center" indent="1" shrinkToFit="1"/>
    </xf>
    <xf numFmtId="0" fontId="13" fillId="0" borderId="16" xfId="0" applyFont="1" applyBorder="1" applyAlignment="1">
      <alignment horizontal="left" vertical="center" indent="1"/>
    </xf>
    <xf numFmtId="0" fontId="13" fillId="0" borderId="23" xfId="0" applyFont="1" applyBorder="1" applyAlignment="1">
      <alignment horizontal="left" vertical="center" indent="1" shrinkToFit="1"/>
    </xf>
    <xf numFmtId="0" fontId="13" fillId="0" borderId="26" xfId="120" applyFont="1" applyBorder="1" applyAlignment="1" applyProtection="1">
      <alignment horizontal="left" vertical="center" indent="1" shrinkToFit="1"/>
      <protection locked="0"/>
    </xf>
    <xf numFmtId="0" fontId="13" fillId="0" borderId="16" xfId="120" applyFont="1" applyBorder="1" applyAlignment="1" applyProtection="1">
      <alignment horizontal="left" vertical="center" indent="1" shrinkToFit="1"/>
      <protection locked="0"/>
    </xf>
    <xf numFmtId="0" fontId="11" fillId="0" borderId="14" xfId="0" applyFont="1" applyBorder="1" applyAlignment="1">
      <alignment vertical="center" shrinkToFit="1"/>
    </xf>
    <xf numFmtId="0" fontId="11" fillId="0" borderId="14" xfId="0" applyFont="1" applyBorder="1" applyAlignment="1">
      <alignment horizontal="distributed" vertical="center" wrapText="1"/>
    </xf>
    <xf numFmtId="0" fontId="61" fillId="0" borderId="14" xfId="0" applyFont="1" applyBorder="1" applyAlignment="1">
      <alignment horizontal="distributed" vertical="center"/>
    </xf>
    <xf numFmtId="49" fontId="11" fillId="0" borderId="42" xfId="0" applyNumberFormat="1" applyFont="1" applyBorder="1" applyAlignment="1">
      <alignment horizontal="right" vertical="center" indent="1"/>
    </xf>
    <xf numFmtId="41" fontId="11" fillId="0" borderId="14" xfId="0" applyNumberFormat="1" applyFont="1" applyBorder="1" applyAlignment="1">
      <alignment vertical="center"/>
    </xf>
    <xf numFmtId="43" fontId="11" fillId="0" borderId="14" xfId="0" applyNumberFormat="1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49" fontId="11" fillId="0" borderId="35" xfId="0" applyNumberFormat="1" applyFont="1" applyBorder="1" applyAlignment="1">
      <alignment horizontal="right" vertical="center" indent="1"/>
    </xf>
    <xf numFmtId="0" fontId="11" fillId="0" borderId="32" xfId="0" applyFont="1" applyBorder="1" applyAlignment="1">
      <alignment horizontal="distributed" vertical="center"/>
    </xf>
    <xf numFmtId="0" fontId="11" fillId="0" borderId="34" xfId="0" applyFont="1" applyBorder="1" applyAlignment="1">
      <alignment vertical="center"/>
    </xf>
    <xf numFmtId="49" fontId="11" fillId="0" borderId="43" xfId="0" applyNumberFormat="1" applyFont="1" applyBorder="1" applyAlignment="1">
      <alignment horizontal="right" vertical="center" indent="1"/>
    </xf>
    <xf numFmtId="0" fontId="11" fillId="0" borderId="14" xfId="0" applyFont="1" applyBorder="1" applyAlignment="1">
      <alignment horizontal="distributed" vertical="center" shrinkToFit="1"/>
    </xf>
    <xf numFmtId="0" fontId="64" fillId="0" borderId="14" xfId="0" applyFont="1" applyBorder="1" applyAlignment="1">
      <alignment horizontal="distributed" vertical="center" shrinkToFit="1"/>
    </xf>
    <xf numFmtId="0" fontId="11" fillId="0" borderId="66" xfId="0" applyFont="1" applyBorder="1" applyAlignment="1">
      <alignment horizontal="center" vertical="center"/>
    </xf>
    <xf numFmtId="0" fontId="11" fillId="0" borderId="66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textRotation="255"/>
    </xf>
    <xf numFmtId="176" fontId="13" fillId="0" borderId="17" xfId="0" applyNumberFormat="1" applyFont="1" applyBorder="1" applyAlignment="1">
      <alignment vertical="center" shrinkToFit="1"/>
    </xf>
    <xf numFmtId="41" fontId="11" fillId="0" borderId="0" xfId="0" applyNumberFormat="1" applyFont="1" applyAlignment="1">
      <alignment vertical="center" wrapText="1"/>
    </xf>
    <xf numFmtId="3" fontId="51" fillId="0" borderId="66" xfId="0" applyNumberFormat="1" applyFont="1" applyBorder="1" applyAlignment="1">
      <alignment horizontal="center" vertical="center"/>
    </xf>
    <xf numFmtId="0" fontId="13" fillId="0" borderId="37" xfId="120" applyFont="1" applyBorder="1" applyAlignment="1" applyProtection="1">
      <alignment horizontal="left" vertical="center" wrapText="1" indent="1" shrinkToFit="1"/>
      <protection locked="0"/>
    </xf>
    <xf numFmtId="0" fontId="13" fillId="0" borderId="35" xfId="120" applyFont="1" applyBorder="1" applyAlignment="1" applyProtection="1">
      <alignment horizontal="left" vertical="center" indent="1" shrinkToFit="1"/>
      <protection locked="0"/>
    </xf>
    <xf numFmtId="176" fontId="53" fillId="0" borderId="16" xfId="0" applyNumberFormat="1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207" fontId="53" fillId="0" borderId="17" xfId="0" applyNumberFormat="1" applyFont="1" applyBorder="1" applyAlignment="1">
      <alignment vertical="center"/>
    </xf>
    <xf numFmtId="0" fontId="68" fillId="0" borderId="16" xfId="0" applyFont="1" applyBorder="1" applyAlignment="1">
      <alignment horizontal="left" vertical="center" indent="1" shrinkToFit="1"/>
    </xf>
    <xf numFmtId="41" fontId="11" fillId="0" borderId="26" xfId="0" applyNumberFormat="1" applyFont="1" applyBorder="1" applyAlignment="1">
      <alignment vertical="center"/>
    </xf>
    <xf numFmtId="0" fontId="69" fillId="0" borderId="15" xfId="123" applyFont="1" applyFill="1" applyBorder="1" applyAlignment="1">
      <alignment horizontal="left" vertical="center" indent="1" shrinkToFit="1"/>
    </xf>
    <xf numFmtId="0" fontId="13" fillId="0" borderId="21" xfId="0" applyFont="1" applyBorder="1" applyAlignment="1">
      <alignment vertical="center"/>
    </xf>
    <xf numFmtId="41" fontId="13" fillId="0" borderId="0" xfId="120" applyNumberFormat="1" applyFont="1" applyAlignment="1" applyProtection="1">
      <alignment horizontal="left" vertical="center" indent="1" shrinkToFit="1"/>
      <protection locked="0"/>
    </xf>
    <xf numFmtId="0" fontId="13" fillId="0" borderId="0" xfId="120" applyFont="1" applyAlignment="1" applyProtection="1">
      <alignment vertical="center" wrapText="1" shrinkToFit="1"/>
      <protection locked="0"/>
    </xf>
    <xf numFmtId="207" fontId="11" fillId="0" borderId="0" xfId="0" applyNumberFormat="1" applyFont="1" applyAlignment="1">
      <alignment vertical="center"/>
    </xf>
    <xf numFmtId="210" fontId="13" fillId="0" borderId="0" xfId="0" applyNumberFormat="1" applyFont="1" applyAlignment="1">
      <alignment horizontal="center" vertical="center"/>
    </xf>
    <xf numFmtId="0" fontId="12" fillId="0" borderId="17" xfId="0" applyFont="1" applyBorder="1" applyAlignment="1">
      <alignment horizontal="right" vertical="center" wrapText="1"/>
    </xf>
    <xf numFmtId="0" fontId="11" fillId="0" borderId="35" xfId="120" applyFont="1" applyBorder="1" applyAlignment="1" applyProtection="1">
      <alignment horizontal="left" vertical="center" indent="1" shrinkToFit="1"/>
      <protection locked="0"/>
    </xf>
    <xf numFmtId="0" fontId="11" fillId="0" borderId="46" xfId="121" applyFont="1" applyBorder="1" applyAlignment="1">
      <alignment horizontal="left" vertical="center" indent="1" shrinkToFit="1"/>
    </xf>
    <xf numFmtId="41" fontId="65" fillId="0" borderId="57" xfId="0" applyNumberFormat="1" applyFont="1" applyBorder="1" applyAlignment="1">
      <alignment vertical="center"/>
    </xf>
    <xf numFmtId="0" fontId="11" fillId="0" borderId="25" xfId="120" applyFont="1" applyBorder="1" applyAlignment="1" applyProtection="1">
      <alignment horizontal="left" vertical="center" indent="1" shrinkToFit="1"/>
      <protection locked="0"/>
    </xf>
    <xf numFmtId="0" fontId="11" fillId="0" borderId="23" xfId="121" applyFont="1" applyBorder="1" applyAlignment="1">
      <alignment horizontal="left" vertical="center" indent="1" shrinkToFit="1"/>
    </xf>
    <xf numFmtId="40" fontId="53" fillId="0" borderId="23" xfId="118" applyNumberFormat="1" applyFont="1" applyFill="1" applyBorder="1" applyAlignment="1">
      <alignment horizontal="left" vertical="center" wrapText="1" indent="1"/>
    </xf>
    <xf numFmtId="0" fontId="11" fillId="0" borderId="54" xfId="0" applyFont="1" applyBorder="1" applyAlignment="1">
      <alignment horizontal="left" vertical="center" indent="1" shrinkToFit="1"/>
    </xf>
    <xf numFmtId="0" fontId="11" fillId="0" borderId="25" xfId="0" applyFont="1" applyBorder="1" applyAlignment="1">
      <alignment horizontal="left" vertical="center" indent="1" shrinkToFit="1"/>
    </xf>
    <xf numFmtId="209" fontId="64" fillId="0" borderId="42" xfId="0" applyNumberFormat="1" applyFont="1" applyBorder="1" applyAlignment="1">
      <alignment horizontal="left" vertical="center" indent="1" shrinkToFit="1"/>
    </xf>
    <xf numFmtId="209" fontId="64" fillId="0" borderId="40" xfId="0" applyNumberFormat="1" applyFont="1" applyBorder="1" applyAlignment="1">
      <alignment horizontal="left" vertical="center" indent="1" shrinkToFit="1"/>
    </xf>
    <xf numFmtId="209" fontId="11" fillId="0" borderId="23" xfId="0" applyNumberFormat="1" applyFont="1" applyBorder="1" applyAlignment="1">
      <alignment horizontal="left" vertical="center" indent="1" shrinkToFit="1"/>
    </xf>
    <xf numFmtId="209" fontId="11" fillId="0" borderId="40" xfId="0" applyNumberFormat="1" applyFont="1" applyBorder="1" applyAlignment="1">
      <alignment horizontal="left" vertical="center" indent="1" shrinkToFit="1"/>
    </xf>
    <xf numFmtId="209" fontId="11" fillId="0" borderId="25" xfId="0" applyNumberFormat="1" applyFont="1" applyBorder="1" applyAlignment="1">
      <alignment horizontal="left" vertical="center" indent="1" shrinkToFit="1"/>
    </xf>
    <xf numFmtId="0" fontId="11" fillId="0" borderId="42" xfId="107" applyFont="1" applyBorder="1" applyAlignment="1">
      <alignment horizontal="left" vertical="center" indent="1" shrinkToFit="1"/>
    </xf>
    <xf numFmtId="0" fontId="13" fillId="0" borderId="25" xfId="0" applyFont="1" applyBorder="1" applyAlignment="1">
      <alignment horizontal="left" vertical="center" indent="1" shrinkToFit="1"/>
    </xf>
    <xf numFmtId="0" fontId="13" fillId="0" borderId="16" xfId="121" applyFont="1" applyBorder="1" applyAlignment="1">
      <alignment horizontal="left" vertical="center" indent="1" shrinkToFit="1"/>
    </xf>
    <xf numFmtId="220" fontId="11" fillId="0" borderId="42" xfId="107" applyNumberFormat="1" applyFont="1" applyBorder="1" applyAlignment="1">
      <alignment horizontal="left" vertical="center" indent="1" shrinkToFit="1"/>
    </xf>
    <xf numFmtId="0" fontId="13" fillId="0" borderId="19" xfId="120" applyFont="1" applyBorder="1" applyAlignment="1" applyProtection="1">
      <alignment horizontal="left" vertical="center" indent="1" shrinkToFit="1"/>
      <protection locked="0"/>
    </xf>
    <xf numFmtId="0" fontId="11" fillId="0" borderId="28" xfId="0" applyFont="1" applyBorder="1" applyAlignment="1">
      <alignment horizontal="center" vertical="center"/>
    </xf>
    <xf numFmtId="41" fontId="65" fillId="0" borderId="0" xfId="0" applyNumberFormat="1" applyFont="1" applyAlignment="1">
      <alignment vertical="center"/>
    </xf>
    <xf numFmtId="41" fontId="13" fillId="0" borderId="0" xfId="0" applyNumberFormat="1" applyFont="1" applyAlignment="1">
      <alignment vertical="center" shrinkToFit="1"/>
    </xf>
    <xf numFmtId="176" fontId="13" fillId="0" borderId="17" xfId="0" applyNumberFormat="1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41" fontId="13" fillId="0" borderId="16" xfId="0" applyNumberFormat="1" applyFont="1" applyBorder="1" applyAlignment="1">
      <alignment horizontal="center" vertical="center"/>
    </xf>
    <xf numFmtId="222" fontId="12" fillId="0" borderId="33" xfId="0" applyNumberFormat="1" applyFont="1" applyBorder="1" applyAlignment="1">
      <alignment horizontal="right" vertical="center"/>
    </xf>
    <xf numFmtId="0" fontId="11" fillId="0" borderId="23" xfId="0" applyFont="1" applyBorder="1" applyAlignment="1">
      <alignment horizontal="left" vertical="center" wrapText="1" indent="1"/>
    </xf>
    <xf numFmtId="0" fontId="13" fillId="0" borderId="16" xfId="0" applyFont="1" applyBorder="1" applyAlignment="1">
      <alignment horizontal="left" vertical="center" wrapText="1" indent="1"/>
    </xf>
    <xf numFmtId="222" fontId="12" fillId="0" borderId="33" xfId="0" applyNumberFormat="1" applyFont="1" applyBorder="1" applyAlignment="1">
      <alignment vertical="center" shrinkToFit="1"/>
    </xf>
    <xf numFmtId="0" fontId="11" fillId="0" borderId="23" xfId="0" applyFont="1" applyBorder="1" applyAlignment="1">
      <alignment horizontal="left" vertical="center" wrapText="1" indent="2"/>
    </xf>
    <xf numFmtId="0" fontId="11" fillId="0" borderId="23" xfId="0" applyFont="1" applyBorder="1" applyAlignment="1">
      <alignment horizontal="left" vertical="center" wrapText="1" indent="3"/>
    </xf>
    <xf numFmtId="41" fontId="13" fillId="0" borderId="0" xfId="0" applyNumberFormat="1" applyFont="1" applyAlignment="1">
      <alignment vertical="center"/>
    </xf>
    <xf numFmtId="0" fontId="13" fillId="0" borderId="26" xfId="0" applyFont="1" applyBorder="1" applyAlignment="1">
      <alignment horizontal="left" vertical="center" wrapText="1" indent="1" shrinkToFit="1"/>
    </xf>
    <xf numFmtId="0" fontId="11" fillId="0" borderId="5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 indent="1"/>
    </xf>
    <xf numFmtId="0" fontId="13" fillId="0" borderId="20" xfId="0" applyFont="1" applyBorder="1" applyAlignment="1">
      <alignment horizontal="center" vertical="center"/>
    </xf>
    <xf numFmtId="41" fontId="13" fillId="0" borderId="20" xfId="0" applyNumberFormat="1" applyFont="1" applyBorder="1" applyAlignment="1">
      <alignment horizontal="center" vertical="center"/>
    </xf>
    <xf numFmtId="41" fontId="11" fillId="0" borderId="20" xfId="0" applyNumberFormat="1" applyFont="1" applyBorder="1" applyAlignment="1">
      <alignment vertical="center"/>
    </xf>
    <xf numFmtId="222" fontId="12" fillId="0" borderId="41" xfId="0" applyNumberFormat="1" applyFont="1" applyBorder="1" applyAlignment="1">
      <alignment horizontal="right" vertical="center"/>
    </xf>
    <xf numFmtId="9" fontId="11" fillId="0" borderId="0" xfId="0" applyNumberFormat="1" applyFont="1" applyAlignment="1">
      <alignment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54" xfId="0" applyFont="1" applyBorder="1" applyAlignment="1">
      <alignment horizontal="left" vertical="center" wrapText="1" indent="1"/>
    </xf>
    <xf numFmtId="41" fontId="13" fillId="0" borderId="26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left" vertical="center" wrapText="1" indent="1"/>
    </xf>
    <xf numFmtId="176" fontId="13" fillId="0" borderId="28" xfId="0" applyNumberFormat="1" applyFont="1" applyBorder="1" applyAlignment="1">
      <alignment vertical="center"/>
    </xf>
    <xf numFmtId="41" fontId="11" fillId="0" borderId="28" xfId="0" applyNumberFormat="1" applyFont="1" applyBorder="1" applyAlignment="1">
      <alignment vertical="center"/>
    </xf>
    <xf numFmtId="41" fontId="13" fillId="0" borderId="28" xfId="0" applyNumberFormat="1" applyFont="1" applyBorder="1" applyAlignment="1">
      <alignment horizontal="center" vertical="center"/>
    </xf>
    <xf numFmtId="222" fontId="12" fillId="0" borderId="0" xfId="0" applyNumberFormat="1" applyFont="1" applyAlignment="1">
      <alignment vertical="center"/>
    </xf>
    <xf numFmtId="0" fontId="13" fillId="0" borderId="26" xfId="0" applyFont="1" applyBorder="1" applyAlignment="1">
      <alignment horizontal="left" vertical="center" wrapText="1" indent="1"/>
    </xf>
    <xf numFmtId="0" fontId="13" fillId="0" borderId="29" xfId="0" applyFont="1" applyBorder="1" applyAlignment="1">
      <alignment horizontal="left" vertical="center" wrapText="1" indent="1"/>
    </xf>
    <xf numFmtId="0" fontId="11" fillId="0" borderId="40" xfId="0" applyFont="1" applyBorder="1" applyAlignment="1">
      <alignment horizontal="left" vertical="center" indent="1" shrinkToFit="1"/>
    </xf>
    <xf numFmtId="41" fontId="13" fillId="0" borderId="21" xfId="0" applyNumberFormat="1" applyFont="1" applyBorder="1" applyAlignment="1">
      <alignment vertical="center"/>
    </xf>
    <xf numFmtId="0" fontId="11" fillId="0" borderId="40" xfId="0" applyFont="1" applyBorder="1" applyAlignment="1">
      <alignment horizontal="left" vertical="center" wrapText="1" indent="1"/>
    </xf>
    <xf numFmtId="41" fontId="13" fillId="0" borderId="16" xfId="0" applyNumberFormat="1" applyFont="1" applyBorder="1" applyAlignment="1">
      <alignment vertical="center"/>
    </xf>
    <xf numFmtId="41" fontId="13" fillId="0" borderId="31" xfId="0" applyNumberFormat="1" applyFont="1" applyBorder="1" applyAlignment="1">
      <alignment vertical="center"/>
    </xf>
    <xf numFmtId="41" fontId="13" fillId="0" borderId="60" xfId="0" applyNumberFormat="1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0" fontId="11" fillId="0" borderId="25" xfId="0" applyFont="1" applyBorder="1" applyAlignment="1">
      <alignment horizontal="left" vertical="center" wrapText="1" indent="1"/>
    </xf>
    <xf numFmtId="0" fontId="13" fillId="0" borderId="26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41" fontId="13" fillId="0" borderId="29" xfId="0" applyNumberFormat="1" applyFont="1" applyBorder="1" applyAlignment="1">
      <alignment horizontal="center" vertical="center"/>
    </xf>
    <xf numFmtId="41" fontId="11" fillId="0" borderId="29" xfId="0" applyNumberFormat="1" applyFont="1" applyBorder="1" applyAlignment="1">
      <alignment vertical="center"/>
    </xf>
    <xf numFmtId="41" fontId="12" fillId="0" borderId="0" xfId="0" applyNumberFormat="1" applyFont="1" applyAlignment="1">
      <alignment vertical="center" wrapText="1"/>
    </xf>
    <xf numFmtId="0" fontId="11" fillId="0" borderId="23" xfId="0" applyFont="1" applyBorder="1" applyAlignment="1">
      <alignment horizontal="left" vertical="center" indent="2" shrinkToFit="1"/>
    </xf>
    <xf numFmtId="213" fontId="12" fillId="0" borderId="33" xfId="0" applyNumberFormat="1" applyFont="1" applyBorder="1" applyAlignment="1">
      <alignment horizontal="left" vertical="center" shrinkToFit="1"/>
    </xf>
    <xf numFmtId="41" fontId="55" fillId="0" borderId="14" xfId="0" applyNumberFormat="1" applyFont="1" applyBorder="1" applyAlignment="1">
      <alignment vertical="center" shrinkToFit="1"/>
    </xf>
    <xf numFmtId="0" fontId="13" fillId="0" borderId="15" xfId="0" applyFont="1" applyBorder="1" applyAlignment="1">
      <alignment horizontal="left" vertical="center" indent="1"/>
    </xf>
    <xf numFmtId="0" fontId="11" fillId="0" borderId="23" xfId="0" applyFont="1" applyBorder="1" applyAlignment="1">
      <alignment horizontal="center" vertical="center" shrinkToFit="1"/>
    </xf>
    <xf numFmtId="41" fontId="11" fillId="0" borderId="20" xfId="124" applyNumberFormat="1" applyFont="1" applyBorder="1" applyAlignment="1">
      <alignment vertical="center"/>
    </xf>
    <xf numFmtId="0" fontId="13" fillId="0" borderId="42" xfId="0" applyFont="1" applyBorder="1" applyAlignment="1">
      <alignment horizontal="left" vertical="center" indent="2" shrinkToFit="1"/>
    </xf>
    <xf numFmtId="0" fontId="12" fillId="0" borderId="17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indent="2"/>
    </xf>
    <xf numFmtId="0" fontId="13" fillId="0" borderId="26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left" vertical="center" wrapText="1"/>
    </xf>
    <xf numFmtId="213" fontId="12" fillId="0" borderId="41" xfId="0" applyNumberFormat="1" applyFont="1" applyBorder="1" applyAlignment="1">
      <alignment horizontal="left" vertical="center" shrinkToFit="1"/>
    </xf>
    <xf numFmtId="0" fontId="13" fillId="0" borderId="42" xfId="0" applyFont="1" applyBorder="1" applyAlignment="1">
      <alignment horizontal="left" vertical="center" indent="1" shrinkToFit="1"/>
    </xf>
    <xf numFmtId="0" fontId="11" fillId="0" borderId="54" xfId="0" applyFont="1" applyBorder="1" applyAlignment="1">
      <alignment horizontal="left" vertical="center" indent="2"/>
    </xf>
    <xf numFmtId="41" fontId="13" fillId="0" borderId="21" xfId="0" applyNumberFormat="1" applyFont="1" applyBorder="1" applyAlignment="1">
      <alignment vertical="center" shrinkToFit="1"/>
    </xf>
    <xf numFmtId="0" fontId="11" fillId="0" borderId="25" xfId="0" applyFont="1" applyBorder="1" applyAlignment="1">
      <alignment horizontal="left" vertical="center" indent="1"/>
    </xf>
    <xf numFmtId="0" fontId="11" fillId="0" borderId="23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right" vertical="center"/>
    </xf>
    <xf numFmtId="0" fontId="11" fillId="0" borderId="23" xfId="121" applyFont="1" applyBorder="1" applyAlignment="1">
      <alignment horizontal="left" vertical="center" shrinkToFit="1"/>
    </xf>
    <xf numFmtId="0" fontId="11" fillId="0" borderId="25" xfId="120" applyFont="1" applyBorder="1" applyAlignment="1" applyProtection="1">
      <alignment horizontal="left" vertical="center" shrinkToFit="1"/>
      <protection locked="0"/>
    </xf>
    <xf numFmtId="0" fontId="11" fillId="0" borderId="25" xfId="0" applyFont="1" applyBorder="1" applyAlignment="1">
      <alignment horizontal="left" vertical="center" shrinkToFit="1"/>
    </xf>
    <xf numFmtId="0" fontId="11" fillId="0" borderId="42" xfId="0" applyFont="1" applyBorder="1" applyAlignment="1">
      <alignment horizontal="left" vertical="center" shrinkToFit="1"/>
    </xf>
    <xf numFmtId="209" fontId="13" fillId="0" borderId="16" xfId="0" applyNumberFormat="1" applyFont="1" applyBorder="1" applyAlignment="1">
      <alignment horizontal="left" vertical="center" indent="1" shrinkToFit="1"/>
    </xf>
    <xf numFmtId="0" fontId="11" fillId="0" borderId="25" xfId="0" applyFont="1" applyBorder="1" applyAlignment="1">
      <alignment horizontal="center" vertical="center" shrinkToFit="1"/>
    </xf>
    <xf numFmtId="176" fontId="10" fillId="0" borderId="24" xfId="0" applyNumberFormat="1" applyFont="1" applyBorder="1" applyAlignment="1">
      <alignment vertical="center"/>
    </xf>
    <xf numFmtId="0" fontId="12" fillId="0" borderId="21" xfId="0" applyFont="1" applyBorder="1" applyAlignment="1">
      <alignment horizontal="right" vertical="center"/>
    </xf>
    <xf numFmtId="0" fontId="11" fillId="0" borderId="46" xfId="121" applyFont="1" applyBorder="1" applyAlignment="1">
      <alignment horizontal="left" vertical="center" shrinkToFit="1"/>
    </xf>
    <xf numFmtId="0" fontId="13" fillId="0" borderId="16" xfId="121" applyFont="1" applyBorder="1" applyAlignment="1">
      <alignment vertical="center" shrinkToFit="1"/>
    </xf>
    <xf numFmtId="0" fontId="61" fillId="0" borderId="37" xfId="120" applyFont="1" applyBorder="1" applyAlignment="1" applyProtection="1">
      <alignment horizontal="left" vertical="center" wrapText="1" indent="1" shrinkToFit="1"/>
      <protection locked="0"/>
    </xf>
    <xf numFmtId="0" fontId="13" fillId="0" borderId="37" xfId="120" applyFont="1" applyBorder="1" applyAlignment="1" applyProtection="1">
      <alignment vertical="center" shrinkToFit="1"/>
      <protection locked="0"/>
    </xf>
    <xf numFmtId="219" fontId="11" fillId="0" borderId="17" xfId="0" applyNumberFormat="1" applyFont="1" applyBorder="1" applyAlignment="1">
      <alignment vertical="center"/>
    </xf>
    <xf numFmtId="40" fontId="53" fillId="0" borderId="23" xfId="118" applyNumberFormat="1" applyFont="1" applyFill="1" applyBorder="1" applyAlignment="1">
      <alignment horizontal="left" vertical="center" indent="1" shrinkToFit="1"/>
    </xf>
    <xf numFmtId="210" fontId="13" fillId="0" borderId="16" xfId="0" applyNumberFormat="1" applyFont="1" applyBorder="1" applyAlignment="1">
      <alignment horizontal="center" vertical="center" shrinkToFit="1"/>
    </xf>
    <xf numFmtId="176" fontId="11" fillId="0" borderId="17" xfId="0" applyNumberFormat="1" applyFont="1" applyBorder="1" applyAlignment="1">
      <alignment vertical="center" shrinkToFit="1"/>
    </xf>
    <xf numFmtId="0" fontId="13" fillId="0" borderId="16" xfId="0" applyFont="1" applyBorder="1" applyAlignment="1">
      <alignment horizontal="left" vertical="center" wrapText="1" indent="1" shrinkToFit="1"/>
    </xf>
    <xf numFmtId="176" fontId="11" fillId="0" borderId="17" xfId="0" applyNumberFormat="1" applyFont="1" applyBorder="1" applyAlignment="1">
      <alignment horizontal="left" vertical="center" shrinkToFit="1"/>
    </xf>
    <xf numFmtId="176" fontId="11" fillId="0" borderId="24" xfId="0" applyNumberFormat="1" applyFont="1" applyBorder="1" applyAlignment="1">
      <alignment vertical="center"/>
    </xf>
    <xf numFmtId="40" fontId="53" fillId="0" borderId="46" xfId="118" applyNumberFormat="1" applyFont="1" applyFill="1" applyBorder="1" applyAlignment="1">
      <alignment horizontal="left" vertical="center" indent="1" shrinkToFit="1"/>
    </xf>
    <xf numFmtId="0" fontId="13" fillId="0" borderId="14" xfId="0" applyFont="1" applyBorder="1" applyAlignment="1">
      <alignment horizontal="left" vertical="center" indent="1" shrinkToFit="1"/>
    </xf>
    <xf numFmtId="0" fontId="13" fillId="0" borderId="29" xfId="0" applyFont="1" applyBorder="1" applyAlignment="1">
      <alignment horizontal="center" vertical="center" shrinkToFit="1"/>
    </xf>
    <xf numFmtId="41" fontId="13" fillId="0" borderId="57" xfId="0" applyNumberFormat="1" applyFont="1" applyBorder="1" applyAlignment="1">
      <alignment vertical="center"/>
    </xf>
    <xf numFmtId="41" fontId="11" fillId="0" borderId="31" xfId="0" applyNumberFormat="1" applyFont="1" applyBorder="1" applyAlignment="1">
      <alignment vertical="center"/>
    </xf>
    <xf numFmtId="41" fontId="60" fillId="0" borderId="33" xfId="0" applyNumberFormat="1" applyFont="1" applyBorder="1" applyAlignment="1">
      <alignment vertical="center"/>
    </xf>
    <xf numFmtId="219" fontId="11" fillId="0" borderId="17" xfId="0" applyNumberFormat="1" applyFont="1" applyBorder="1" applyAlignment="1">
      <alignment vertical="center" shrinkToFit="1"/>
    </xf>
    <xf numFmtId="176" fontId="10" fillId="0" borderId="24" xfId="0" applyNumberFormat="1" applyFont="1" applyBorder="1" applyAlignment="1">
      <alignment vertical="center" shrinkToFit="1"/>
    </xf>
    <xf numFmtId="220" fontId="11" fillId="0" borderId="25" xfId="120" applyNumberFormat="1" applyFont="1" applyBorder="1" applyAlignment="1" applyProtection="1">
      <alignment horizontal="left" vertical="center" indent="1" shrinkToFit="1"/>
      <protection locked="0"/>
    </xf>
    <xf numFmtId="212" fontId="11" fillId="0" borderId="17" xfId="0" applyNumberFormat="1" applyFont="1" applyBorder="1" applyAlignment="1">
      <alignment vertical="center"/>
    </xf>
    <xf numFmtId="212" fontId="11" fillId="0" borderId="17" xfId="0" applyNumberFormat="1" applyFont="1" applyBorder="1" applyAlignment="1">
      <alignment vertical="center" shrinkToFit="1"/>
    </xf>
    <xf numFmtId="0" fontId="45" fillId="0" borderId="16" xfId="0" applyFont="1" applyBorder="1" applyAlignment="1">
      <alignment horizontal="left" vertical="center" indent="1"/>
    </xf>
    <xf numFmtId="207" fontId="52" fillId="0" borderId="14" xfId="0" applyNumberFormat="1" applyFont="1" applyBorder="1" applyAlignment="1">
      <alignment vertical="center" shrinkToFit="1"/>
    </xf>
    <xf numFmtId="0" fontId="52" fillId="0" borderId="25" xfId="0" applyFont="1" applyBorder="1" applyAlignment="1">
      <alignment horizontal="left" vertical="center" indent="1"/>
    </xf>
    <xf numFmtId="41" fontId="66" fillId="0" borderId="17" xfId="0" applyNumberFormat="1" applyFont="1" applyBorder="1" applyAlignment="1">
      <alignment vertical="center"/>
    </xf>
    <xf numFmtId="0" fontId="52" fillId="0" borderId="25" xfId="120" applyFont="1" applyBorder="1" applyAlignment="1" applyProtection="1">
      <alignment horizontal="left" vertical="center" indent="1" shrinkToFit="1"/>
      <protection locked="0"/>
    </xf>
    <xf numFmtId="0" fontId="45" fillId="0" borderId="16" xfId="0" applyFont="1" applyBorder="1" applyAlignment="1">
      <alignment horizontal="left" vertical="center" indent="1" shrinkToFit="1"/>
    </xf>
    <xf numFmtId="220" fontId="52" fillId="0" borderId="25" xfId="120" applyNumberFormat="1" applyFont="1" applyBorder="1" applyAlignment="1" applyProtection="1">
      <alignment horizontal="left" vertical="center" indent="1" shrinkToFit="1"/>
      <protection locked="0"/>
    </xf>
    <xf numFmtId="0" fontId="45" fillId="0" borderId="15" xfId="0" applyFont="1" applyBorder="1" applyAlignment="1">
      <alignment horizontal="left" vertical="center" indent="1" shrinkToFit="1"/>
    </xf>
    <xf numFmtId="0" fontId="11" fillId="0" borderId="23" xfId="0" applyFont="1" applyBorder="1" applyAlignment="1">
      <alignment horizontal="left" vertical="center" wrapText="1" indent="1" shrinkToFit="1"/>
    </xf>
    <xf numFmtId="40" fontId="55" fillId="0" borderId="15" xfId="118" applyNumberFormat="1" applyFont="1" applyFill="1" applyBorder="1" applyAlignment="1">
      <alignment horizontal="left" vertical="center" wrapText="1" indent="1"/>
    </xf>
    <xf numFmtId="0" fontId="11" fillId="0" borderId="54" xfId="0" applyFont="1" applyBorder="1" applyAlignment="1">
      <alignment horizontal="left" vertical="center" indent="1"/>
    </xf>
    <xf numFmtId="40" fontId="53" fillId="0" borderId="25" xfId="118" applyNumberFormat="1" applyFont="1" applyFill="1" applyBorder="1" applyAlignment="1">
      <alignment horizontal="left" vertical="center" wrapText="1" indent="1"/>
    </xf>
    <xf numFmtId="40" fontId="53" fillId="0" borderId="23" xfId="118" applyNumberFormat="1" applyFont="1" applyFill="1" applyBorder="1" applyAlignment="1">
      <alignment horizontal="center" vertical="center" wrapText="1"/>
    </xf>
    <xf numFmtId="40" fontId="53" fillId="0" borderId="25" xfId="118" applyNumberFormat="1" applyFont="1" applyFill="1" applyBorder="1" applyAlignment="1">
      <alignment horizontal="left" vertical="center" indent="1" shrinkToFit="1"/>
    </xf>
    <xf numFmtId="207" fontId="11" fillId="0" borderId="17" xfId="0" applyNumberFormat="1" applyFont="1" applyBorder="1" applyAlignment="1">
      <alignment horizontal="right" vertical="center" shrinkToFit="1"/>
    </xf>
    <xf numFmtId="41" fontId="55" fillId="0" borderId="17" xfId="0" applyNumberFormat="1" applyFont="1" applyBorder="1" applyAlignment="1">
      <alignment vertical="center"/>
    </xf>
    <xf numFmtId="176" fontId="11" fillId="0" borderId="24" xfId="0" applyNumberFormat="1" applyFont="1" applyBorder="1" applyAlignment="1">
      <alignment vertical="center" shrinkToFit="1"/>
    </xf>
    <xf numFmtId="40" fontId="53" fillId="0" borderId="23" xfId="118" applyNumberFormat="1" applyFont="1" applyFill="1" applyBorder="1" applyAlignment="1">
      <alignment horizontal="left" vertical="center" indent="1"/>
    </xf>
    <xf numFmtId="216" fontId="11" fillId="0" borderId="17" xfId="0" applyNumberFormat="1" applyFont="1" applyBorder="1" applyAlignment="1">
      <alignment vertical="center" shrinkToFit="1"/>
    </xf>
    <xf numFmtId="40" fontId="75" fillId="0" borderId="23" xfId="118" applyNumberFormat="1" applyFont="1" applyFill="1" applyBorder="1" applyAlignment="1">
      <alignment horizontal="left" vertical="center" wrapText="1" indent="1"/>
    </xf>
    <xf numFmtId="0" fontId="71" fillId="0" borderId="14" xfId="0" applyFont="1" applyBorder="1" applyAlignment="1">
      <alignment horizontal="left" vertical="center" indent="1" shrinkToFit="1"/>
    </xf>
    <xf numFmtId="176" fontId="72" fillId="0" borderId="17" xfId="0" applyNumberFormat="1" applyFont="1" applyBorder="1" applyAlignment="1">
      <alignment vertical="center" shrinkToFit="1"/>
    </xf>
    <xf numFmtId="0" fontId="71" fillId="0" borderId="16" xfId="0" applyFont="1" applyBorder="1" applyAlignment="1">
      <alignment horizontal="center" vertical="center" shrinkToFit="1"/>
    </xf>
    <xf numFmtId="176" fontId="72" fillId="0" borderId="24" xfId="0" applyNumberFormat="1" applyFont="1" applyBorder="1" applyAlignment="1">
      <alignment vertical="center" shrinkToFit="1"/>
    </xf>
    <xf numFmtId="40" fontId="53" fillId="0" borderId="54" xfId="118" applyNumberFormat="1" applyFont="1" applyFill="1" applyBorder="1" applyAlignment="1">
      <alignment horizontal="left" vertical="center" wrapText="1" indent="1"/>
    </xf>
    <xf numFmtId="176" fontId="11" fillId="0" borderId="21" xfId="0" applyNumberFormat="1" applyFont="1" applyBorder="1" applyAlignment="1">
      <alignment vertical="center" shrinkToFit="1"/>
    </xf>
    <xf numFmtId="176" fontId="11" fillId="0" borderId="14" xfId="0" applyNumberFormat="1" applyFont="1" applyBorder="1" applyAlignment="1">
      <alignment vertical="center"/>
    </xf>
    <xf numFmtId="0" fontId="13" fillId="0" borderId="16" xfId="0" applyFont="1" applyBorder="1" applyAlignment="1">
      <alignment vertical="center" shrinkToFit="1"/>
    </xf>
    <xf numFmtId="207" fontId="11" fillId="0" borderId="14" xfId="0" applyNumberFormat="1" applyFont="1" applyBorder="1" applyAlignment="1">
      <alignment vertical="center"/>
    </xf>
    <xf numFmtId="40" fontId="53" fillId="0" borderId="23" xfId="118" applyNumberFormat="1" applyFont="1" applyFill="1" applyBorder="1" applyAlignment="1">
      <alignment horizontal="left" vertical="center" wrapText="1" indent="1" shrinkToFit="1"/>
    </xf>
    <xf numFmtId="217" fontId="53" fillId="0" borderId="23" xfId="118" applyNumberFormat="1" applyFont="1" applyFill="1" applyBorder="1" applyAlignment="1">
      <alignment horizontal="left" vertical="center" wrapText="1" indent="1"/>
    </xf>
    <xf numFmtId="40" fontId="55" fillId="0" borderId="16" xfId="118" applyNumberFormat="1" applyFont="1" applyFill="1" applyBorder="1" applyAlignment="1">
      <alignment horizontal="left" vertical="center" wrapText="1" indent="1"/>
    </xf>
    <xf numFmtId="207" fontId="11" fillId="0" borderId="14" xfId="0" applyNumberFormat="1" applyFont="1" applyBorder="1" applyAlignment="1">
      <alignment horizontal="right" vertical="center"/>
    </xf>
    <xf numFmtId="217" fontId="55" fillId="0" borderId="16" xfId="118" applyNumberFormat="1" applyFont="1" applyFill="1" applyBorder="1" applyAlignment="1">
      <alignment horizontal="left" vertical="center" indent="1"/>
    </xf>
    <xf numFmtId="40" fontId="55" fillId="0" borderId="17" xfId="118" applyNumberFormat="1" applyFont="1" applyFill="1" applyBorder="1" applyAlignment="1">
      <alignment horizontal="left" vertical="center" wrapText="1" indent="1"/>
    </xf>
    <xf numFmtId="40" fontId="53" fillId="0" borderId="40" xfId="118" applyNumberFormat="1" applyFont="1" applyFill="1" applyBorder="1" applyAlignment="1">
      <alignment horizontal="left" vertical="center" wrapText="1" indent="1"/>
    </xf>
    <xf numFmtId="40" fontId="55" fillId="0" borderId="16" xfId="118" applyNumberFormat="1" applyFont="1" applyFill="1" applyBorder="1" applyAlignment="1">
      <alignment horizontal="left" vertical="center" indent="1"/>
    </xf>
    <xf numFmtId="0" fontId="11" fillId="0" borderId="54" xfId="0" applyFont="1" applyBorder="1" applyAlignment="1">
      <alignment horizontal="center" vertical="center"/>
    </xf>
    <xf numFmtId="0" fontId="57" fillId="0" borderId="21" xfId="0" applyFont="1" applyBorder="1" applyAlignment="1">
      <alignment vertical="center"/>
    </xf>
    <xf numFmtId="0" fontId="13" fillId="0" borderId="15" xfId="0" applyFont="1" applyBorder="1" applyAlignment="1">
      <alignment horizontal="left" vertical="center" wrapText="1" indent="1" shrinkToFit="1"/>
    </xf>
    <xf numFmtId="41" fontId="13" fillId="0" borderId="14" xfId="0" applyNumberFormat="1" applyFont="1" applyBorder="1" applyAlignment="1">
      <alignment vertical="center"/>
    </xf>
    <xf numFmtId="218" fontId="11" fillId="0" borderId="40" xfId="0" applyNumberFormat="1" applyFont="1" applyBorder="1" applyAlignment="1">
      <alignment horizontal="left" vertical="center" indent="1" shrinkToFit="1"/>
    </xf>
    <xf numFmtId="176" fontId="11" fillId="0" borderId="36" xfId="0" applyNumberFormat="1" applyFont="1" applyBorder="1" applyAlignment="1">
      <alignment vertical="center"/>
    </xf>
    <xf numFmtId="0" fontId="13" fillId="0" borderId="20" xfId="0" applyFont="1" applyBorder="1" applyAlignment="1">
      <alignment horizontal="left" vertical="center" indent="1"/>
    </xf>
    <xf numFmtId="176" fontId="11" fillId="0" borderId="18" xfId="0" applyNumberFormat="1" applyFont="1" applyBorder="1" applyAlignment="1">
      <alignment vertical="center"/>
    </xf>
    <xf numFmtId="210" fontId="13" fillId="0" borderId="20" xfId="0" applyNumberFormat="1" applyFont="1" applyBorder="1" applyAlignment="1">
      <alignment horizontal="center" vertical="center" shrinkToFit="1"/>
    </xf>
    <xf numFmtId="176" fontId="11" fillId="0" borderId="21" xfId="0" applyNumberFormat="1" applyFont="1" applyBorder="1" applyAlignment="1">
      <alignment vertical="center"/>
    </xf>
    <xf numFmtId="176" fontId="11" fillId="0" borderId="14" xfId="0" applyNumberFormat="1" applyFont="1" applyBorder="1" applyAlignment="1">
      <alignment vertical="center" shrinkToFit="1"/>
    </xf>
    <xf numFmtId="219" fontId="11" fillId="0" borderId="14" xfId="0" applyNumberFormat="1" applyFont="1" applyBorder="1" applyAlignment="1">
      <alignment vertical="center"/>
    </xf>
    <xf numFmtId="209" fontId="13" fillId="0" borderId="16" xfId="0" applyNumberFormat="1" applyFont="1" applyBorder="1" applyAlignment="1">
      <alignment horizontal="left" vertical="center" indent="1"/>
    </xf>
    <xf numFmtId="214" fontId="11" fillId="0" borderId="36" xfId="0" applyNumberFormat="1" applyFont="1" applyBorder="1" applyAlignment="1">
      <alignment vertical="center" shrinkToFit="1"/>
    </xf>
    <xf numFmtId="214" fontId="11" fillId="0" borderId="17" xfId="0" applyNumberFormat="1" applyFont="1" applyBorder="1" applyAlignment="1">
      <alignment vertical="center"/>
    </xf>
    <xf numFmtId="214" fontId="11" fillId="0" borderId="14" xfId="0" applyNumberFormat="1" applyFont="1" applyBorder="1" applyAlignment="1">
      <alignment vertical="center" shrinkToFit="1"/>
    </xf>
    <xf numFmtId="214" fontId="11" fillId="0" borderId="18" xfId="0" applyNumberFormat="1" applyFont="1" applyBorder="1" applyAlignment="1">
      <alignment vertical="center" shrinkToFit="1"/>
    </xf>
    <xf numFmtId="214" fontId="11" fillId="0" borderId="21" xfId="0" applyNumberFormat="1" applyFont="1" applyBorder="1" applyAlignment="1">
      <alignment vertical="center"/>
    </xf>
    <xf numFmtId="0" fontId="13" fillId="0" borderId="29" xfId="0" applyFont="1" applyBorder="1" applyAlignment="1">
      <alignment horizontal="left" vertical="center" indent="1"/>
    </xf>
    <xf numFmtId="207" fontId="11" fillId="0" borderId="32" xfId="0" applyNumberFormat="1" applyFont="1" applyBorder="1" applyAlignment="1">
      <alignment vertical="center"/>
    </xf>
    <xf numFmtId="210" fontId="13" fillId="0" borderId="29" xfId="0" applyNumberFormat="1" applyFont="1" applyBorder="1" applyAlignment="1">
      <alignment horizontal="center" vertical="center" shrinkToFit="1"/>
    </xf>
    <xf numFmtId="214" fontId="11" fillId="0" borderId="15" xfId="0" applyNumberFormat="1" applyFont="1" applyBorder="1" applyAlignment="1">
      <alignment vertical="center" shrinkToFit="1"/>
    </xf>
    <xf numFmtId="176" fontId="11" fillId="0" borderId="32" xfId="0" applyNumberFormat="1" applyFont="1" applyBorder="1" applyAlignment="1">
      <alignment vertical="center"/>
    </xf>
    <xf numFmtId="214" fontId="11" fillId="0" borderId="17" xfId="0" applyNumberFormat="1" applyFont="1" applyBorder="1" applyAlignment="1">
      <alignment vertical="center" shrinkToFit="1"/>
    </xf>
    <xf numFmtId="214" fontId="11" fillId="0" borderId="24" xfId="0" applyNumberFormat="1" applyFont="1" applyBorder="1" applyAlignment="1">
      <alignment vertical="center" shrinkToFit="1"/>
    </xf>
    <xf numFmtId="41" fontId="11" fillId="0" borderId="21" xfId="0" applyNumberFormat="1" applyFont="1" applyBorder="1" applyAlignment="1">
      <alignment vertical="center" shrinkToFit="1"/>
    </xf>
    <xf numFmtId="207" fontId="11" fillId="0" borderId="36" xfId="0" applyNumberFormat="1" applyFont="1" applyBorder="1" applyAlignment="1">
      <alignment vertical="center"/>
    </xf>
    <xf numFmtId="207" fontId="11" fillId="0" borderId="18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211" fontId="13" fillId="0" borderId="16" xfId="0" applyNumberFormat="1" applyFont="1" applyBorder="1" applyAlignment="1">
      <alignment horizontal="center" vertical="center" shrinkToFit="1"/>
    </xf>
    <xf numFmtId="207" fontId="11" fillId="0" borderId="31" xfId="0" applyNumberFormat="1" applyFont="1" applyBorder="1" applyAlignment="1">
      <alignment vertical="center"/>
    </xf>
    <xf numFmtId="0" fontId="13" fillId="0" borderId="40" xfId="0" applyFont="1" applyBorder="1" applyAlignment="1">
      <alignment horizontal="left" vertical="center" indent="1" shrinkToFit="1"/>
    </xf>
    <xf numFmtId="223" fontId="12" fillId="0" borderId="33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right" vertical="center" wrapText="1"/>
    </xf>
    <xf numFmtId="223" fontId="12" fillId="0" borderId="41" xfId="0" applyNumberFormat="1" applyFont="1" applyBorder="1" applyAlignment="1">
      <alignment horizontal="center" vertical="center" wrapText="1"/>
    </xf>
    <xf numFmtId="223" fontId="12" fillId="0" borderId="41" xfId="0" applyNumberFormat="1" applyFont="1" applyBorder="1" applyAlignment="1">
      <alignment vertical="center"/>
    </xf>
    <xf numFmtId="216" fontId="13" fillId="0" borderId="24" xfId="0" applyNumberFormat="1" applyFont="1" applyBorder="1" applyAlignment="1">
      <alignment vertical="center"/>
    </xf>
    <xf numFmtId="0" fontId="11" fillId="0" borderId="65" xfId="0" applyFont="1" applyBorder="1" applyAlignment="1">
      <alignment vertical="center"/>
    </xf>
    <xf numFmtId="0" fontId="13" fillId="0" borderId="42" xfId="0" applyFont="1" applyBorder="1" applyAlignment="1">
      <alignment horizontal="left" vertical="center" indent="1"/>
    </xf>
    <xf numFmtId="0" fontId="13" fillId="0" borderId="14" xfId="0" applyFont="1" applyBorder="1" applyAlignment="1">
      <alignment horizontal="left" vertical="center" wrapText="1" indent="1"/>
    </xf>
    <xf numFmtId="0" fontId="13" fillId="0" borderId="15" xfId="0" applyFont="1" applyBorder="1" applyAlignment="1">
      <alignment horizontal="left" vertical="center" wrapText="1" indent="1"/>
    </xf>
    <xf numFmtId="41" fontId="13" fillId="0" borderId="16" xfId="0" applyNumberFormat="1" applyFont="1" applyBorder="1" applyAlignment="1">
      <alignment horizontal="center" vertical="center" shrinkToFit="1"/>
    </xf>
    <xf numFmtId="41" fontId="45" fillId="0" borderId="16" xfId="0" applyNumberFormat="1" applyFont="1" applyBorder="1" applyAlignment="1">
      <alignment vertical="center" shrinkToFit="1"/>
    </xf>
    <xf numFmtId="0" fontId="13" fillId="0" borderId="17" xfId="0" applyFont="1" applyBorder="1" applyAlignment="1">
      <alignment vertical="center"/>
    </xf>
    <xf numFmtId="0" fontId="11" fillId="0" borderId="65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52" fillId="0" borderId="0" xfId="0" applyFont="1" applyAlignment="1">
      <alignment horizontal="right" shrinkToFit="1"/>
    </xf>
    <xf numFmtId="0" fontId="13" fillId="25" borderId="23" xfId="0" applyFont="1" applyFill="1" applyBorder="1" applyAlignment="1">
      <alignment vertical="center" wrapText="1"/>
    </xf>
    <xf numFmtId="10" fontId="13" fillId="0" borderId="17" xfId="0" applyNumberFormat="1" applyFont="1" applyBorder="1" applyAlignment="1">
      <alignment horizontal="center" vertical="center" wrapText="1"/>
    </xf>
    <xf numFmtId="10" fontId="45" fillId="0" borderId="15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shrinkToFit="1"/>
    </xf>
    <xf numFmtId="41" fontId="45" fillId="0" borderId="17" xfId="0" applyNumberFormat="1" applyFont="1" applyBorder="1" applyAlignment="1">
      <alignment vertical="center" shrinkToFit="1"/>
    </xf>
    <xf numFmtId="0" fontId="13" fillId="25" borderId="23" xfId="0" applyFont="1" applyFill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 indent="1"/>
    </xf>
    <xf numFmtId="0" fontId="13" fillId="0" borderId="17" xfId="0" applyFont="1" applyBorder="1" applyAlignment="1">
      <alignment vertical="center" wrapText="1"/>
    </xf>
    <xf numFmtId="0" fontId="13" fillId="25" borderId="23" xfId="0" applyFont="1" applyFill="1" applyBorder="1" applyAlignment="1">
      <alignment horizontal="left" vertical="center" wrapText="1" indent="1"/>
    </xf>
    <xf numFmtId="0" fontId="13" fillId="25" borderId="23" xfId="0" applyFont="1" applyFill="1" applyBorder="1" applyAlignment="1">
      <alignment horizontal="left" vertical="center" indent="1"/>
    </xf>
    <xf numFmtId="41" fontId="11" fillId="0" borderId="65" xfId="0" applyNumberFormat="1" applyFont="1" applyBorder="1" applyAlignment="1">
      <alignment vertical="center"/>
    </xf>
    <xf numFmtId="41" fontId="52" fillId="0" borderId="0" xfId="0" applyNumberFormat="1" applyFont="1" applyAlignment="1">
      <alignment vertical="center" shrinkToFit="1"/>
    </xf>
    <xf numFmtId="0" fontId="13" fillId="0" borderId="17" xfId="0" applyFont="1" applyBorder="1" applyAlignment="1">
      <alignment horizontal="left" vertical="center" wrapText="1" shrinkToFit="1"/>
    </xf>
    <xf numFmtId="10" fontId="62" fillId="0" borderId="65" xfId="0" applyNumberFormat="1" applyFont="1" applyBorder="1" applyAlignment="1">
      <alignment horizontal="right" vertical="center" wrapText="1"/>
    </xf>
    <xf numFmtId="0" fontId="52" fillId="0" borderId="0" xfId="0" applyFont="1" applyAlignment="1">
      <alignment vertical="center"/>
    </xf>
    <xf numFmtId="10" fontId="62" fillId="0" borderId="0" xfId="0" applyNumberFormat="1" applyFont="1" applyAlignment="1">
      <alignment vertical="center"/>
    </xf>
    <xf numFmtId="0" fontId="13" fillId="25" borderId="23" xfId="0" applyFont="1" applyFill="1" applyBorder="1" applyAlignment="1">
      <alignment horizontal="left" vertical="center"/>
    </xf>
    <xf numFmtId="0" fontId="13" fillId="25" borderId="23" xfId="0" applyFont="1" applyFill="1" applyBorder="1" applyAlignment="1">
      <alignment horizontal="left" vertical="center" shrinkToFit="1"/>
    </xf>
    <xf numFmtId="41" fontId="45" fillId="0" borderId="24" xfId="0" applyNumberFormat="1" applyFont="1" applyBorder="1" applyAlignment="1">
      <alignment vertical="center" shrinkToFit="1"/>
    </xf>
    <xf numFmtId="49" fontId="13" fillId="0" borderId="17" xfId="0" applyNumberFormat="1" applyFont="1" applyBorder="1" applyAlignment="1">
      <alignment horizontal="left" vertical="center" wrapText="1" indent="1"/>
    </xf>
    <xf numFmtId="0" fontId="76" fillId="0" borderId="15" xfId="0" applyFont="1" applyBorder="1" applyAlignment="1">
      <alignment horizontal="left" vertical="center" wrapText="1" indent="1"/>
    </xf>
    <xf numFmtId="41" fontId="13" fillId="0" borderId="16" xfId="0" applyNumberFormat="1" applyFont="1" applyBorder="1" applyAlignment="1">
      <alignment vertical="center" shrinkToFit="1"/>
    </xf>
    <xf numFmtId="0" fontId="13" fillId="25" borderId="23" xfId="0" applyFont="1" applyFill="1" applyBorder="1" applyAlignment="1">
      <alignment vertical="center"/>
    </xf>
    <xf numFmtId="41" fontId="13" fillId="0" borderId="31" xfId="0" applyNumberFormat="1" applyFont="1" applyBorder="1" applyAlignment="1">
      <alignment vertical="center" shrinkToFit="1"/>
    </xf>
    <xf numFmtId="41" fontId="13" fillId="0" borderId="15" xfId="0" applyNumberFormat="1" applyFont="1" applyBorder="1" applyAlignment="1">
      <alignment vertical="center" shrinkToFit="1"/>
    </xf>
    <xf numFmtId="41" fontId="13" fillId="0" borderId="37" xfId="0" applyNumberFormat="1" applyFont="1" applyBorder="1" applyAlignment="1">
      <alignment vertical="center" shrinkToFit="1"/>
    </xf>
    <xf numFmtId="0" fontId="13" fillId="0" borderId="26" xfId="0" applyFont="1" applyBorder="1" applyAlignment="1">
      <alignment vertical="center" shrinkToFit="1"/>
    </xf>
    <xf numFmtId="41" fontId="45" fillId="0" borderId="26" xfId="0" applyNumberFormat="1" applyFont="1" applyBorder="1" applyAlignment="1">
      <alignment vertical="center" shrinkToFit="1"/>
    </xf>
    <xf numFmtId="41" fontId="13" fillId="0" borderId="20" xfId="0" applyNumberFormat="1" applyFont="1" applyBorder="1" applyAlignment="1">
      <alignment vertical="center" shrinkToFit="1"/>
    </xf>
    <xf numFmtId="41" fontId="13" fillId="0" borderId="19" xfId="0" applyNumberFormat="1" applyFont="1" applyBorder="1" applyAlignment="1">
      <alignment vertical="center" shrinkToFit="1"/>
    </xf>
    <xf numFmtId="0" fontId="13" fillId="0" borderId="20" xfId="0" applyFont="1" applyBorder="1" applyAlignment="1">
      <alignment vertical="center" shrinkToFit="1"/>
    </xf>
    <xf numFmtId="41" fontId="45" fillId="0" borderId="20" xfId="0" applyNumberFormat="1" applyFont="1" applyBorder="1" applyAlignment="1">
      <alignment vertical="center" shrinkToFit="1"/>
    </xf>
    <xf numFmtId="0" fontId="11" fillId="0" borderId="0" xfId="0" applyFont="1"/>
    <xf numFmtId="10" fontId="11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221" fontId="11" fillId="0" borderId="17" xfId="0" applyNumberFormat="1" applyFont="1" applyBorder="1" applyAlignment="1">
      <alignment vertical="center"/>
    </xf>
    <xf numFmtId="176" fontId="11" fillId="0" borderId="60" xfId="0" applyNumberFormat="1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3" fillId="0" borderId="33" xfId="0" applyFont="1" applyBorder="1" applyAlignment="1">
      <alignment vertical="center" wrapText="1"/>
    </xf>
    <xf numFmtId="41" fontId="13" fillId="0" borderId="33" xfId="0" applyNumberFormat="1" applyFont="1" applyBorder="1" applyAlignment="1">
      <alignment horizontal="center" vertical="center" wrapText="1"/>
    </xf>
    <xf numFmtId="0" fontId="13" fillId="0" borderId="39" xfId="0" applyFont="1" applyBorder="1" applyAlignment="1">
      <alignment vertical="center"/>
    </xf>
    <xf numFmtId="41" fontId="13" fillId="0" borderId="41" xfId="0" applyNumberFormat="1" applyFont="1" applyBorder="1" applyAlignment="1">
      <alignment vertical="center"/>
    </xf>
    <xf numFmtId="215" fontId="13" fillId="0" borderId="33" xfId="0" applyNumberFormat="1" applyFont="1" applyBorder="1" applyAlignment="1">
      <alignment horizontal="center" vertical="center"/>
    </xf>
    <xf numFmtId="49" fontId="11" fillId="0" borderId="34" xfId="128" applyNumberFormat="1" applyFont="1" applyBorder="1" applyAlignment="1">
      <alignment vertical="center" shrinkToFit="1"/>
    </xf>
    <xf numFmtId="223" fontId="12" fillId="0" borderId="16" xfId="0" applyNumberFormat="1" applyFont="1" applyBorder="1" applyAlignment="1">
      <alignment horizontal="center" vertical="center" wrapText="1"/>
    </xf>
    <xf numFmtId="49" fontId="11" fillId="0" borderId="16" xfId="128" applyNumberFormat="1" applyFont="1" applyBorder="1" applyAlignment="1">
      <alignment vertical="center" shrinkToFit="1"/>
    </xf>
    <xf numFmtId="10" fontId="13" fillId="0" borderId="0" xfId="0" applyNumberFormat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1" fontId="13" fillId="0" borderId="16" xfId="0" applyNumberFormat="1" applyFont="1" applyBorder="1" applyAlignment="1">
      <alignment horizontal="right" vertical="center" shrinkToFit="1"/>
    </xf>
    <xf numFmtId="41" fontId="11" fillId="0" borderId="17" xfId="0" applyNumberFormat="1" applyFont="1" applyBorder="1" applyAlignment="1">
      <alignment horizontal="right" vertical="center"/>
    </xf>
    <xf numFmtId="223" fontId="11" fillId="0" borderId="17" xfId="0" applyNumberFormat="1" applyFont="1" applyBorder="1" applyAlignment="1">
      <alignment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8" fillId="0" borderId="0" xfId="0" applyFont="1" applyAlignment="1">
      <alignment horizontal="distributed"/>
    </xf>
    <xf numFmtId="0" fontId="48" fillId="0" borderId="32" xfId="0" applyFont="1" applyBorder="1" applyAlignment="1">
      <alignment horizontal="distributed"/>
    </xf>
    <xf numFmtId="0" fontId="47" fillId="0" borderId="0" xfId="0" applyFont="1" applyAlignment="1">
      <alignment horizontal="distributed" vertical="center"/>
    </xf>
    <xf numFmtId="0" fontId="47" fillId="0" borderId="32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47" fillId="0" borderId="32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textRotation="255"/>
    </xf>
    <xf numFmtId="0" fontId="14" fillId="0" borderId="46" xfId="0" applyFont="1" applyBorder="1" applyAlignment="1">
      <alignment horizontal="center" vertical="center" textRotation="255"/>
    </xf>
    <xf numFmtId="0" fontId="14" fillId="0" borderId="59" xfId="0" applyFont="1" applyBorder="1" applyAlignment="1">
      <alignment horizontal="center" vertical="center" textRotation="255"/>
    </xf>
    <xf numFmtId="0" fontId="14" fillId="0" borderId="47" xfId="0" applyFont="1" applyBorder="1" applyAlignment="1">
      <alignment horizontal="center" vertical="center" textRotation="255"/>
    </xf>
    <xf numFmtId="0" fontId="14" fillId="0" borderId="30" xfId="0" applyFont="1" applyBorder="1" applyAlignment="1">
      <alignment horizontal="center" vertical="center" textRotation="255"/>
    </xf>
    <xf numFmtId="0" fontId="14" fillId="0" borderId="61" xfId="0" applyFont="1" applyBorder="1" applyAlignment="1">
      <alignment horizontal="center" vertical="center" textRotation="255"/>
    </xf>
    <xf numFmtId="0" fontId="5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7" fillId="0" borderId="32" xfId="0" applyFont="1" applyBorder="1" applyAlignment="1">
      <alignment horizontal="right"/>
    </xf>
    <xf numFmtId="0" fontId="10" fillId="0" borderId="32" xfId="0" applyFont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textRotation="255"/>
    </xf>
    <xf numFmtId="0" fontId="10" fillId="0" borderId="0" xfId="0" applyFont="1"/>
    <xf numFmtId="0" fontId="9" fillId="0" borderId="0" xfId="119" applyFont="1" applyAlignment="1">
      <alignment horizontal="center" vertical="center"/>
    </xf>
    <xf numFmtId="0" fontId="9" fillId="0" borderId="27" xfId="119" applyFont="1" applyBorder="1" applyAlignment="1">
      <alignment horizontal="center" vertical="center"/>
    </xf>
    <xf numFmtId="0" fontId="11" fillId="0" borderId="36" xfId="0" applyFont="1" applyBorder="1" applyAlignment="1">
      <alignment horizontal="distributed" vertical="center" wrapText="1"/>
    </xf>
    <xf numFmtId="0" fontId="11" fillId="0" borderId="0" xfId="0" applyFont="1" applyAlignment="1">
      <alignment horizontal="distributed" vertical="center" wrapText="1"/>
    </xf>
    <xf numFmtId="0" fontId="11" fillId="0" borderId="32" xfId="0" applyFont="1" applyBorder="1" applyAlignment="1">
      <alignment horizontal="distributed" vertical="center" wrapText="1"/>
    </xf>
    <xf numFmtId="0" fontId="9" fillId="0" borderId="0" xfId="0" applyFont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1" fillId="0" borderId="4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5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top"/>
    </xf>
    <xf numFmtId="0" fontId="11" fillId="0" borderId="38" xfId="0" applyFont="1" applyBorder="1" applyAlignment="1">
      <alignment horizontal="center" vertical="top"/>
    </xf>
    <xf numFmtId="49" fontId="11" fillId="0" borderId="26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41" fontId="10" fillId="0" borderId="24" xfId="0" applyNumberFormat="1" applyFont="1" applyBorder="1" applyAlignment="1">
      <alignment horizontal="right" vertical="center"/>
    </xf>
    <xf numFmtId="41" fontId="10" fillId="0" borderId="31" xfId="0" applyNumberFormat="1" applyFont="1" applyBorder="1" applyAlignment="1">
      <alignment horizontal="right" vertical="center"/>
    </xf>
    <xf numFmtId="41" fontId="10" fillId="0" borderId="24" xfId="0" applyNumberFormat="1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41" fontId="10" fillId="0" borderId="26" xfId="0" applyNumberFormat="1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41" fontId="10" fillId="0" borderId="26" xfId="0" applyNumberFormat="1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6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32" xfId="0" applyFont="1" applyBorder="1" applyAlignment="1">
      <alignment horizontal="distributed" vertical="center"/>
    </xf>
    <xf numFmtId="41" fontId="10" fillId="0" borderId="31" xfId="0" applyNumberFormat="1" applyFont="1" applyBorder="1" applyAlignment="1">
      <alignment vertical="center"/>
    </xf>
    <xf numFmtId="0" fontId="10" fillId="0" borderId="28" xfId="0" applyFont="1" applyBorder="1" applyAlignment="1">
      <alignment vertical="top"/>
    </xf>
    <xf numFmtId="0" fontId="10" fillId="0" borderId="27" xfId="0" applyFont="1" applyBorder="1" applyAlignment="1">
      <alignment horizontal="distributed" vertical="center"/>
    </xf>
    <xf numFmtId="49" fontId="11" fillId="0" borderId="61" xfId="0" applyNumberFormat="1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/>
    </xf>
    <xf numFmtId="0" fontId="0" fillId="0" borderId="27" xfId="0" applyBorder="1"/>
    <xf numFmtId="6" fontId="11" fillId="0" borderId="49" xfId="104" applyFont="1" applyBorder="1" applyAlignment="1">
      <alignment horizontal="center" vertical="center"/>
    </xf>
    <xf numFmtId="6" fontId="11" fillId="0" borderId="28" xfId="104" applyFont="1" applyBorder="1" applyAlignment="1">
      <alignment horizontal="center" vertical="center"/>
    </xf>
    <xf numFmtId="6" fontId="11" fillId="0" borderId="1" xfId="104" applyFont="1" applyBorder="1" applyAlignment="1">
      <alignment horizontal="center" vertical="center"/>
    </xf>
    <xf numFmtId="6" fontId="11" fillId="0" borderId="32" xfId="104" applyFont="1" applyBorder="1" applyAlignment="1">
      <alignment horizontal="center" vertical="center"/>
    </xf>
    <xf numFmtId="0" fontId="11" fillId="0" borderId="51" xfId="0" applyFont="1" applyBorder="1" applyAlignment="1">
      <alignment horizontal="left" vertical="center" wrapText="1"/>
    </xf>
    <xf numFmtId="0" fontId="11" fillId="0" borderId="5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1" fillId="0" borderId="14" xfId="0" applyFont="1" applyBorder="1" applyAlignment="1">
      <alignment horizontal="distributed" vertical="center" shrinkToFit="1"/>
    </xf>
    <xf numFmtId="0" fontId="0" fillId="0" borderId="14" xfId="0" applyBorder="1" applyAlignment="1">
      <alignment horizontal="distributed" vertical="center" shrinkToFit="1"/>
    </xf>
    <xf numFmtId="206" fontId="11" fillId="0" borderId="27" xfId="0" applyNumberFormat="1" applyFont="1" applyBorder="1" applyAlignment="1">
      <alignment horizontal="right"/>
    </xf>
    <xf numFmtId="0" fontId="11" fillId="0" borderId="53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177" fontId="11" fillId="0" borderId="51" xfId="0" applyNumberFormat="1" applyFont="1" applyBorder="1" applyAlignment="1">
      <alignment horizontal="center" vertical="center"/>
    </xf>
    <xf numFmtId="177" fontId="11" fillId="0" borderId="28" xfId="0" applyNumberFormat="1" applyFont="1" applyBorder="1" applyAlignment="1">
      <alignment horizontal="center" vertical="center"/>
    </xf>
    <xf numFmtId="177" fontId="11" fillId="0" borderId="50" xfId="0" applyNumberFormat="1" applyFont="1" applyBorder="1" applyAlignment="1">
      <alignment horizontal="center" vertical="center"/>
    </xf>
    <xf numFmtId="177" fontId="11" fillId="0" borderId="31" xfId="0" applyNumberFormat="1" applyFont="1" applyBorder="1" applyAlignment="1">
      <alignment horizontal="center" vertical="center"/>
    </xf>
    <xf numFmtId="177" fontId="11" fillId="0" borderId="32" xfId="0" applyNumberFormat="1" applyFont="1" applyBorder="1" applyAlignment="1">
      <alignment horizontal="center" vertical="center"/>
    </xf>
    <xf numFmtId="177" fontId="11" fillId="0" borderId="38" xfId="0" applyNumberFormat="1" applyFont="1" applyBorder="1" applyAlignment="1">
      <alignment horizontal="center" vertical="center"/>
    </xf>
    <xf numFmtId="206" fontId="11" fillId="0" borderId="0" xfId="0" applyNumberFormat="1" applyFont="1" applyAlignment="1">
      <alignment horizontal="right"/>
    </xf>
    <xf numFmtId="0" fontId="11" fillId="0" borderId="28" xfId="0" applyFont="1" applyBorder="1" applyAlignment="1">
      <alignment horizontal="left" vertical="center" wrapText="1"/>
    </xf>
    <xf numFmtId="0" fontId="11" fillId="0" borderId="50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57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6" fillId="0" borderId="28" xfId="0" applyFont="1" applyBorder="1" applyAlignment="1">
      <alignment horizontal="right" vertical="top"/>
    </xf>
    <xf numFmtId="0" fontId="0" fillId="0" borderId="0" xfId="0" applyAlignment="1">
      <alignment vertical="center"/>
    </xf>
    <xf numFmtId="178" fontId="11" fillId="0" borderId="0" xfId="0" applyNumberFormat="1" applyFont="1" applyAlignment="1">
      <alignment horizontal="right"/>
    </xf>
    <xf numFmtId="0" fontId="16" fillId="0" borderId="0" xfId="0" applyFont="1" applyAlignment="1">
      <alignment horizontal="right" vertical="top"/>
    </xf>
    <xf numFmtId="6" fontId="11" fillId="0" borderId="49" xfId="113" applyFont="1" applyBorder="1" applyAlignment="1">
      <alignment horizontal="center" vertical="center"/>
    </xf>
    <xf numFmtId="6" fontId="11" fillId="0" borderId="28" xfId="113" applyFont="1" applyBorder="1" applyAlignment="1">
      <alignment horizontal="center" vertical="center"/>
    </xf>
    <xf numFmtId="6" fontId="11" fillId="0" borderId="1" xfId="113" applyFont="1" applyBorder="1" applyAlignment="1">
      <alignment horizontal="center" vertical="center"/>
    </xf>
    <xf numFmtId="6" fontId="11" fillId="0" borderId="32" xfId="113" applyFont="1" applyBorder="1" applyAlignment="1">
      <alignment horizontal="center" vertical="center"/>
    </xf>
    <xf numFmtId="178" fontId="11" fillId="0" borderId="0" xfId="0" applyNumberFormat="1" applyFont="1" applyAlignment="1">
      <alignment horizontal="right" shrinkToFit="1"/>
    </xf>
    <xf numFmtId="0" fontId="11" fillId="0" borderId="34" xfId="0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left" vertical="center" wrapText="1"/>
    </xf>
    <xf numFmtId="0" fontId="76" fillId="0" borderId="15" xfId="0" applyFont="1" applyBorder="1" applyAlignment="1">
      <alignment horizontal="left" vertical="center" wrapText="1"/>
    </xf>
    <xf numFmtId="10" fontId="13" fillId="0" borderId="0" xfId="0" applyNumberFormat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13" fillId="0" borderId="17" xfId="0" applyNumberFormat="1" applyFont="1" applyBorder="1" applyAlignment="1">
      <alignment horizontal="left" vertical="center" wrapText="1" indent="1"/>
    </xf>
    <xf numFmtId="0" fontId="76" fillId="0" borderId="15" xfId="0" applyFont="1" applyBorder="1" applyAlignment="1">
      <alignment horizontal="left" vertical="center" wrapText="1" indent="1"/>
    </xf>
    <xf numFmtId="0" fontId="13" fillId="0" borderId="17" xfId="0" applyFont="1" applyBorder="1" applyAlignment="1">
      <alignment horizontal="left" vertical="center" wrapText="1" indent="1"/>
    </xf>
  </cellXfs>
  <cellStyles count="18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℃" xfId="19" xr:uid="{00000000-0005-0000-0000-000012000000}"/>
    <cellStyle name="Calc Currency (0)" xfId="20" xr:uid="{00000000-0005-0000-0000-000013000000}"/>
    <cellStyle name="CMH" xfId="21" xr:uid="{00000000-0005-0000-0000-000014000000}"/>
    <cellStyle name="CMH/m2" xfId="22" xr:uid="{00000000-0005-0000-0000-000015000000}"/>
    <cellStyle name="CMH/人" xfId="23" xr:uid="{00000000-0005-0000-0000-000016000000}"/>
    <cellStyle name="entry" xfId="24" xr:uid="{00000000-0005-0000-0000-000017000000}"/>
    <cellStyle name="Header1" xfId="25" xr:uid="{00000000-0005-0000-0000-000018000000}"/>
    <cellStyle name="Header2" xfId="26" xr:uid="{00000000-0005-0000-0000-000019000000}"/>
    <cellStyle name="Header2 2" xfId="156" xr:uid="{48D35E7C-AE5E-4F12-B233-B724C64188E1}"/>
    <cellStyle name="kcal/h" xfId="27" xr:uid="{00000000-0005-0000-0000-00001A000000}"/>
    <cellStyle name="kcal/hm2" xfId="28" xr:uid="{00000000-0005-0000-0000-00001B000000}"/>
    <cellStyle name="kcal/h人" xfId="29" xr:uid="{00000000-0005-0000-0000-00001C000000}"/>
    <cellStyle name="kcal/kg" xfId="30" xr:uid="{00000000-0005-0000-0000-00001D000000}"/>
    <cellStyle name="kg/kg" xfId="31" xr:uid="{00000000-0005-0000-0000-00001E000000}"/>
    <cellStyle name="L/min" xfId="32" xr:uid="{00000000-0005-0000-0000-00001F000000}"/>
    <cellStyle name="L/人" xfId="33" xr:uid="{00000000-0005-0000-0000-000020000000}"/>
    <cellStyle name="m" xfId="34" xr:uid="{00000000-0005-0000-0000-000021000000}"/>
    <cellStyle name="m/s" xfId="35" xr:uid="{00000000-0005-0000-0000-000022000000}"/>
    <cellStyle name="m2" xfId="36" xr:uid="{00000000-0005-0000-0000-000023000000}"/>
    <cellStyle name="m3" xfId="37" xr:uid="{00000000-0005-0000-0000-000024000000}"/>
    <cellStyle name="m3/日" xfId="38" xr:uid="{00000000-0005-0000-0000-000025000000}"/>
    <cellStyle name="Mcal/B:B日" xfId="39" xr:uid="{00000000-0005-0000-0000-000026000000}"/>
    <cellStyle name="Mcal/h" xfId="40" xr:uid="{00000000-0005-0000-0000-000027000000}"/>
    <cellStyle name="Mcal/hm2" xfId="41" xr:uid="{00000000-0005-0000-0000-000028000000}"/>
    <cellStyle name="Normal_#18-Internet" xfId="42" xr:uid="{00000000-0005-0000-0000-000029000000}"/>
    <cellStyle name="price" xfId="43" xr:uid="{00000000-0005-0000-0000-00002A000000}"/>
    <cellStyle name="revised" xfId="44" xr:uid="{00000000-0005-0000-0000-00002B000000}"/>
    <cellStyle name="section" xfId="45" xr:uid="{00000000-0005-0000-0000-00002C000000}"/>
    <cellStyle name="STYL0 - ｽﾀｲﾙ1" xfId="46" xr:uid="{00000000-0005-0000-0000-00002D000000}"/>
    <cellStyle name="STYL1 - ｽﾀｲﾙ2" xfId="47" xr:uid="{00000000-0005-0000-0000-00002E000000}"/>
    <cellStyle name="STYL2 - ｽﾀｲﾙ3" xfId="48" xr:uid="{00000000-0005-0000-0000-00002F000000}"/>
    <cellStyle name="STYL3 - ｽﾀｲﾙ4" xfId="49" xr:uid="{00000000-0005-0000-0000-000030000000}"/>
    <cellStyle name="STYL4 - ｽﾀｲﾙ5" xfId="50" xr:uid="{00000000-0005-0000-0000-000031000000}"/>
    <cellStyle name="STYL5 - ｽﾀｲﾙ6" xfId="51" xr:uid="{00000000-0005-0000-0000-000032000000}"/>
    <cellStyle name="STYL6 - ｽﾀｲﾙ7" xfId="52" xr:uid="{00000000-0005-0000-0000-000033000000}"/>
    <cellStyle name="STYL7 - ｽﾀｲﾙ8" xfId="53" xr:uid="{00000000-0005-0000-0000-000034000000}"/>
    <cellStyle name="title" xfId="54" xr:uid="{00000000-0005-0000-0000-000035000000}"/>
    <cellStyle name="tmp 1" xfId="55" xr:uid="{00000000-0005-0000-0000-000036000000}"/>
    <cellStyle name="tmp 10" xfId="56" xr:uid="{00000000-0005-0000-0000-000037000000}"/>
    <cellStyle name="tmp 11" xfId="57" xr:uid="{00000000-0005-0000-0000-000038000000}"/>
    <cellStyle name="tmp 12" xfId="58" xr:uid="{00000000-0005-0000-0000-000039000000}"/>
    <cellStyle name="tmp 13" xfId="59" xr:uid="{00000000-0005-0000-0000-00003A000000}"/>
    <cellStyle name="tmp 14" xfId="60" xr:uid="{00000000-0005-0000-0000-00003B000000}"/>
    <cellStyle name="tmp 15" xfId="61" xr:uid="{00000000-0005-0000-0000-00003C000000}"/>
    <cellStyle name="tmp 16" xfId="62" xr:uid="{00000000-0005-0000-0000-00003D000000}"/>
    <cellStyle name="tmp 17" xfId="63" xr:uid="{00000000-0005-0000-0000-00003E000000}"/>
    <cellStyle name="tmp 18" xfId="64" xr:uid="{00000000-0005-0000-0000-00003F000000}"/>
    <cellStyle name="tmp 19" xfId="65" xr:uid="{00000000-0005-0000-0000-000040000000}"/>
    <cellStyle name="tmp 2" xfId="66" xr:uid="{00000000-0005-0000-0000-000041000000}"/>
    <cellStyle name="tmp 20" xfId="67" xr:uid="{00000000-0005-0000-0000-000042000000}"/>
    <cellStyle name="tmp 3" xfId="68" xr:uid="{00000000-0005-0000-0000-000043000000}"/>
    <cellStyle name="tmp 4" xfId="69" xr:uid="{00000000-0005-0000-0000-000044000000}"/>
    <cellStyle name="tmp 5" xfId="70" xr:uid="{00000000-0005-0000-0000-000045000000}"/>
    <cellStyle name="tmp 6" xfId="71" xr:uid="{00000000-0005-0000-0000-000046000000}"/>
    <cellStyle name="tmp 7" xfId="72" xr:uid="{00000000-0005-0000-0000-000047000000}"/>
    <cellStyle name="tmp 8" xfId="73" xr:uid="{00000000-0005-0000-0000-000048000000}"/>
    <cellStyle name="tmp 9" xfId="74" xr:uid="{00000000-0005-0000-0000-000049000000}"/>
    <cellStyle name="USRT" xfId="75" xr:uid="{00000000-0005-0000-0000-00004A000000}"/>
    <cellStyle name="USRT/m2" xfId="76" xr:uid="{00000000-0005-0000-0000-00004B000000}"/>
    <cellStyle name="VA/m2" xfId="77" xr:uid="{00000000-0005-0000-0000-00004C000000}"/>
    <cellStyle name="w/m2" xfId="78" xr:uid="{00000000-0005-0000-0000-00004D000000}"/>
    <cellStyle name="φ" xfId="79" xr:uid="{00000000-0005-0000-0000-00004E000000}"/>
    <cellStyle name="アクセント 1" xfId="80" builtinId="29" customBuiltin="1"/>
    <cellStyle name="アクセント 2" xfId="81" builtinId="33" customBuiltin="1"/>
    <cellStyle name="アクセント 3" xfId="82" builtinId="37" customBuiltin="1"/>
    <cellStyle name="アクセント 4" xfId="83" builtinId="41" customBuiltin="1"/>
    <cellStyle name="アクセント 5" xfId="84" builtinId="45" customBuiltin="1"/>
    <cellStyle name="アクセント 6" xfId="85" builtinId="49" customBuiltin="1"/>
    <cellStyle name="タイトル" xfId="86" builtinId="15" customBuiltin="1"/>
    <cellStyle name="チェック セル" xfId="87" builtinId="23" customBuiltin="1"/>
    <cellStyle name="どちらでもない" xfId="88" builtinId="28" customBuiltin="1"/>
    <cellStyle name="ハイパーリンク" xfId="123" builtinId="8"/>
    <cellStyle name="メモ" xfId="89" builtinId="10" customBuiltin="1"/>
    <cellStyle name="メモ 2" xfId="151" xr:uid="{C51088CE-F02D-49D1-9149-FF1D6A28FE36}"/>
    <cellStyle name="メモ 3" xfId="150" xr:uid="{11939728-8281-447D-A933-107264484EDF}"/>
    <cellStyle name="リンク セル" xfId="90" builtinId="24" customBuiltin="1"/>
    <cellStyle name="悪い" xfId="91" builtinId="27" customBuiltin="1"/>
    <cellStyle name="下点線" xfId="92" xr:uid="{00000000-0005-0000-0000-00005B000000}"/>
    <cellStyle name="回/h" xfId="93" xr:uid="{00000000-0005-0000-0000-00005C000000}"/>
    <cellStyle name="計算" xfId="94" builtinId="22" customBuiltin="1"/>
    <cellStyle name="計算 2" xfId="152" xr:uid="{1F00F517-957A-43D5-8B0A-C8FB24BB7493}"/>
    <cellStyle name="計算 3" xfId="180" xr:uid="{4C725EEC-63AC-4E1B-A1BE-2268C73FB851}"/>
    <cellStyle name="警告文" xfId="95" builtinId="11" customBuiltin="1"/>
    <cellStyle name="桁区切り" xfId="118" builtinId="6"/>
    <cellStyle name="桁区切り 2" xfId="117" xr:uid="{00000000-0005-0000-0000-000060000000}"/>
    <cellStyle name="桁区切り 3" xfId="134" xr:uid="{94146817-63AB-4DD9-8E12-AF217E539F10}"/>
    <cellStyle name="見出し 1" xfId="96" builtinId="16" customBuiltin="1"/>
    <cellStyle name="見出し 2" xfId="97" builtinId="17" customBuiltin="1"/>
    <cellStyle name="見出し 3" xfId="98" builtinId="18" customBuiltin="1"/>
    <cellStyle name="見出し 4" xfId="99" builtinId="19" customBuiltin="1"/>
    <cellStyle name="集計" xfId="100" builtinId="25" customBuiltin="1"/>
    <cellStyle name="集計 2" xfId="153" xr:uid="{295AB9D5-0D60-4EFA-8308-BC962394713B}"/>
    <cellStyle name="集計 3" xfId="149" xr:uid="{113C0864-690B-40E4-AF51-6B6FF0491E65}"/>
    <cellStyle name="出力" xfId="101" builtinId="21" customBuiltin="1"/>
    <cellStyle name="出力 2" xfId="154" xr:uid="{1DFCBC63-B59D-4A25-ACF2-8A732055821B}"/>
    <cellStyle name="出力 3" xfId="148" xr:uid="{FA4A0B96-1B67-4E22-8C6B-7D165064FA2C}"/>
    <cellStyle name="人/m2" xfId="102" xr:uid="{00000000-0005-0000-0000-000067000000}"/>
    <cellStyle name="説明文" xfId="103" builtinId="53" customBuiltin="1"/>
    <cellStyle name="通貨" xfId="104" builtinId="7"/>
    <cellStyle name="通貨 2" xfId="105" xr:uid="{00000000-0005-0000-0000-00006A000000}"/>
    <cellStyle name="通貨 2 2" xfId="113" xr:uid="{00000000-0005-0000-0000-00006B000000}"/>
    <cellStyle name="通貨 2 2 2" xfId="145" xr:uid="{D56972F1-2CAE-4A42-8D92-1C72F28FA01D}"/>
    <cellStyle name="通貨 2 2 2 2" xfId="177" xr:uid="{956515F1-4DB8-4233-B6C6-A77EC9988B02}"/>
    <cellStyle name="通貨 2 2 3" xfId="139" xr:uid="{79CAD5E1-C552-426F-B140-DE2ED1913860}"/>
    <cellStyle name="通貨 2 2 3 2" xfId="171" xr:uid="{684D4E7E-C2E8-43FF-8EFE-B460E9D32F0F}"/>
    <cellStyle name="通貨 2 2 4" xfId="127" xr:uid="{6FDD187F-AF82-4E71-980A-5078E968C379}"/>
    <cellStyle name="通貨 2 2 4 2" xfId="165" xr:uid="{D74F5C3D-741C-4053-95FD-789F46EA09BC}"/>
    <cellStyle name="通貨 2 2 5" xfId="159" xr:uid="{FE549A25-CC47-4D06-AE46-38B96111F0F1}"/>
    <cellStyle name="通貨 2 3" xfId="144" xr:uid="{267884A7-3602-474C-8C1B-4D50B4330057}"/>
    <cellStyle name="通貨 2 3 2" xfId="176" xr:uid="{2CF45AFB-9D87-4DD6-823C-47B928F145AA}"/>
    <cellStyle name="通貨 2 4" xfId="138" xr:uid="{CCACA29F-F44D-4D8A-808A-F95630E30796}"/>
    <cellStyle name="通貨 2 4 2" xfId="170" xr:uid="{525152D3-E847-4150-8BA5-74C90F7C7D9A}"/>
    <cellStyle name="通貨 2 5" xfId="126" xr:uid="{F68C7C90-F0BB-4EDA-9757-D5244B0F5CD0}"/>
    <cellStyle name="通貨 2 5 2" xfId="164" xr:uid="{CF193E31-6437-457C-BC1B-E6D5CA4D0F3A}"/>
    <cellStyle name="通貨 2 6" xfId="158" xr:uid="{5B4747C8-F4BE-465F-9405-8CD718003439}"/>
    <cellStyle name="通貨 3" xfId="143" xr:uid="{E4F24E2C-F62F-4832-841F-99CE3DC7D61E}"/>
    <cellStyle name="通貨 3 2" xfId="175" xr:uid="{CB8A9622-F3C5-43AC-8D8D-8F6F303F177F}"/>
    <cellStyle name="通貨 4" xfId="137" xr:uid="{531F94F4-ADF1-4821-9EFA-9FA7DABF6791}"/>
    <cellStyle name="通貨 4 2" xfId="169" xr:uid="{2BCF7028-1D57-47C6-8A5F-63DA02F95BD7}"/>
    <cellStyle name="通貨 5" xfId="125" xr:uid="{B4653776-3FD3-4B84-9F75-67D2314949E2}"/>
    <cellStyle name="通貨 5 2" xfId="163" xr:uid="{661889E8-0E6D-4142-B2D7-7ABA8113354B}"/>
    <cellStyle name="通貨 6" xfId="157" xr:uid="{98CCE3D0-9B55-4F3D-99DD-E553C8F1A0B4}"/>
    <cellStyle name="入力" xfId="106" builtinId="20" customBuiltin="1"/>
    <cellStyle name="入力 2" xfId="155" xr:uid="{0982D25B-5EAF-44E9-8FCB-39C1625B49BA}"/>
    <cellStyle name="入力 3" xfId="181" xr:uid="{933DB047-9F16-4055-95FC-E962AB710EC4}"/>
    <cellStyle name="標準" xfId="0" builtinId="0"/>
    <cellStyle name="標準 2" xfId="107" xr:uid="{00000000-0005-0000-0000-00006E000000}"/>
    <cellStyle name="標準 3" xfId="108" xr:uid="{00000000-0005-0000-0000-00006F000000}"/>
    <cellStyle name="標準 3 2" xfId="136" xr:uid="{18509DB6-71D0-402F-BDD8-73834100C59A}"/>
    <cellStyle name="標準 3 3" xfId="128" xr:uid="{A4EE73C6-9E6A-4A4C-9449-FEC461E44B50}"/>
    <cellStyle name="標準 4" xfId="109" xr:uid="{00000000-0005-0000-0000-000070000000}"/>
    <cellStyle name="標準 4 2" xfId="129" xr:uid="{BE232344-F354-4854-B43E-0F893C9CF2A4}"/>
    <cellStyle name="標準 5" xfId="115" xr:uid="{00000000-0005-0000-0000-000071000000}"/>
    <cellStyle name="標準 5 2" xfId="116" xr:uid="{00000000-0005-0000-0000-000072000000}"/>
    <cellStyle name="標準 5 2 2" xfId="135" xr:uid="{CB2E4CCC-720A-47D5-8945-4349C6FEBFFE}"/>
    <cellStyle name="標準 5 2 2 2" xfId="142" xr:uid="{4B1A7746-37B9-4F65-895D-2666A8FF006D}"/>
    <cellStyle name="標準 5 2 2 2 2" xfId="174" xr:uid="{2BECF459-AB27-459F-942E-267A0E61C5D3}"/>
    <cellStyle name="標準 5 2 2 3" xfId="168" xr:uid="{CB2BC8A7-A707-4CB7-A5EF-986E29F42F73}"/>
    <cellStyle name="標準 5 2 3" xfId="147" xr:uid="{56B022BC-44EA-48C2-9B08-01B7AE09F36A}"/>
    <cellStyle name="標準 5 2 3 2" xfId="179" xr:uid="{84A860E2-7103-47CE-A520-98A2F647AEA6}"/>
    <cellStyle name="標準 5 2 4" xfId="141" xr:uid="{9FFD4B6C-2197-4C94-8091-A300A13E8D40}"/>
    <cellStyle name="標準 5 2 4 2" xfId="173" xr:uid="{70CE2FB3-9AAF-4528-BAD8-DC4BE694DEEA}"/>
    <cellStyle name="標準 5 2 5" xfId="131" xr:uid="{3B1A8DAD-1363-4193-A9FC-E3CD86F83C55}"/>
    <cellStyle name="標準 5 2 5 2" xfId="167" xr:uid="{7B235E93-7946-480D-8A9B-63AF2125716C}"/>
    <cellStyle name="標準 5 2 6" xfId="161" xr:uid="{D4FCAAFD-85DF-4757-ACC9-B0FD412633BC}"/>
    <cellStyle name="標準 5 3" xfId="122" xr:uid="{E031CCA6-1B53-4D08-A45B-DF8CABC51071}"/>
    <cellStyle name="標準 5 3 2" xfId="146" xr:uid="{DE9A5541-9DF5-4C74-92C0-035C5365EED1}"/>
    <cellStyle name="標準 5 3 2 2" xfId="178" xr:uid="{375E3C00-D4F2-4450-8B2A-B8DEE583834A}"/>
    <cellStyle name="標準 5 3 3" xfId="162" xr:uid="{AB5B71E3-575D-4123-9F92-48528CE5981A}"/>
    <cellStyle name="標準 5 4" xfId="140" xr:uid="{E5C0F4EC-09A5-4037-A46B-87AB1123162F}"/>
    <cellStyle name="標準 5 4 2" xfId="172" xr:uid="{18A1FF4E-4562-4BA9-BC70-6AE3FA5D0ADA}"/>
    <cellStyle name="標準 5 5" xfId="130" xr:uid="{8FAA6FB3-D60D-43F4-B75C-3C0ECB2ADAB1}"/>
    <cellStyle name="標準 5 5 2" xfId="166" xr:uid="{75A0EF07-5FD1-4A29-9567-1D09525EAD87}"/>
    <cellStyle name="標準 5 6" xfId="160" xr:uid="{06A6865C-6677-4876-95B3-3F7616916F7B}"/>
    <cellStyle name="標準 6" xfId="133" xr:uid="{EE8F3199-30D8-47E0-9376-E85C2E87137F}"/>
    <cellStyle name="標準 7" xfId="132" xr:uid="{FC413D0C-DB4B-4B63-B98B-0E624C0057BB}"/>
    <cellStyle name="標準_経費率(新営機械)" xfId="114" xr:uid="{00000000-0005-0000-0000-000073000000}"/>
    <cellStyle name="標準_積算数量調書（赤本）" xfId="121" xr:uid="{4BA7A149-8FCC-4799-9A46-9E899BF8B51F}"/>
    <cellStyle name="標準_設計書" xfId="119" xr:uid="{00000000-0005-0000-0000-000074000000}"/>
    <cellStyle name="標準_設計書(電気)_大崎小電気内訳明細書" xfId="112" xr:uid="{00000000-0005-0000-0000-000075000000}"/>
    <cellStyle name="標準_設計書(電気)_大崎小電気内訳明細書 2" xfId="124" xr:uid="{2D5F301B-DD55-4171-AB74-ACD07B359B7F}"/>
    <cellStyle name="標準_津南第一期－集計表" xfId="120" xr:uid="{645821DA-9290-44FC-805F-E9FFFC069569}"/>
    <cellStyle name="未定義" xfId="110" xr:uid="{00000000-0005-0000-0000-000076000000}"/>
    <cellStyle name="良い" xfId="111" builtinId="26" customBuiltin="1"/>
  </cellStyles>
  <dxfs count="220">
    <dxf>
      <font>
        <strike val="0"/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504825</xdr:colOff>
      <xdr:row>20</xdr:row>
      <xdr:rowOff>0</xdr:rowOff>
    </xdr:from>
    <xdr:to>
      <xdr:col>11</xdr:col>
      <xdr:colOff>762000</xdr:colOff>
      <xdr:row>20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9515475" y="71151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11</xdr:col>
      <xdr:colOff>600075</xdr:colOff>
      <xdr:row>20</xdr:row>
      <xdr:rowOff>0</xdr:rowOff>
    </xdr:from>
    <xdr:to>
      <xdr:col>11</xdr:col>
      <xdr:colOff>781050</xdr:colOff>
      <xdr:row>20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9610725" y="7115175"/>
          <a:ext cx="1809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㎡</a:t>
          </a:r>
          <a:endParaRPr lang="ja-JP" altLang="en-US"/>
        </a:p>
      </xdr:txBody>
    </xdr:sp>
    <xdr:clientData/>
  </xdr:twoCellAnchor>
  <xdr:twoCellAnchor>
    <xdr:from>
      <xdr:col>11</xdr:col>
      <xdr:colOff>600075</xdr:colOff>
      <xdr:row>20</xdr:row>
      <xdr:rowOff>0</xdr:rowOff>
    </xdr:from>
    <xdr:to>
      <xdr:col>11</xdr:col>
      <xdr:colOff>781050</xdr:colOff>
      <xdr:row>20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9610725" y="7115175"/>
          <a:ext cx="1809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㎡</a:t>
          </a:r>
          <a:endParaRPr lang="ja-JP" altLang="en-US"/>
        </a:p>
      </xdr:txBody>
    </xdr:sp>
    <xdr:clientData/>
  </xdr:twoCellAnchor>
  <xdr:twoCellAnchor>
    <xdr:from>
      <xdr:col>11</xdr:col>
      <xdr:colOff>600075</xdr:colOff>
      <xdr:row>20</xdr:row>
      <xdr:rowOff>0</xdr:rowOff>
    </xdr:from>
    <xdr:to>
      <xdr:col>11</xdr:col>
      <xdr:colOff>790575</xdr:colOff>
      <xdr:row>20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9610725" y="7115175"/>
          <a:ext cx="1905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㎡</a:t>
          </a:r>
          <a:endParaRPr lang="ja-JP" altLang="en-US"/>
        </a:p>
      </xdr:txBody>
    </xdr:sp>
    <xdr:clientData/>
  </xdr:twoCellAnchor>
  <xdr:twoCellAnchor>
    <xdr:from>
      <xdr:col>7</xdr:col>
      <xdr:colOff>352425</xdr:colOff>
      <xdr:row>20</xdr:row>
      <xdr:rowOff>0</xdr:rowOff>
    </xdr:from>
    <xdr:to>
      <xdr:col>7</xdr:col>
      <xdr:colOff>590550</xdr:colOff>
      <xdr:row>20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5724525" y="7115175"/>
          <a:ext cx="2381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  <a:endParaRPr lang="ja-JP" altLang="en-US"/>
        </a:p>
      </xdr:txBody>
    </xdr:sp>
    <xdr:clientData/>
  </xdr:twoCellAnchor>
  <xdr:twoCellAnchor>
    <xdr:from>
      <xdr:col>7</xdr:col>
      <xdr:colOff>352425</xdr:colOff>
      <xdr:row>20</xdr:row>
      <xdr:rowOff>0</xdr:rowOff>
    </xdr:from>
    <xdr:to>
      <xdr:col>7</xdr:col>
      <xdr:colOff>590550</xdr:colOff>
      <xdr:row>20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5724525" y="7115175"/>
          <a:ext cx="2381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27700;&#25144;&#37096;\&#24314;&#31689;&#31532;1\&#21508;&#20869;&#35379;&#26360;\&#32076;&#21942;&#26032;&#21942;\&#21336;&#20385;&#3859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集"/>
      <sheetName val="単価集２"/>
      <sheetName val="塗装"/>
      <sheetName val="塗装２"/>
      <sheetName val="流し台"/>
      <sheetName val="ガラリ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6"/>
  <sheetViews>
    <sheetView showGridLines="0" view="pageBreakPreview" zoomScale="75" zoomScaleNormal="75" zoomScaleSheetLayoutView="75" workbookViewId="0">
      <selection activeCell="O291" sqref="O291"/>
    </sheetView>
  </sheetViews>
  <sheetFormatPr defaultColWidth="8.875" defaultRowHeight="13.5"/>
  <cols>
    <col min="1" max="1" width="2.25" style="35" customWidth="1"/>
    <col min="2" max="4" width="8.875" style="35" customWidth="1"/>
    <col min="5" max="5" width="7.125" style="35" customWidth="1"/>
    <col min="6" max="6" width="10" style="35" customWidth="1"/>
    <col min="7" max="7" width="15" style="35" customWidth="1"/>
    <col min="8" max="8" width="4.125" style="35" customWidth="1"/>
    <col min="9" max="9" width="3.375" style="35" customWidth="1"/>
    <col min="10" max="10" width="2.375" style="35" customWidth="1"/>
    <col min="11" max="11" width="8.875" style="35" customWidth="1"/>
    <col min="12" max="12" width="7" style="35" customWidth="1"/>
    <col min="13" max="14" width="8.875" style="35" customWidth="1"/>
    <col min="15" max="15" width="10.375" style="35" customWidth="1"/>
    <col min="16" max="16" width="2" style="35" customWidth="1"/>
    <col min="17" max="17" width="4.25" style="35" customWidth="1"/>
    <col min="18" max="18" width="11.75" style="35" customWidth="1"/>
    <col min="19" max="19" width="4.25" style="35" customWidth="1"/>
    <col min="20" max="20" width="11.75" style="35" customWidth="1"/>
    <col min="21" max="21" width="10.25" style="35" customWidth="1"/>
    <col min="22" max="256" width="8.875" style="35"/>
    <col min="257" max="257" width="2.25" style="35" customWidth="1"/>
    <col min="258" max="260" width="8.875" style="35" customWidth="1"/>
    <col min="261" max="261" width="7.125" style="35" customWidth="1"/>
    <col min="262" max="262" width="10" style="35" customWidth="1"/>
    <col min="263" max="263" width="15" style="35" customWidth="1"/>
    <col min="264" max="264" width="4.125" style="35" customWidth="1"/>
    <col min="265" max="265" width="3.375" style="35" customWidth="1"/>
    <col min="266" max="266" width="2.375" style="35" customWidth="1"/>
    <col min="267" max="267" width="8.875" style="35" customWidth="1"/>
    <col min="268" max="268" width="7" style="35" customWidth="1"/>
    <col min="269" max="270" width="8.875" style="35" customWidth="1"/>
    <col min="271" max="271" width="10.375" style="35" customWidth="1"/>
    <col min="272" max="272" width="2" style="35" customWidth="1"/>
    <col min="273" max="273" width="4.25" style="35" customWidth="1"/>
    <col min="274" max="274" width="11.75" style="35" customWidth="1"/>
    <col min="275" max="275" width="4.25" style="35" customWidth="1"/>
    <col min="276" max="276" width="11.75" style="35" customWidth="1"/>
    <col min="277" max="277" width="10.25" style="35" customWidth="1"/>
    <col min="278" max="512" width="8.875" style="35"/>
    <col min="513" max="513" width="2.25" style="35" customWidth="1"/>
    <col min="514" max="516" width="8.875" style="35" customWidth="1"/>
    <col min="517" max="517" width="7.125" style="35" customWidth="1"/>
    <col min="518" max="518" width="10" style="35" customWidth="1"/>
    <col min="519" max="519" width="15" style="35" customWidth="1"/>
    <col min="520" max="520" width="4.125" style="35" customWidth="1"/>
    <col min="521" max="521" width="3.375" style="35" customWidth="1"/>
    <col min="522" max="522" width="2.375" style="35" customWidth="1"/>
    <col min="523" max="523" width="8.875" style="35" customWidth="1"/>
    <col min="524" max="524" width="7" style="35" customWidth="1"/>
    <col min="525" max="526" width="8.875" style="35" customWidth="1"/>
    <col min="527" max="527" width="10.375" style="35" customWidth="1"/>
    <col min="528" max="528" width="2" style="35" customWidth="1"/>
    <col min="529" max="529" width="4.25" style="35" customWidth="1"/>
    <col min="530" max="530" width="11.75" style="35" customWidth="1"/>
    <col min="531" max="531" width="4.25" style="35" customWidth="1"/>
    <col min="532" max="532" width="11.75" style="35" customWidth="1"/>
    <col min="533" max="533" width="10.25" style="35" customWidth="1"/>
    <col min="534" max="768" width="8.875" style="35"/>
    <col min="769" max="769" width="2.25" style="35" customWidth="1"/>
    <col min="770" max="772" width="8.875" style="35" customWidth="1"/>
    <col min="773" max="773" width="7.125" style="35" customWidth="1"/>
    <col min="774" max="774" width="10" style="35" customWidth="1"/>
    <col min="775" max="775" width="15" style="35" customWidth="1"/>
    <col min="776" max="776" width="4.125" style="35" customWidth="1"/>
    <col min="777" max="777" width="3.375" style="35" customWidth="1"/>
    <col min="778" max="778" width="2.375" style="35" customWidth="1"/>
    <col min="779" max="779" width="8.875" style="35" customWidth="1"/>
    <col min="780" max="780" width="7" style="35" customWidth="1"/>
    <col min="781" max="782" width="8.875" style="35" customWidth="1"/>
    <col min="783" max="783" width="10.375" style="35" customWidth="1"/>
    <col min="784" max="784" width="2" style="35" customWidth="1"/>
    <col min="785" max="785" width="4.25" style="35" customWidth="1"/>
    <col min="786" max="786" width="11.75" style="35" customWidth="1"/>
    <col min="787" max="787" width="4.25" style="35" customWidth="1"/>
    <col min="788" max="788" width="11.75" style="35" customWidth="1"/>
    <col min="789" max="789" width="10.25" style="35" customWidth="1"/>
    <col min="790" max="1024" width="8.875" style="35"/>
    <col min="1025" max="1025" width="2.25" style="35" customWidth="1"/>
    <col min="1026" max="1028" width="8.875" style="35" customWidth="1"/>
    <col min="1029" max="1029" width="7.125" style="35" customWidth="1"/>
    <col min="1030" max="1030" width="10" style="35" customWidth="1"/>
    <col min="1031" max="1031" width="15" style="35" customWidth="1"/>
    <col min="1032" max="1032" width="4.125" style="35" customWidth="1"/>
    <col min="1033" max="1033" width="3.375" style="35" customWidth="1"/>
    <col min="1034" max="1034" width="2.375" style="35" customWidth="1"/>
    <col min="1035" max="1035" width="8.875" style="35" customWidth="1"/>
    <col min="1036" max="1036" width="7" style="35" customWidth="1"/>
    <col min="1037" max="1038" width="8.875" style="35" customWidth="1"/>
    <col min="1039" max="1039" width="10.375" style="35" customWidth="1"/>
    <col min="1040" max="1040" width="2" style="35" customWidth="1"/>
    <col min="1041" max="1041" width="4.25" style="35" customWidth="1"/>
    <col min="1042" max="1042" width="11.75" style="35" customWidth="1"/>
    <col min="1043" max="1043" width="4.25" style="35" customWidth="1"/>
    <col min="1044" max="1044" width="11.75" style="35" customWidth="1"/>
    <col min="1045" max="1045" width="10.25" style="35" customWidth="1"/>
    <col min="1046" max="1280" width="8.875" style="35"/>
    <col min="1281" max="1281" width="2.25" style="35" customWidth="1"/>
    <col min="1282" max="1284" width="8.875" style="35" customWidth="1"/>
    <col min="1285" max="1285" width="7.125" style="35" customWidth="1"/>
    <col min="1286" max="1286" width="10" style="35" customWidth="1"/>
    <col min="1287" max="1287" width="15" style="35" customWidth="1"/>
    <col min="1288" max="1288" width="4.125" style="35" customWidth="1"/>
    <col min="1289" max="1289" width="3.375" style="35" customWidth="1"/>
    <col min="1290" max="1290" width="2.375" style="35" customWidth="1"/>
    <col min="1291" max="1291" width="8.875" style="35" customWidth="1"/>
    <col min="1292" max="1292" width="7" style="35" customWidth="1"/>
    <col min="1293" max="1294" width="8.875" style="35" customWidth="1"/>
    <col min="1295" max="1295" width="10.375" style="35" customWidth="1"/>
    <col min="1296" max="1296" width="2" style="35" customWidth="1"/>
    <col min="1297" max="1297" width="4.25" style="35" customWidth="1"/>
    <col min="1298" max="1298" width="11.75" style="35" customWidth="1"/>
    <col min="1299" max="1299" width="4.25" style="35" customWidth="1"/>
    <col min="1300" max="1300" width="11.75" style="35" customWidth="1"/>
    <col min="1301" max="1301" width="10.25" style="35" customWidth="1"/>
    <col min="1302" max="1536" width="8.875" style="35"/>
    <col min="1537" max="1537" width="2.25" style="35" customWidth="1"/>
    <col min="1538" max="1540" width="8.875" style="35" customWidth="1"/>
    <col min="1541" max="1541" width="7.125" style="35" customWidth="1"/>
    <col min="1542" max="1542" width="10" style="35" customWidth="1"/>
    <col min="1543" max="1543" width="15" style="35" customWidth="1"/>
    <col min="1544" max="1544" width="4.125" style="35" customWidth="1"/>
    <col min="1545" max="1545" width="3.375" style="35" customWidth="1"/>
    <col min="1546" max="1546" width="2.375" style="35" customWidth="1"/>
    <col min="1547" max="1547" width="8.875" style="35" customWidth="1"/>
    <col min="1548" max="1548" width="7" style="35" customWidth="1"/>
    <col min="1549" max="1550" width="8.875" style="35" customWidth="1"/>
    <col min="1551" max="1551" width="10.375" style="35" customWidth="1"/>
    <col min="1552" max="1552" width="2" style="35" customWidth="1"/>
    <col min="1553" max="1553" width="4.25" style="35" customWidth="1"/>
    <col min="1554" max="1554" width="11.75" style="35" customWidth="1"/>
    <col min="1555" max="1555" width="4.25" style="35" customWidth="1"/>
    <col min="1556" max="1556" width="11.75" style="35" customWidth="1"/>
    <col min="1557" max="1557" width="10.25" style="35" customWidth="1"/>
    <col min="1558" max="1792" width="8.875" style="35"/>
    <col min="1793" max="1793" width="2.25" style="35" customWidth="1"/>
    <col min="1794" max="1796" width="8.875" style="35" customWidth="1"/>
    <col min="1797" max="1797" width="7.125" style="35" customWidth="1"/>
    <col min="1798" max="1798" width="10" style="35" customWidth="1"/>
    <col min="1799" max="1799" width="15" style="35" customWidth="1"/>
    <col min="1800" max="1800" width="4.125" style="35" customWidth="1"/>
    <col min="1801" max="1801" width="3.375" style="35" customWidth="1"/>
    <col min="1802" max="1802" width="2.375" style="35" customWidth="1"/>
    <col min="1803" max="1803" width="8.875" style="35" customWidth="1"/>
    <col min="1804" max="1804" width="7" style="35" customWidth="1"/>
    <col min="1805" max="1806" width="8.875" style="35" customWidth="1"/>
    <col min="1807" max="1807" width="10.375" style="35" customWidth="1"/>
    <col min="1808" max="1808" width="2" style="35" customWidth="1"/>
    <col min="1809" max="1809" width="4.25" style="35" customWidth="1"/>
    <col min="1810" max="1810" width="11.75" style="35" customWidth="1"/>
    <col min="1811" max="1811" width="4.25" style="35" customWidth="1"/>
    <col min="1812" max="1812" width="11.75" style="35" customWidth="1"/>
    <col min="1813" max="1813" width="10.25" style="35" customWidth="1"/>
    <col min="1814" max="2048" width="8.875" style="35"/>
    <col min="2049" max="2049" width="2.25" style="35" customWidth="1"/>
    <col min="2050" max="2052" width="8.875" style="35" customWidth="1"/>
    <col min="2053" max="2053" width="7.125" style="35" customWidth="1"/>
    <col min="2054" max="2054" width="10" style="35" customWidth="1"/>
    <col min="2055" max="2055" width="15" style="35" customWidth="1"/>
    <col min="2056" max="2056" width="4.125" style="35" customWidth="1"/>
    <col min="2057" max="2057" width="3.375" style="35" customWidth="1"/>
    <col min="2058" max="2058" width="2.375" style="35" customWidth="1"/>
    <col min="2059" max="2059" width="8.875" style="35" customWidth="1"/>
    <col min="2060" max="2060" width="7" style="35" customWidth="1"/>
    <col min="2061" max="2062" width="8.875" style="35" customWidth="1"/>
    <col min="2063" max="2063" width="10.375" style="35" customWidth="1"/>
    <col min="2064" max="2064" width="2" style="35" customWidth="1"/>
    <col min="2065" max="2065" width="4.25" style="35" customWidth="1"/>
    <col min="2066" max="2066" width="11.75" style="35" customWidth="1"/>
    <col min="2067" max="2067" width="4.25" style="35" customWidth="1"/>
    <col min="2068" max="2068" width="11.75" style="35" customWidth="1"/>
    <col min="2069" max="2069" width="10.25" style="35" customWidth="1"/>
    <col min="2070" max="2304" width="8.875" style="35"/>
    <col min="2305" max="2305" width="2.25" style="35" customWidth="1"/>
    <col min="2306" max="2308" width="8.875" style="35" customWidth="1"/>
    <col min="2309" max="2309" width="7.125" style="35" customWidth="1"/>
    <col min="2310" max="2310" width="10" style="35" customWidth="1"/>
    <col min="2311" max="2311" width="15" style="35" customWidth="1"/>
    <col min="2312" max="2312" width="4.125" style="35" customWidth="1"/>
    <col min="2313" max="2313" width="3.375" style="35" customWidth="1"/>
    <col min="2314" max="2314" width="2.375" style="35" customWidth="1"/>
    <col min="2315" max="2315" width="8.875" style="35" customWidth="1"/>
    <col min="2316" max="2316" width="7" style="35" customWidth="1"/>
    <col min="2317" max="2318" width="8.875" style="35" customWidth="1"/>
    <col min="2319" max="2319" width="10.375" style="35" customWidth="1"/>
    <col min="2320" max="2320" width="2" style="35" customWidth="1"/>
    <col min="2321" max="2321" width="4.25" style="35" customWidth="1"/>
    <col min="2322" max="2322" width="11.75" style="35" customWidth="1"/>
    <col min="2323" max="2323" width="4.25" style="35" customWidth="1"/>
    <col min="2324" max="2324" width="11.75" style="35" customWidth="1"/>
    <col min="2325" max="2325" width="10.25" style="35" customWidth="1"/>
    <col min="2326" max="2560" width="8.875" style="35"/>
    <col min="2561" max="2561" width="2.25" style="35" customWidth="1"/>
    <col min="2562" max="2564" width="8.875" style="35" customWidth="1"/>
    <col min="2565" max="2565" width="7.125" style="35" customWidth="1"/>
    <col min="2566" max="2566" width="10" style="35" customWidth="1"/>
    <col min="2567" max="2567" width="15" style="35" customWidth="1"/>
    <col min="2568" max="2568" width="4.125" style="35" customWidth="1"/>
    <col min="2569" max="2569" width="3.375" style="35" customWidth="1"/>
    <col min="2570" max="2570" width="2.375" style="35" customWidth="1"/>
    <col min="2571" max="2571" width="8.875" style="35" customWidth="1"/>
    <col min="2572" max="2572" width="7" style="35" customWidth="1"/>
    <col min="2573" max="2574" width="8.875" style="35" customWidth="1"/>
    <col min="2575" max="2575" width="10.375" style="35" customWidth="1"/>
    <col min="2576" max="2576" width="2" style="35" customWidth="1"/>
    <col min="2577" max="2577" width="4.25" style="35" customWidth="1"/>
    <col min="2578" max="2578" width="11.75" style="35" customWidth="1"/>
    <col min="2579" max="2579" width="4.25" style="35" customWidth="1"/>
    <col min="2580" max="2580" width="11.75" style="35" customWidth="1"/>
    <col min="2581" max="2581" width="10.25" style="35" customWidth="1"/>
    <col min="2582" max="2816" width="8.875" style="35"/>
    <col min="2817" max="2817" width="2.25" style="35" customWidth="1"/>
    <col min="2818" max="2820" width="8.875" style="35" customWidth="1"/>
    <col min="2821" max="2821" width="7.125" style="35" customWidth="1"/>
    <col min="2822" max="2822" width="10" style="35" customWidth="1"/>
    <col min="2823" max="2823" width="15" style="35" customWidth="1"/>
    <col min="2824" max="2824" width="4.125" style="35" customWidth="1"/>
    <col min="2825" max="2825" width="3.375" style="35" customWidth="1"/>
    <col min="2826" max="2826" width="2.375" style="35" customWidth="1"/>
    <col min="2827" max="2827" width="8.875" style="35" customWidth="1"/>
    <col min="2828" max="2828" width="7" style="35" customWidth="1"/>
    <col min="2829" max="2830" width="8.875" style="35" customWidth="1"/>
    <col min="2831" max="2831" width="10.375" style="35" customWidth="1"/>
    <col min="2832" max="2832" width="2" style="35" customWidth="1"/>
    <col min="2833" max="2833" width="4.25" style="35" customWidth="1"/>
    <col min="2834" max="2834" width="11.75" style="35" customWidth="1"/>
    <col min="2835" max="2835" width="4.25" style="35" customWidth="1"/>
    <col min="2836" max="2836" width="11.75" style="35" customWidth="1"/>
    <col min="2837" max="2837" width="10.25" style="35" customWidth="1"/>
    <col min="2838" max="3072" width="8.875" style="35"/>
    <col min="3073" max="3073" width="2.25" style="35" customWidth="1"/>
    <col min="3074" max="3076" width="8.875" style="35" customWidth="1"/>
    <col min="3077" max="3077" width="7.125" style="35" customWidth="1"/>
    <col min="3078" max="3078" width="10" style="35" customWidth="1"/>
    <col min="3079" max="3079" width="15" style="35" customWidth="1"/>
    <col min="3080" max="3080" width="4.125" style="35" customWidth="1"/>
    <col min="3081" max="3081" width="3.375" style="35" customWidth="1"/>
    <col min="3082" max="3082" width="2.375" style="35" customWidth="1"/>
    <col min="3083" max="3083" width="8.875" style="35" customWidth="1"/>
    <col min="3084" max="3084" width="7" style="35" customWidth="1"/>
    <col min="3085" max="3086" width="8.875" style="35" customWidth="1"/>
    <col min="3087" max="3087" width="10.375" style="35" customWidth="1"/>
    <col min="3088" max="3088" width="2" style="35" customWidth="1"/>
    <col min="3089" max="3089" width="4.25" style="35" customWidth="1"/>
    <col min="3090" max="3090" width="11.75" style="35" customWidth="1"/>
    <col min="3091" max="3091" width="4.25" style="35" customWidth="1"/>
    <col min="3092" max="3092" width="11.75" style="35" customWidth="1"/>
    <col min="3093" max="3093" width="10.25" style="35" customWidth="1"/>
    <col min="3094" max="3328" width="8.875" style="35"/>
    <col min="3329" max="3329" width="2.25" style="35" customWidth="1"/>
    <col min="3330" max="3332" width="8.875" style="35" customWidth="1"/>
    <col min="3333" max="3333" width="7.125" style="35" customWidth="1"/>
    <col min="3334" max="3334" width="10" style="35" customWidth="1"/>
    <col min="3335" max="3335" width="15" style="35" customWidth="1"/>
    <col min="3336" max="3336" width="4.125" style="35" customWidth="1"/>
    <col min="3337" max="3337" width="3.375" style="35" customWidth="1"/>
    <col min="3338" max="3338" width="2.375" style="35" customWidth="1"/>
    <col min="3339" max="3339" width="8.875" style="35" customWidth="1"/>
    <col min="3340" max="3340" width="7" style="35" customWidth="1"/>
    <col min="3341" max="3342" width="8.875" style="35" customWidth="1"/>
    <col min="3343" max="3343" width="10.375" style="35" customWidth="1"/>
    <col min="3344" max="3344" width="2" style="35" customWidth="1"/>
    <col min="3345" max="3345" width="4.25" style="35" customWidth="1"/>
    <col min="3346" max="3346" width="11.75" style="35" customWidth="1"/>
    <col min="3347" max="3347" width="4.25" style="35" customWidth="1"/>
    <col min="3348" max="3348" width="11.75" style="35" customWidth="1"/>
    <col min="3349" max="3349" width="10.25" style="35" customWidth="1"/>
    <col min="3350" max="3584" width="8.875" style="35"/>
    <col min="3585" max="3585" width="2.25" style="35" customWidth="1"/>
    <col min="3586" max="3588" width="8.875" style="35" customWidth="1"/>
    <col min="3589" max="3589" width="7.125" style="35" customWidth="1"/>
    <col min="3590" max="3590" width="10" style="35" customWidth="1"/>
    <col min="3591" max="3591" width="15" style="35" customWidth="1"/>
    <col min="3592" max="3592" width="4.125" style="35" customWidth="1"/>
    <col min="3593" max="3593" width="3.375" style="35" customWidth="1"/>
    <col min="3594" max="3594" width="2.375" style="35" customWidth="1"/>
    <col min="3595" max="3595" width="8.875" style="35" customWidth="1"/>
    <col min="3596" max="3596" width="7" style="35" customWidth="1"/>
    <col min="3597" max="3598" width="8.875" style="35" customWidth="1"/>
    <col min="3599" max="3599" width="10.375" style="35" customWidth="1"/>
    <col min="3600" max="3600" width="2" style="35" customWidth="1"/>
    <col min="3601" max="3601" width="4.25" style="35" customWidth="1"/>
    <col min="3602" max="3602" width="11.75" style="35" customWidth="1"/>
    <col min="3603" max="3603" width="4.25" style="35" customWidth="1"/>
    <col min="3604" max="3604" width="11.75" style="35" customWidth="1"/>
    <col min="3605" max="3605" width="10.25" style="35" customWidth="1"/>
    <col min="3606" max="3840" width="8.875" style="35"/>
    <col min="3841" max="3841" width="2.25" style="35" customWidth="1"/>
    <col min="3842" max="3844" width="8.875" style="35" customWidth="1"/>
    <col min="3845" max="3845" width="7.125" style="35" customWidth="1"/>
    <col min="3846" max="3846" width="10" style="35" customWidth="1"/>
    <col min="3847" max="3847" width="15" style="35" customWidth="1"/>
    <col min="3848" max="3848" width="4.125" style="35" customWidth="1"/>
    <col min="3849" max="3849" width="3.375" style="35" customWidth="1"/>
    <col min="3850" max="3850" width="2.375" style="35" customWidth="1"/>
    <col min="3851" max="3851" width="8.875" style="35" customWidth="1"/>
    <col min="3852" max="3852" width="7" style="35" customWidth="1"/>
    <col min="3853" max="3854" width="8.875" style="35" customWidth="1"/>
    <col min="3855" max="3855" width="10.375" style="35" customWidth="1"/>
    <col min="3856" max="3856" width="2" style="35" customWidth="1"/>
    <col min="3857" max="3857" width="4.25" style="35" customWidth="1"/>
    <col min="3858" max="3858" width="11.75" style="35" customWidth="1"/>
    <col min="3859" max="3859" width="4.25" style="35" customWidth="1"/>
    <col min="3860" max="3860" width="11.75" style="35" customWidth="1"/>
    <col min="3861" max="3861" width="10.25" style="35" customWidth="1"/>
    <col min="3862" max="4096" width="8.875" style="35"/>
    <col min="4097" max="4097" width="2.25" style="35" customWidth="1"/>
    <col min="4098" max="4100" width="8.875" style="35" customWidth="1"/>
    <col min="4101" max="4101" width="7.125" style="35" customWidth="1"/>
    <col min="4102" max="4102" width="10" style="35" customWidth="1"/>
    <col min="4103" max="4103" width="15" style="35" customWidth="1"/>
    <col min="4104" max="4104" width="4.125" style="35" customWidth="1"/>
    <col min="4105" max="4105" width="3.375" style="35" customWidth="1"/>
    <col min="4106" max="4106" width="2.375" style="35" customWidth="1"/>
    <col min="4107" max="4107" width="8.875" style="35" customWidth="1"/>
    <col min="4108" max="4108" width="7" style="35" customWidth="1"/>
    <col min="4109" max="4110" width="8.875" style="35" customWidth="1"/>
    <col min="4111" max="4111" width="10.375" style="35" customWidth="1"/>
    <col min="4112" max="4112" width="2" style="35" customWidth="1"/>
    <col min="4113" max="4113" width="4.25" style="35" customWidth="1"/>
    <col min="4114" max="4114" width="11.75" style="35" customWidth="1"/>
    <col min="4115" max="4115" width="4.25" style="35" customWidth="1"/>
    <col min="4116" max="4116" width="11.75" style="35" customWidth="1"/>
    <col min="4117" max="4117" width="10.25" style="35" customWidth="1"/>
    <col min="4118" max="4352" width="8.875" style="35"/>
    <col min="4353" max="4353" width="2.25" style="35" customWidth="1"/>
    <col min="4354" max="4356" width="8.875" style="35" customWidth="1"/>
    <col min="4357" max="4357" width="7.125" style="35" customWidth="1"/>
    <col min="4358" max="4358" width="10" style="35" customWidth="1"/>
    <col min="4359" max="4359" width="15" style="35" customWidth="1"/>
    <col min="4360" max="4360" width="4.125" style="35" customWidth="1"/>
    <col min="4361" max="4361" width="3.375" style="35" customWidth="1"/>
    <col min="4362" max="4362" width="2.375" style="35" customWidth="1"/>
    <col min="4363" max="4363" width="8.875" style="35" customWidth="1"/>
    <col min="4364" max="4364" width="7" style="35" customWidth="1"/>
    <col min="4365" max="4366" width="8.875" style="35" customWidth="1"/>
    <col min="4367" max="4367" width="10.375" style="35" customWidth="1"/>
    <col min="4368" max="4368" width="2" style="35" customWidth="1"/>
    <col min="4369" max="4369" width="4.25" style="35" customWidth="1"/>
    <col min="4370" max="4370" width="11.75" style="35" customWidth="1"/>
    <col min="4371" max="4371" width="4.25" style="35" customWidth="1"/>
    <col min="4372" max="4372" width="11.75" style="35" customWidth="1"/>
    <col min="4373" max="4373" width="10.25" style="35" customWidth="1"/>
    <col min="4374" max="4608" width="8.875" style="35"/>
    <col min="4609" max="4609" width="2.25" style="35" customWidth="1"/>
    <col min="4610" max="4612" width="8.875" style="35" customWidth="1"/>
    <col min="4613" max="4613" width="7.125" style="35" customWidth="1"/>
    <col min="4614" max="4614" width="10" style="35" customWidth="1"/>
    <col min="4615" max="4615" width="15" style="35" customWidth="1"/>
    <col min="4616" max="4616" width="4.125" style="35" customWidth="1"/>
    <col min="4617" max="4617" width="3.375" style="35" customWidth="1"/>
    <col min="4618" max="4618" width="2.375" style="35" customWidth="1"/>
    <col min="4619" max="4619" width="8.875" style="35" customWidth="1"/>
    <col min="4620" max="4620" width="7" style="35" customWidth="1"/>
    <col min="4621" max="4622" width="8.875" style="35" customWidth="1"/>
    <col min="4623" max="4623" width="10.375" style="35" customWidth="1"/>
    <col min="4624" max="4624" width="2" style="35" customWidth="1"/>
    <col min="4625" max="4625" width="4.25" style="35" customWidth="1"/>
    <col min="4626" max="4626" width="11.75" style="35" customWidth="1"/>
    <col min="4627" max="4627" width="4.25" style="35" customWidth="1"/>
    <col min="4628" max="4628" width="11.75" style="35" customWidth="1"/>
    <col min="4629" max="4629" width="10.25" style="35" customWidth="1"/>
    <col min="4630" max="4864" width="8.875" style="35"/>
    <col min="4865" max="4865" width="2.25" style="35" customWidth="1"/>
    <col min="4866" max="4868" width="8.875" style="35" customWidth="1"/>
    <col min="4869" max="4869" width="7.125" style="35" customWidth="1"/>
    <col min="4870" max="4870" width="10" style="35" customWidth="1"/>
    <col min="4871" max="4871" width="15" style="35" customWidth="1"/>
    <col min="4872" max="4872" width="4.125" style="35" customWidth="1"/>
    <col min="4873" max="4873" width="3.375" style="35" customWidth="1"/>
    <col min="4874" max="4874" width="2.375" style="35" customWidth="1"/>
    <col min="4875" max="4875" width="8.875" style="35" customWidth="1"/>
    <col min="4876" max="4876" width="7" style="35" customWidth="1"/>
    <col min="4877" max="4878" width="8.875" style="35" customWidth="1"/>
    <col min="4879" max="4879" width="10.375" style="35" customWidth="1"/>
    <col min="4880" max="4880" width="2" style="35" customWidth="1"/>
    <col min="4881" max="4881" width="4.25" style="35" customWidth="1"/>
    <col min="4882" max="4882" width="11.75" style="35" customWidth="1"/>
    <col min="4883" max="4883" width="4.25" style="35" customWidth="1"/>
    <col min="4884" max="4884" width="11.75" style="35" customWidth="1"/>
    <col min="4885" max="4885" width="10.25" style="35" customWidth="1"/>
    <col min="4886" max="5120" width="8.875" style="35"/>
    <col min="5121" max="5121" width="2.25" style="35" customWidth="1"/>
    <col min="5122" max="5124" width="8.875" style="35" customWidth="1"/>
    <col min="5125" max="5125" width="7.125" style="35" customWidth="1"/>
    <col min="5126" max="5126" width="10" style="35" customWidth="1"/>
    <col min="5127" max="5127" width="15" style="35" customWidth="1"/>
    <col min="5128" max="5128" width="4.125" style="35" customWidth="1"/>
    <col min="5129" max="5129" width="3.375" style="35" customWidth="1"/>
    <col min="5130" max="5130" width="2.375" style="35" customWidth="1"/>
    <col min="5131" max="5131" width="8.875" style="35" customWidth="1"/>
    <col min="5132" max="5132" width="7" style="35" customWidth="1"/>
    <col min="5133" max="5134" width="8.875" style="35" customWidth="1"/>
    <col min="5135" max="5135" width="10.375" style="35" customWidth="1"/>
    <col min="5136" max="5136" width="2" style="35" customWidth="1"/>
    <col min="5137" max="5137" width="4.25" style="35" customWidth="1"/>
    <col min="5138" max="5138" width="11.75" style="35" customWidth="1"/>
    <col min="5139" max="5139" width="4.25" style="35" customWidth="1"/>
    <col min="5140" max="5140" width="11.75" style="35" customWidth="1"/>
    <col min="5141" max="5141" width="10.25" style="35" customWidth="1"/>
    <col min="5142" max="5376" width="8.875" style="35"/>
    <col min="5377" max="5377" width="2.25" style="35" customWidth="1"/>
    <col min="5378" max="5380" width="8.875" style="35" customWidth="1"/>
    <col min="5381" max="5381" width="7.125" style="35" customWidth="1"/>
    <col min="5382" max="5382" width="10" style="35" customWidth="1"/>
    <col min="5383" max="5383" width="15" style="35" customWidth="1"/>
    <col min="5384" max="5384" width="4.125" style="35" customWidth="1"/>
    <col min="5385" max="5385" width="3.375" style="35" customWidth="1"/>
    <col min="5386" max="5386" width="2.375" style="35" customWidth="1"/>
    <col min="5387" max="5387" width="8.875" style="35" customWidth="1"/>
    <col min="5388" max="5388" width="7" style="35" customWidth="1"/>
    <col min="5389" max="5390" width="8.875" style="35" customWidth="1"/>
    <col min="5391" max="5391" width="10.375" style="35" customWidth="1"/>
    <col min="5392" max="5392" width="2" style="35" customWidth="1"/>
    <col min="5393" max="5393" width="4.25" style="35" customWidth="1"/>
    <col min="5394" max="5394" width="11.75" style="35" customWidth="1"/>
    <col min="5395" max="5395" width="4.25" style="35" customWidth="1"/>
    <col min="5396" max="5396" width="11.75" style="35" customWidth="1"/>
    <col min="5397" max="5397" width="10.25" style="35" customWidth="1"/>
    <col min="5398" max="5632" width="8.875" style="35"/>
    <col min="5633" max="5633" width="2.25" style="35" customWidth="1"/>
    <col min="5634" max="5636" width="8.875" style="35" customWidth="1"/>
    <col min="5637" max="5637" width="7.125" style="35" customWidth="1"/>
    <col min="5638" max="5638" width="10" style="35" customWidth="1"/>
    <col min="5639" max="5639" width="15" style="35" customWidth="1"/>
    <col min="5640" max="5640" width="4.125" style="35" customWidth="1"/>
    <col min="5641" max="5641" width="3.375" style="35" customWidth="1"/>
    <col min="5642" max="5642" width="2.375" style="35" customWidth="1"/>
    <col min="5643" max="5643" width="8.875" style="35" customWidth="1"/>
    <col min="5644" max="5644" width="7" style="35" customWidth="1"/>
    <col min="5645" max="5646" width="8.875" style="35" customWidth="1"/>
    <col min="5647" max="5647" width="10.375" style="35" customWidth="1"/>
    <col min="5648" max="5648" width="2" style="35" customWidth="1"/>
    <col min="5649" max="5649" width="4.25" style="35" customWidth="1"/>
    <col min="5650" max="5650" width="11.75" style="35" customWidth="1"/>
    <col min="5651" max="5651" width="4.25" style="35" customWidth="1"/>
    <col min="5652" max="5652" width="11.75" style="35" customWidth="1"/>
    <col min="5653" max="5653" width="10.25" style="35" customWidth="1"/>
    <col min="5654" max="5888" width="8.875" style="35"/>
    <col min="5889" max="5889" width="2.25" style="35" customWidth="1"/>
    <col min="5890" max="5892" width="8.875" style="35" customWidth="1"/>
    <col min="5893" max="5893" width="7.125" style="35" customWidth="1"/>
    <col min="5894" max="5894" width="10" style="35" customWidth="1"/>
    <col min="5895" max="5895" width="15" style="35" customWidth="1"/>
    <col min="5896" max="5896" width="4.125" style="35" customWidth="1"/>
    <col min="5897" max="5897" width="3.375" style="35" customWidth="1"/>
    <col min="5898" max="5898" width="2.375" style="35" customWidth="1"/>
    <col min="5899" max="5899" width="8.875" style="35" customWidth="1"/>
    <col min="5900" max="5900" width="7" style="35" customWidth="1"/>
    <col min="5901" max="5902" width="8.875" style="35" customWidth="1"/>
    <col min="5903" max="5903" width="10.375" style="35" customWidth="1"/>
    <col min="5904" max="5904" width="2" style="35" customWidth="1"/>
    <col min="5905" max="5905" width="4.25" style="35" customWidth="1"/>
    <col min="5906" max="5906" width="11.75" style="35" customWidth="1"/>
    <col min="5907" max="5907" width="4.25" style="35" customWidth="1"/>
    <col min="5908" max="5908" width="11.75" style="35" customWidth="1"/>
    <col min="5909" max="5909" width="10.25" style="35" customWidth="1"/>
    <col min="5910" max="6144" width="8.875" style="35"/>
    <col min="6145" max="6145" width="2.25" style="35" customWidth="1"/>
    <col min="6146" max="6148" width="8.875" style="35" customWidth="1"/>
    <col min="6149" max="6149" width="7.125" style="35" customWidth="1"/>
    <col min="6150" max="6150" width="10" style="35" customWidth="1"/>
    <col min="6151" max="6151" width="15" style="35" customWidth="1"/>
    <col min="6152" max="6152" width="4.125" style="35" customWidth="1"/>
    <col min="6153" max="6153" width="3.375" style="35" customWidth="1"/>
    <col min="6154" max="6154" width="2.375" style="35" customWidth="1"/>
    <col min="6155" max="6155" width="8.875" style="35" customWidth="1"/>
    <col min="6156" max="6156" width="7" style="35" customWidth="1"/>
    <col min="6157" max="6158" width="8.875" style="35" customWidth="1"/>
    <col min="6159" max="6159" width="10.375" style="35" customWidth="1"/>
    <col min="6160" max="6160" width="2" style="35" customWidth="1"/>
    <col min="6161" max="6161" width="4.25" style="35" customWidth="1"/>
    <col min="6162" max="6162" width="11.75" style="35" customWidth="1"/>
    <col min="6163" max="6163" width="4.25" style="35" customWidth="1"/>
    <col min="6164" max="6164" width="11.75" style="35" customWidth="1"/>
    <col min="6165" max="6165" width="10.25" style="35" customWidth="1"/>
    <col min="6166" max="6400" width="8.875" style="35"/>
    <col min="6401" max="6401" width="2.25" style="35" customWidth="1"/>
    <col min="6402" max="6404" width="8.875" style="35" customWidth="1"/>
    <col min="6405" max="6405" width="7.125" style="35" customWidth="1"/>
    <col min="6406" max="6406" width="10" style="35" customWidth="1"/>
    <col min="6407" max="6407" width="15" style="35" customWidth="1"/>
    <col min="6408" max="6408" width="4.125" style="35" customWidth="1"/>
    <col min="6409" max="6409" width="3.375" style="35" customWidth="1"/>
    <col min="6410" max="6410" width="2.375" style="35" customWidth="1"/>
    <col min="6411" max="6411" width="8.875" style="35" customWidth="1"/>
    <col min="6412" max="6412" width="7" style="35" customWidth="1"/>
    <col min="6413" max="6414" width="8.875" style="35" customWidth="1"/>
    <col min="6415" max="6415" width="10.375" style="35" customWidth="1"/>
    <col min="6416" max="6416" width="2" style="35" customWidth="1"/>
    <col min="6417" max="6417" width="4.25" style="35" customWidth="1"/>
    <col min="6418" max="6418" width="11.75" style="35" customWidth="1"/>
    <col min="6419" max="6419" width="4.25" style="35" customWidth="1"/>
    <col min="6420" max="6420" width="11.75" style="35" customWidth="1"/>
    <col min="6421" max="6421" width="10.25" style="35" customWidth="1"/>
    <col min="6422" max="6656" width="8.875" style="35"/>
    <col min="6657" max="6657" width="2.25" style="35" customWidth="1"/>
    <col min="6658" max="6660" width="8.875" style="35" customWidth="1"/>
    <col min="6661" max="6661" width="7.125" style="35" customWidth="1"/>
    <col min="6662" max="6662" width="10" style="35" customWidth="1"/>
    <col min="6663" max="6663" width="15" style="35" customWidth="1"/>
    <col min="6664" max="6664" width="4.125" style="35" customWidth="1"/>
    <col min="6665" max="6665" width="3.375" style="35" customWidth="1"/>
    <col min="6666" max="6666" width="2.375" style="35" customWidth="1"/>
    <col min="6667" max="6667" width="8.875" style="35" customWidth="1"/>
    <col min="6668" max="6668" width="7" style="35" customWidth="1"/>
    <col min="6669" max="6670" width="8.875" style="35" customWidth="1"/>
    <col min="6671" max="6671" width="10.375" style="35" customWidth="1"/>
    <col min="6672" max="6672" width="2" style="35" customWidth="1"/>
    <col min="6673" max="6673" width="4.25" style="35" customWidth="1"/>
    <col min="6674" max="6674" width="11.75" style="35" customWidth="1"/>
    <col min="6675" max="6675" width="4.25" style="35" customWidth="1"/>
    <col min="6676" max="6676" width="11.75" style="35" customWidth="1"/>
    <col min="6677" max="6677" width="10.25" style="35" customWidth="1"/>
    <col min="6678" max="6912" width="8.875" style="35"/>
    <col min="6913" max="6913" width="2.25" style="35" customWidth="1"/>
    <col min="6914" max="6916" width="8.875" style="35" customWidth="1"/>
    <col min="6917" max="6917" width="7.125" style="35" customWidth="1"/>
    <col min="6918" max="6918" width="10" style="35" customWidth="1"/>
    <col min="6919" max="6919" width="15" style="35" customWidth="1"/>
    <col min="6920" max="6920" width="4.125" style="35" customWidth="1"/>
    <col min="6921" max="6921" width="3.375" style="35" customWidth="1"/>
    <col min="6922" max="6922" width="2.375" style="35" customWidth="1"/>
    <col min="6923" max="6923" width="8.875" style="35" customWidth="1"/>
    <col min="6924" max="6924" width="7" style="35" customWidth="1"/>
    <col min="6925" max="6926" width="8.875" style="35" customWidth="1"/>
    <col min="6927" max="6927" width="10.375" style="35" customWidth="1"/>
    <col min="6928" max="6928" width="2" style="35" customWidth="1"/>
    <col min="6929" max="6929" width="4.25" style="35" customWidth="1"/>
    <col min="6930" max="6930" width="11.75" style="35" customWidth="1"/>
    <col min="6931" max="6931" width="4.25" style="35" customWidth="1"/>
    <col min="6932" max="6932" width="11.75" style="35" customWidth="1"/>
    <col min="6933" max="6933" width="10.25" style="35" customWidth="1"/>
    <col min="6934" max="7168" width="8.875" style="35"/>
    <col min="7169" max="7169" width="2.25" style="35" customWidth="1"/>
    <col min="7170" max="7172" width="8.875" style="35" customWidth="1"/>
    <col min="7173" max="7173" width="7.125" style="35" customWidth="1"/>
    <col min="7174" max="7174" width="10" style="35" customWidth="1"/>
    <col min="7175" max="7175" width="15" style="35" customWidth="1"/>
    <col min="7176" max="7176" width="4.125" style="35" customWidth="1"/>
    <col min="7177" max="7177" width="3.375" style="35" customWidth="1"/>
    <col min="7178" max="7178" width="2.375" style="35" customWidth="1"/>
    <col min="7179" max="7179" width="8.875" style="35" customWidth="1"/>
    <col min="7180" max="7180" width="7" style="35" customWidth="1"/>
    <col min="7181" max="7182" width="8.875" style="35" customWidth="1"/>
    <col min="7183" max="7183" width="10.375" style="35" customWidth="1"/>
    <col min="7184" max="7184" width="2" style="35" customWidth="1"/>
    <col min="7185" max="7185" width="4.25" style="35" customWidth="1"/>
    <col min="7186" max="7186" width="11.75" style="35" customWidth="1"/>
    <col min="7187" max="7187" width="4.25" style="35" customWidth="1"/>
    <col min="7188" max="7188" width="11.75" style="35" customWidth="1"/>
    <col min="7189" max="7189" width="10.25" style="35" customWidth="1"/>
    <col min="7190" max="7424" width="8.875" style="35"/>
    <col min="7425" max="7425" width="2.25" style="35" customWidth="1"/>
    <col min="7426" max="7428" width="8.875" style="35" customWidth="1"/>
    <col min="7429" max="7429" width="7.125" style="35" customWidth="1"/>
    <col min="7430" max="7430" width="10" style="35" customWidth="1"/>
    <col min="7431" max="7431" width="15" style="35" customWidth="1"/>
    <col min="7432" max="7432" width="4.125" style="35" customWidth="1"/>
    <col min="7433" max="7433" width="3.375" style="35" customWidth="1"/>
    <col min="7434" max="7434" width="2.375" style="35" customWidth="1"/>
    <col min="7435" max="7435" width="8.875" style="35" customWidth="1"/>
    <col min="7436" max="7436" width="7" style="35" customWidth="1"/>
    <col min="7437" max="7438" width="8.875" style="35" customWidth="1"/>
    <col min="7439" max="7439" width="10.375" style="35" customWidth="1"/>
    <col min="7440" max="7440" width="2" style="35" customWidth="1"/>
    <col min="7441" max="7441" width="4.25" style="35" customWidth="1"/>
    <col min="7442" max="7442" width="11.75" style="35" customWidth="1"/>
    <col min="7443" max="7443" width="4.25" style="35" customWidth="1"/>
    <col min="7444" max="7444" width="11.75" style="35" customWidth="1"/>
    <col min="7445" max="7445" width="10.25" style="35" customWidth="1"/>
    <col min="7446" max="7680" width="8.875" style="35"/>
    <col min="7681" max="7681" width="2.25" style="35" customWidth="1"/>
    <col min="7682" max="7684" width="8.875" style="35" customWidth="1"/>
    <col min="7685" max="7685" width="7.125" style="35" customWidth="1"/>
    <col min="7686" max="7686" width="10" style="35" customWidth="1"/>
    <col min="7687" max="7687" width="15" style="35" customWidth="1"/>
    <col min="7688" max="7688" width="4.125" style="35" customWidth="1"/>
    <col min="7689" max="7689" width="3.375" style="35" customWidth="1"/>
    <col min="7690" max="7690" width="2.375" style="35" customWidth="1"/>
    <col min="7691" max="7691" width="8.875" style="35" customWidth="1"/>
    <col min="7692" max="7692" width="7" style="35" customWidth="1"/>
    <col min="7693" max="7694" width="8.875" style="35" customWidth="1"/>
    <col min="7695" max="7695" width="10.375" style="35" customWidth="1"/>
    <col min="7696" max="7696" width="2" style="35" customWidth="1"/>
    <col min="7697" max="7697" width="4.25" style="35" customWidth="1"/>
    <col min="7698" max="7698" width="11.75" style="35" customWidth="1"/>
    <col min="7699" max="7699" width="4.25" style="35" customWidth="1"/>
    <col min="7700" max="7700" width="11.75" style="35" customWidth="1"/>
    <col min="7701" max="7701" width="10.25" style="35" customWidth="1"/>
    <col min="7702" max="7936" width="8.875" style="35"/>
    <col min="7937" max="7937" width="2.25" style="35" customWidth="1"/>
    <col min="7938" max="7940" width="8.875" style="35" customWidth="1"/>
    <col min="7941" max="7941" width="7.125" style="35" customWidth="1"/>
    <col min="7942" max="7942" width="10" style="35" customWidth="1"/>
    <col min="7943" max="7943" width="15" style="35" customWidth="1"/>
    <col min="7944" max="7944" width="4.125" style="35" customWidth="1"/>
    <col min="7945" max="7945" width="3.375" style="35" customWidth="1"/>
    <col min="7946" max="7946" width="2.375" style="35" customWidth="1"/>
    <col min="7947" max="7947" width="8.875" style="35" customWidth="1"/>
    <col min="7948" max="7948" width="7" style="35" customWidth="1"/>
    <col min="7949" max="7950" width="8.875" style="35" customWidth="1"/>
    <col min="7951" max="7951" width="10.375" style="35" customWidth="1"/>
    <col min="7952" max="7952" width="2" style="35" customWidth="1"/>
    <col min="7953" max="7953" width="4.25" style="35" customWidth="1"/>
    <col min="7954" max="7954" width="11.75" style="35" customWidth="1"/>
    <col min="7955" max="7955" width="4.25" style="35" customWidth="1"/>
    <col min="7956" max="7956" width="11.75" style="35" customWidth="1"/>
    <col min="7957" max="7957" width="10.25" style="35" customWidth="1"/>
    <col min="7958" max="8192" width="8.875" style="35"/>
    <col min="8193" max="8193" width="2.25" style="35" customWidth="1"/>
    <col min="8194" max="8196" width="8.875" style="35" customWidth="1"/>
    <col min="8197" max="8197" width="7.125" style="35" customWidth="1"/>
    <col min="8198" max="8198" width="10" style="35" customWidth="1"/>
    <col min="8199" max="8199" width="15" style="35" customWidth="1"/>
    <col min="8200" max="8200" width="4.125" style="35" customWidth="1"/>
    <col min="8201" max="8201" width="3.375" style="35" customWidth="1"/>
    <col min="8202" max="8202" width="2.375" style="35" customWidth="1"/>
    <col min="8203" max="8203" width="8.875" style="35" customWidth="1"/>
    <col min="8204" max="8204" width="7" style="35" customWidth="1"/>
    <col min="8205" max="8206" width="8.875" style="35" customWidth="1"/>
    <col min="8207" max="8207" width="10.375" style="35" customWidth="1"/>
    <col min="8208" max="8208" width="2" style="35" customWidth="1"/>
    <col min="8209" max="8209" width="4.25" style="35" customWidth="1"/>
    <col min="8210" max="8210" width="11.75" style="35" customWidth="1"/>
    <col min="8211" max="8211" width="4.25" style="35" customWidth="1"/>
    <col min="8212" max="8212" width="11.75" style="35" customWidth="1"/>
    <col min="8213" max="8213" width="10.25" style="35" customWidth="1"/>
    <col min="8214" max="8448" width="8.875" style="35"/>
    <col min="8449" max="8449" width="2.25" style="35" customWidth="1"/>
    <col min="8450" max="8452" width="8.875" style="35" customWidth="1"/>
    <col min="8453" max="8453" width="7.125" style="35" customWidth="1"/>
    <col min="8454" max="8454" width="10" style="35" customWidth="1"/>
    <col min="8455" max="8455" width="15" style="35" customWidth="1"/>
    <col min="8456" max="8456" width="4.125" style="35" customWidth="1"/>
    <col min="8457" max="8457" width="3.375" style="35" customWidth="1"/>
    <col min="8458" max="8458" width="2.375" style="35" customWidth="1"/>
    <col min="8459" max="8459" width="8.875" style="35" customWidth="1"/>
    <col min="8460" max="8460" width="7" style="35" customWidth="1"/>
    <col min="8461" max="8462" width="8.875" style="35" customWidth="1"/>
    <col min="8463" max="8463" width="10.375" style="35" customWidth="1"/>
    <col min="8464" max="8464" width="2" style="35" customWidth="1"/>
    <col min="8465" max="8465" width="4.25" style="35" customWidth="1"/>
    <col min="8466" max="8466" width="11.75" style="35" customWidth="1"/>
    <col min="8467" max="8467" width="4.25" style="35" customWidth="1"/>
    <col min="8468" max="8468" width="11.75" style="35" customWidth="1"/>
    <col min="8469" max="8469" width="10.25" style="35" customWidth="1"/>
    <col min="8470" max="8704" width="8.875" style="35"/>
    <col min="8705" max="8705" width="2.25" style="35" customWidth="1"/>
    <col min="8706" max="8708" width="8.875" style="35" customWidth="1"/>
    <col min="8709" max="8709" width="7.125" style="35" customWidth="1"/>
    <col min="8710" max="8710" width="10" style="35" customWidth="1"/>
    <col min="8711" max="8711" width="15" style="35" customWidth="1"/>
    <col min="8712" max="8712" width="4.125" style="35" customWidth="1"/>
    <col min="8713" max="8713" width="3.375" style="35" customWidth="1"/>
    <col min="8714" max="8714" width="2.375" style="35" customWidth="1"/>
    <col min="8715" max="8715" width="8.875" style="35" customWidth="1"/>
    <col min="8716" max="8716" width="7" style="35" customWidth="1"/>
    <col min="8717" max="8718" width="8.875" style="35" customWidth="1"/>
    <col min="8719" max="8719" width="10.375" style="35" customWidth="1"/>
    <col min="8720" max="8720" width="2" style="35" customWidth="1"/>
    <col min="8721" max="8721" width="4.25" style="35" customWidth="1"/>
    <col min="8722" max="8722" width="11.75" style="35" customWidth="1"/>
    <col min="8723" max="8723" width="4.25" style="35" customWidth="1"/>
    <col min="8724" max="8724" width="11.75" style="35" customWidth="1"/>
    <col min="8725" max="8725" width="10.25" style="35" customWidth="1"/>
    <col min="8726" max="8960" width="8.875" style="35"/>
    <col min="8961" max="8961" width="2.25" style="35" customWidth="1"/>
    <col min="8962" max="8964" width="8.875" style="35" customWidth="1"/>
    <col min="8965" max="8965" width="7.125" style="35" customWidth="1"/>
    <col min="8966" max="8966" width="10" style="35" customWidth="1"/>
    <col min="8967" max="8967" width="15" style="35" customWidth="1"/>
    <col min="8968" max="8968" width="4.125" style="35" customWidth="1"/>
    <col min="8969" max="8969" width="3.375" style="35" customWidth="1"/>
    <col min="8970" max="8970" width="2.375" style="35" customWidth="1"/>
    <col min="8971" max="8971" width="8.875" style="35" customWidth="1"/>
    <col min="8972" max="8972" width="7" style="35" customWidth="1"/>
    <col min="8973" max="8974" width="8.875" style="35" customWidth="1"/>
    <col min="8975" max="8975" width="10.375" style="35" customWidth="1"/>
    <col min="8976" max="8976" width="2" style="35" customWidth="1"/>
    <col min="8977" max="8977" width="4.25" style="35" customWidth="1"/>
    <col min="8978" max="8978" width="11.75" style="35" customWidth="1"/>
    <col min="8979" max="8979" width="4.25" style="35" customWidth="1"/>
    <col min="8980" max="8980" width="11.75" style="35" customWidth="1"/>
    <col min="8981" max="8981" width="10.25" style="35" customWidth="1"/>
    <col min="8982" max="9216" width="8.875" style="35"/>
    <col min="9217" max="9217" width="2.25" style="35" customWidth="1"/>
    <col min="9218" max="9220" width="8.875" style="35" customWidth="1"/>
    <col min="9221" max="9221" width="7.125" style="35" customWidth="1"/>
    <col min="9222" max="9222" width="10" style="35" customWidth="1"/>
    <col min="9223" max="9223" width="15" style="35" customWidth="1"/>
    <col min="9224" max="9224" width="4.125" style="35" customWidth="1"/>
    <col min="9225" max="9225" width="3.375" style="35" customWidth="1"/>
    <col min="9226" max="9226" width="2.375" style="35" customWidth="1"/>
    <col min="9227" max="9227" width="8.875" style="35" customWidth="1"/>
    <col min="9228" max="9228" width="7" style="35" customWidth="1"/>
    <col min="9229" max="9230" width="8.875" style="35" customWidth="1"/>
    <col min="9231" max="9231" width="10.375" style="35" customWidth="1"/>
    <col min="9232" max="9232" width="2" style="35" customWidth="1"/>
    <col min="9233" max="9233" width="4.25" style="35" customWidth="1"/>
    <col min="9234" max="9234" width="11.75" style="35" customWidth="1"/>
    <col min="9235" max="9235" width="4.25" style="35" customWidth="1"/>
    <col min="9236" max="9236" width="11.75" style="35" customWidth="1"/>
    <col min="9237" max="9237" width="10.25" style="35" customWidth="1"/>
    <col min="9238" max="9472" width="8.875" style="35"/>
    <col min="9473" max="9473" width="2.25" style="35" customWidth="1"/>
    <col min="9474" max="9476" width="8.875" style="35" customWidth="1"/>
    <col min="9477" max="9477" width="7.125" style="35" customWidth="1"/>
    <col min="9478" max="9478" width="10" style="35" customWidth="1"/>
    <col min="9479" max="9479" width="15" style="35" customWidth="1"/>
    <col min="9480" max="9480" width="4.125" style="35" customWidth="1"/>
    <col min="9481" max="9481" width="3.375" style="35" customWidth="1"/>
    <col min="9482" max="9482" width="2.375" style="35" customWidth="1"/>
    <col min="9483" max="9483" width="8.875" style="35" customWidth="1"/>
    <col min="9484" max="9484" width="7" style="35" customWidth="1"/>
    <col min="9485" max="9486" width="8.875" style="35" customWidth="1"/>
    <col min="9487" max="9487" width="10.375" style="35" customWidth="1"/>
    <col min="9488" max="9488" width="2" style="35" customWidth="1"/>
    <col min="9489" max="9489" width="4.25" style="35" customWidth="1"/>
    <col min="9490" max="9490" width="11.75" style="35" customWidth="1"/>
    <col min="9491" max="9491" width="4.25" style="35" customWidth="1"/>
    <col min="9492" max="9492" width="11.75" style="35" customWidth="1"/>
    <col min="9493" max="9493" width="10.25" style="35" customWidth="1"/>
    <col min="9494" max="9728" width="8.875" style="35"/>
    <col min="9729" max="9729" width="2.25" style="35" customWidth="1"/>
    <col min="9730" max="9732" width="8.875" style="35" customWidth="1"/>
    <col min="9733" max="9733" width="7.125" style="35" customWidth="1"/>
    <col min="9734" max="9734" width="10" style="35" customWidth="1"/>
    <col min="9735" max="9735" width="15" style="35" customWidth="1"/>
    <col min="9736" max="9736" width="4.125" style="35" customWidth="1"/>
    <col min="9737" max="9737" width="3.375" style="35" customWidth="1"/>
    <col min="9738" max="9738" width="2.375" style="35" customWidth="1"/>
    <col min="9739" max="9739" width="8.875" style="35" customWidth="1"/>
    <col min="9740" max="9740" width="7" style="35" customWidth="1"/>
    <col min="9741" max="9742" width="8.875" style="35" customWidth="1"/>
    <col min="9743" max="9743" width="10.375" style="35" customWidth="1"/>
    <col min="9744" max="9744" width="2" style="35" customWidth="1"/>
    <col min="9745" max="9745" width="4.25" style="35" customWidth="1"/>
    <col min="9746" max="9746" width="11.75" style="35" customWidth="1"/>
    <col min="9747" max="9747" width="4.25" style="35" customWidth="1"/>
    <col min="9748" max="9748" width="11.75" style="35" customWidth="1"/>
    <col min="9749" max="9749" width="10.25" style="35" customWidth="1"/>
    <col min="9750" max="9984" width="8.875" style="35"/>
    <col min="9985" max="9985" width="2.25" style="35" customWidth="1"/>
    <col min="9986" max="9988" width="8.875" style="35" customWidth="1"/>
    <col min="9989" max="9989" width="7.125" style="35" customWidth="1"/>
    <col min="9990" max="9990" width="10" style="35" customWidth="1"/>
    <col min="9991" max="9991" width="15" style="35" customWidth="1"/>
    <col min="9992" max="9992" width="4.125" style="35" customWidth="1"/>
    <col min="9993" max="9993" width="3.375" style="35" customWidth="1"/>
    <col min="9994" max="9994" width="2.375" style="35" customWidth="1"/>
    <col min="9995" max="9995" width="8.875" style="35" customWidth="1"/>
    <col min="9996" max="9996" width="7" style="35" customWidth="1"/>
    <col min="9997" max="9998" width="8.875" style="35" customWidth="1"/>
    <col min="9999" max="9999" width="10.375" style="35" customWidth="1"/>
    <col min="10000" max="10000" width="2" style="35" customWidth="1"/>
    <col min="10001" max="10001" width="4.25" style="35" customWidth="1"/>
    <col min="10002" max="10002" width="11.75" style="35" customWidth="1"/>
    <col min="10003" max="10003" width="4.25" style="35" customWidth="1"/>
    <col min="10004" max="10004" width="11.75" style="35" customWidth="1"/>
    <col min="10005" max="10005" width="10.25" style="35" customWidth="1"/>
    <col min="10006" max="10240" width="8.875" style="35"/>
    <col min="10241" max="10241" width="2.25" style="35" customWidth="1"/>
    <col min="10242" max="10244" width="8.875" style="35" customWidth="1"/>
    <col min="10245" max="10245" width="7.125" style="35" customWidth="1"/>
    <col min="10246" max="10246" width="10" style="35" customWidth="1"/>
    <col min="10247" max="10247" width="15" style="35" customWidth="1"/>
    <col min="10248" max="10248" width="4.125" style="35" customWidth="1"/>
    <col min="10249" max="10249" width="3.375" style="35" customWidth="1"/>
    <col min="10250" max="10250" width="2.375" style="35" customWidth="1"/>
    <col min="10251" max="10251" width="8.875" style="35" customWidth="1"/>
    <col min="10252" max="10252" width="7" style="35" customWidth="1"/>
    <col min="10253" max="10254" width="8.875" style="35" customWidth="1"/>
    <col min="10255" max="10255" width="10.375" style="35" customWidth="1"/>
    <col min="10256" max="10256" width="2" style="35" customWidth="1"/>
    <col min="10257" max="10257" width="4.25" style="35" customWidth="1"/>
    <col min="10258" max="10258" width="11.75" style="35" customWidth="1"/>
    <col min="10259" max="10259" width="4.25" style="35" customWidth="1"/>
    <col min="10260" max="10260" width="11.75" style="35" customWidth="1"/>
    <col min="10261" max="10261" width="10.25" style="35" customWidth="1"/>
    <col min="10262" max="10496" width="8.875" style="35"/>
    <col min="10497" max="10497" width="2.25" style="35" customWidth="1"/>
    <col min="10498" max="10500" width="8.875" style="35" customWidth="1"/>
    <col min="10501" max="10501" width="7.125" style="35" customWidth="1"/>
    <col min="10502" max="10502" width="10" style="35" customWidth="1"/>
    <col min="10503" max="10503" width="15" style="35" customWidth="1"/>
    <col min="10504" max="10504" width="4.125" style="35" customWidth="1"/>
    <col min="10505" max="10505" width="3.375" style="35" customWidth="1"/>
    <col min="10506" max="10506" width="2.375" style="35" customWidth="1"/>
    <col min="10507" max="10507" width="8.875" style="35" customWidth="1"/>
    <col min="10508" max="10508" width="7" style="35" customWidth="1"/>
    <col min="10509" max="10510" width="8.875" style="35" customWidth="1"/>
    <col min="10511" max="10511" width="10.375" style="35" customWidth="1"/>
    <col min="10512" max="10512" width="2" style="35" customWidth="1"/>
    <col min="10513" max="10513" width="4.25" style="35" customWidth="1"/>
    <col min="10514" max="10514" width="11.75" style="35" customWidth="1"/>
    <col min="10515" max="10515" width="4.25" style="35" customWidth="1"/>
    <col min="10516" max="10516" width="11.75" style="35" customWidth="1"/>
    <col min="10517" max="10517" width="10.25" style="35" customWidth="1"/>
    <col min="10518" max="10752" width="8.875" style="35"/>
    <col min="10753" max="10753" width="2.25" style="35" customWidth="1"/>
    <col min="10754" max="10756" width="8.875" style="35" customWidth="1"/>
    <col min="10757" max="10757" width="7.125" style="35" customWidth="1"/>
    <col min="10758" max="10758" width="10" style="35" customWidth="1"/>
    <col min="10759" max="10759" width="15" style="35" customWidth="1"/>
    <col min="10760" max="10760" width="4.125" style="35" customWidth="1"/>
    <col min="10761" max="10761" width="3.375" style="35" customWidth="1"/>
    <col min="10762" max="10762" width="2.375" style="35" customWidth="1"/>
    <col min="10763" max="10763" width="8.875" style="35" customWidth="1"/>
    <col min="10764" max="10764" width="7" style="35" customWidth="1"/>
    <col min="10765" max="10766" width="8.875" style="35" customWidth="1"/>
    <col min="10767" max="10767" width="10.375" style="35" customWidth="1"/>
    <col min="10768" max="10768" width="2" style="35" customWidth="1"/>
    <col min="10769" max="10769" width="4.25" style="35" customWidth="1"/>
    <col min="10770" max="10770" width="11.75" style="35" customWidth="1"/>
    <col min="10771" max="10771" width="4.25" style="35" customWidth="1"/>
    <col min="10772" max="10772" width="11.75" style="35" customWidth="1"/>
    <col min="10773" max="10773" width="10.25" style="35" customWidth="1"/>
    <col min="10774" max="11008" width="8.875" style="35"/>
    <col min="11009" max="11009" width="2.25" style="35" customWidth="1"/>
    <col min="11010" max="11012" width="8.875" style="35" customWidth="1"/>
    <col min="11013" max="11013" width="7.125" style="35" customWidth="1"/>
    <col min="11014" max="11014" width="10" style="35" customWidth="1"/>
    <col min="11015" max="11015" width="15" style="35" customWidth="1"/>
    <col min="11016" max="11016" width="4.125" style="35" customWidth="1"/>
    <col min="11017" max="11017" width="3.375" style="35" customWidth="1"/>
    <col min="11018" max="11018" width="2.375" style="35" customWidth="1"/>
    <col min="11019" max="11019" width="8.875" style="35" customWidth="1"/>
    <col min="11020" max="11020" width="7" style="35" customWidth="1"/>
    <col min="11021" max="11022" width="8.875" style="35" customWidth="1"/>
    <col min="11023" max="11023" width="10.375" style="35" customWidth="1"/>
    <col min="11024" max="11024" width="2" style="35" customWidth="1"/>
    <col min="11025" max="11025" width="4.25" style="35" customWidth="1"/>
    <col min="11026" max="11026" width="11.75" style="35" customWidth="1"/>
    <col min="11027" max="11027" width="4.25" style="35" customWidth="1"/>
    <col min="11028" max="11028" width="11.75" style="35" customWidth="1"/>
    <col min="11029" max="11029" width="10.25" style="35" customWidth="1"/>
    <col min="11030" max="11264" width="8.875" style="35"/>
    <col min="11265" max="11265" width="2.25" style="35" customWidth="1"/>
    <col min="11266" max="11268" width="8.875" style="35" customWidth="1"/>
    <col min="11269" max="11269" width="7.125" style="35" customWidth="1"/>
    <col min="11270" max="11270" width="10" style="35" customWidth="1"/>
    <col min="11271" max="11271" width="15" style="35" customWidth="1"/>
    <col min="11272" max="11272" width="4.125" style="35" customWidth="1"/>
    <col min="11273" max="11273" width="3.375" style="35" customWidth="1"/>
    <col min="11274" max="11274" width="2.375" style="35" customWidth="1"/>
    <col min="11275" max="11275" width="8.875" style="35" customWidth="1"/>
    <col min="11276" max="11276" width="7" style="35" customWidth="1"/>
    <col min="11277" max="11278" width="8.875" style="35" customWidth="1"/>
    <col min="11279" max="11279" width="10.375" style="35" customWidth="1"/>
    <col min="11280" max="11280" width="2" style="35" customWidth="1"/>
    <col min="11281" max="11281" width="4.25" style="35" customWidth="1"/>
    <col min="11282" max="11282" width="11.75" style="35" customWidth="1"/>
    <col min="11283" max="11283" width="4.25" style="35" customWidth="1"/>
    <col min="11284" max="11284" width="11.75" style="35" customWidth="1"/>
    <col min="11285" max="11285" width="10.25" style="35" customWidth="1"/>
    <col min="11286" max="11520" width="8.875" style="35"/>
    <col min="11521" max="11521" width="2.25" style="35" customWidth="1"/>
    <col min="11522" max="11524" width="8.875" style="35" customWidth="1"/>
    <col min="11525" max="11525" width="7.125" style="35" customWidth="1"/>
    <col min="11526" max="11526" width="10" style="35" customWidth="1"/>
    <col min="11527" max="11527" width="15" style="35" customWidth="1"/>
    <col min="11528" max="11528" width="4.125" style="35" customWidth="1"/>
    <col min="11529" max="11529" width="3.375" style="35" customWidth="1"/>
    <col min="11530" max="11530" width="2.375" style="35" customWidth="1"/>
    <col min="11531" max="11531" width="8.875" style="35" customWidth="1"/>
    <col min="11532" max="11532" width="7" style="35" customWidth="1"/>
    <col min="11533" max="11534" width="8.875" style="35" customWidth="1"/>
    <col min="11535" max="11535" width="10.375" style="35" customWidth="1"/>
    <col min="11536" max="11536" width="2" style="35" customWidth="1"/>
    <col min="11537" max="11537" width="4.25" style="35" customWidth="1"/>
    <col min="11538" max="11538" width="11.75" style="35" customWidth="1"/>
    <col min="11539" max="11539" width="4.25" style="35" customWidth="1"/>
    <col min="11540" max="11540" width="11.75" style="35" customWidth="1"/>
    <col min="11541" max="11541" width="10.25" style="35" customWidth="1"/>
    <col min="11542" max="11776" width="8.875" style="35"/>
    <col min="11777" max="11777" width="2.25" style="35" customWidth="1"/>
    <col min="11778" max="11780" width="8.875" style="35" customWidth="1"/>
    <col min="11781" max="11781" width="7.125" style="35" customWidth="1"/>
    <col min="11782" max="11782" width="10" style="35" customWidth="1"/>
    <col min="11783" max="11783" width="15" style="35" customWidth="1"/>
    <col min="11784" max="11784" width="4.125" style="35" customWidth="1"/>
    <col min="11785" max="11785" width="3.375" style="35" customWidth="1"/>
    <col min="11786" max="11786" width="2.375" style="35" customWidth="1"/>
    <col min="11787" max="11787" width="8.875" style="35" customWidth="1"/>
    <col min="11788" max="11788" width="7" style="35" customWidth="1"/>
    <col min="11789" max="11790" width="8.875" style="35" customWidth="1"/>
    <col min="11791" max="11791" width="10.375" style="35" customWidth="1"/>
    <col min="11792" max="11792" width="2" style="35" customWidth="1"/>
    <col min="11793" max="11793" width="4.25" style="35" customWidth="1"/>
    <col min="11794" max="11794" width="11.75" style="35" customWidth="1"/>
    <col min="11795" max="11795" width="4.25" style="35" customWidth="1"/>
    <col min="11796" max="11796" width="11.75" style="35" customWidth="1"/>
    <col min="11797" max="11797" width="10.25" style="35" customWidth="1"/>
    <col min="11798" max="12032" width="8.875" style="35"/>
    <col min="12033" max="12033" width="2.25" style="35" customWidth="1"/>
    <col min="12034" max="12036" width="8.875" style="35" customWidth="1"/>
    <col min="12037" max="12037" width="7.125" style="35" customWidth="1"/>
    <col min="12038" max="12038" width="10" style="35" customWidth="1"/>
    <col min="12039" max="12039" width="15" style="35" customWidth="1"/>
    <col min="12040" max="12040" width="4.125" style="35" customWidth="1"/>
    <col min="12041" max="12041" width="3.375" style="35" customWidth="1"/>
    <col min="12042" max="12042" width="2.375" style="35" customWidth="1"/>
    <col min="12043" max="12043" width="8.875" style="35" customWidth="1"/>
    <col min="12044" max="12044" width="7" style="35" customWidth="1"/>
    <col min="12045" max="12046" width="8.875" style="35" customWidth="1"/>
    <col min="12047" max="12047" width="10.375" style="35" customWidth="1"/>
    <col min="12048" max="12048" width="2" style="35" customWidth="1"/>
    <col min="12049" max="12049" width="4.25" style="35" customWidth="1"/>
    <col min="12050" max="12050" width="11.75" style="35" customWidth="1"/>
    <col min="12051" max="12051" width="4.25" style="35" customWidth="1"/>
    <col min="12052" max="12052" width="11.75" style="35" customWidth="1"/>
    <col min="12053" max="12053" width="10.25" style="35" customWidth="1"/>
    <col min="12054" max="12288" width="8.875" style="35"/>
    <col min="12289" max="12289" width="2.25" style="35" customWidth="1"/>
    <col min="12290" max="12292" width="8.875" style="35" customWidth="1"/>
    <col min="12293" max="12293" width="7.125" style="35" customWidth="1"/>
    <col min="12294" max="12294" width="10" style="35" customWidth="1"/>
    <col min="12295" max="12295" width="15" style="35" customWidth="1"/>
    <col min="12296" max="12296" width="4.125" style="35" customWidth="1"/>
    <col min="12297" max="12297" width="3.375" style="35" customWidth="1"/>
    <col min="12298" max="12298" width="2.375" style="35" customWidth="1"/>
    <col min="12299" max="12299" width="8.875" style="35" customWidth="1"/>
    <col min="12300" max="12300" width="7" style="35" customWidth="1"/>
    <col min="12301" max="12302" width="8.875" style="35" customWidth="1"/>
    <col min="12303" max="12303" width="10.375" style="35" customWidth="1"/>
    <col min="12304" max="12304" width="2" style="35" customWidth="1"/>
    <col min="12305" max="12305" width="4.25" style="35" customWidth="1"/>
    <col min="12306" max="12306" width="11.75" style="35" customWidth="1"/>
    <col min="12307" max="12307" width="4.25" style="35" customWidth="1"/>
    <col min="12308" max="12308" width="11.75" style="35" customWidth="1"/>
    <col min="12309" max="12309" width="10.25" style="35" customWidth="1"/>
    <col min="12310" max="12544" width="8.875" style="35"/>
    <col min="12545" max="12545" width="2.25" style="35" customWidth="1"/>
    <col min="12546" max="12548" width="8.875" style="35" customWidth="1"/>
    <col min="12549" max="12549" width="7.125" style="35" customWidth="1"/>
    <col min="12550" max="12550" width="10" style="35" customWidth="1"/>
    <col min="12551" max="12551" width="15" style="35" customWidth="1"/>
    <col min="12552" max="12552" width="4.125" style="35" customWidth="1"/>
    <col min="12553" max="12553" width="3.375" style="35" customWidth="1"/>
    <col min="12554" max="12554" width="2.375" style="35" customWidth="1"/>
    <col min="12555" max="12555" width="8.875" style="35" customWidth="1"/>
    <col min="12556" max="12556" width="7" style="35" customWidth="1"/>
    <col min="12557" max="12558" width="8.875" style="35" customWidth="1"/>
    <col min="12559" max="12559" width="10.375" style="35" customWidth="1"/>
    <col min="12560" max="12560" width="2" style="35" customWidth="1"/>
    <col min="12561" max="12561" width="4.25" style="35" customWidth="1"/>
    <col min="12562" max="12562" width="11.75" style="35" customWidth="1"/>
    <col min="12563" max="12563" width="4.25" style="35" customWidth="1"/>
    <col min="12564" max="12564" width="11.75" style="35" customWidth="1"/>
    <col min="12565" max="12565" width="10.25" style="35" customWidth="1"/>
    <col min="12566" max="12800" width="8.875" style="35"/>
    <col min="12801" max="12801" width="2.25" style="35" customWidth="1"/>
    <col min="12802" max="12804" width="8.875" style="35" customWidth="1"/>
    <col min="12805" max="12805" width="7.125" style="35" customWidth="1"/>
    <col min="12806" max="12806" width="10" style="35" customWidth="1"/>
    <col min="12807" max="12807" width="15" style="35" customWidth="1"/>
    <col min="12808" max="12808" width="4.125" style="35" customWidth="1"/>
    <col min="12809" max="12809" width="3.375" style="35" customWidth="1"/>
    <col min="12810" max="12810" width="2.375" style="35" customWidth="1"/>
    <col min="12811" max="12811" width="8.875" style="35" customWidth="1"/>
    <col min="12812" max="12812" width="7" style="35" customWidth="1"/>
    <col min="12813" max="12814" width="8.875" style="35" customWidth="1"/>
    <col min="12815" max="12815" width="10.375" style="35" customWidth="1"/>
    <col min="12816" max="12816" width="2" style="35" customWidth="1"/>
    <col min="12817" max="12817" width="4.25" style="35" customWidth="1"/>
    <col min="12818" max="12818" width="11.75" style="35" customWidth="1"/>
    <col min="12819" max="12819" width="4.25" style="35" customWidth="1"/>
    <col min="12820" max="12820" width="11.75" style="35" customWidth="1"/>
    <col min="12821" max="12821" width="10.25" style="35" customWidth="1"/>
    <col min="12822" max="13056" width="8.875" style="35"/>
    <col min="13057" max="13057" width="2.25" style="35" customWidth="1"/>
    <col min="13058" max="13060" width="8.875" style="35" customWidth="1"/>
    <col min="13061" max="13061" width="7.125" style="35" customWidth="1"/>
    <col min="13062" max="13062" width="10" style="35" customWidth="1"/>
    <col min="13063" max="13063" width="15" style="35" customWidth="1"/>
    <col min="13064" max="13064" width="4.125" style="35" customWidth="1"/>
    <col min="13065" max="13065" width="3.375" style="35" customWidth="1"/>
    <col min="13066" max="13066" width="2.375" style="35" customWidth="1"/>
    <col min="13067" max="13067" width="8.875" style="35" customWidth="1"/>
    <col min="13068" max="13068" width="7" style="35" customWidth="1"/>
    <col min="13069" max="13070" width="8.875" style="35" customWidth="1"/>
    <col min="13071" max="13071" width="10.375" style="35" customWidth="1"/>
    <col min="13072" max="13072" width="2" style="35" customWidth="1"/>
    <col min="13073" max="13073" width="4.25" style="35" customWidth="1"/>
    <col min="13074" max="13074" width="11.75" style="35" customWidth="1"/>
    <col min="13075" max="13075" width="4.25" style="35" customWidth="1"/>
    <col min="13076" max="13076" width="11.75" style="35" customWidth="1"/>
    <col min="13077" max="13077" width="10.25" style="35" customWidth="1"/>
    <col min="13078" max="13312" width="8.875" style="35"/>
    <col min="13313" max="13313" width="2.25" style="35" customWidth="1"/>
    <col min="13314" max="13316" width="8.875" style="35" customWidth="1"/>
    <col min="13317" max="13317" width="7.125" style="35" customWidth="1"/>
    <col min="13318" max="13318" width="10" style="35" customWidth="1"/>
    <col min="13319" max="13319" width="15" style="35" customWidth="1"/>
    <col min="13320" max="13320" width="4.125" style="35" customWidth="1"/>
    <col min="13321" max="13321" width="3.375" style="35" customWidth="1"/>
    <col min="13322" max="13322" width="2.375" style="35" customWidth="1"/>
    <col min="13323" max="13323" width="8.875" style="35" customWidth="1"/>
    <col min="13324" max="13324" width="7" style="35" customWidth="1"/>
    <col min="13325" max="13326" width="8.875" style="35" customWidth="1"/>
    <col min="13327" max="13327" width="10.375" style="35" customWidth="1"/>
    <col min="13328" max="13328" width="2" style="35" customWidth="1"/>
    <col min="13329" max="13329" width="4.25" style="35" customWidth="1"/>
    <col min="13330" max="13330" width="11.75" style="35" customWidth="1"/>
    <col min="13331" max="13331" width="4.25" style="35" customWidth="1"/>
    <col min="13332" max="13332" width="11.75" style="35" customWidth="1"/>
    <col min="13333" max="13333" width="10.25" style="35" customWidth="1"/>
    <col min="13334" max="13568" width="8.875" style="35"/>
    <col min="13569" max="13569" width="2.25" style="35" customWidth="1"/>
    <col min="13570" max="13572" width="8.875" style="35" customWidth="1"/>
    <col min="13573" max="13573" width="7.125" style="35" customWidth="1"/>
    <col min="13574" max="13574" width="10" style="35" customWidth="1"/>
    <col min="13575" max="13575" width="15" style="35" customWidth="1"/>
    <col min="13576" max="13576" width="4.125" style="35" customWidth="1"/>
    <col min="13577" max="13577" width="3.375" style="35" customWidth="1"/>
    <col min="13578" max="13578" width="2.375" style="35" customWidth="1"/>
    <col min="13579" max="13579" width="8.875" style="35" customWidth="1"/>
    <col min="13580" max="13580" width="7" style="35" customWidth="1"/>
    <col min="13581" max="13582" width="8.875" style="35" customWidth="1"/>
    <col min="13583" max="13583" width="10.375" style="35" customWidth="1"/>
    <col min="13584" max="13584" width="2" style="35" customWidth="1"/>
    <col min="13585" max="13585" width="4.25" style="35" customWidth="1"/>
    <col min="13586" max="13586" width="11.75" style="35" customWidth="1"/>
    <col min="13587" max="13587" width="4.25" style="35" customWidth="1"/>
    <col min="13588" max="13588" width="11.75" style="35" customWidth="1"/>
    <col min="13589" max="13589" width="10.25" style="35" customWidth="1"/>
    <col min="13590" max="13824" width="8.875" style="35"/>
    <col min="13825" max="13825" width="2.25" style="35" customWidth="1"/>
    <col min="13826" max="13828" width="8.875" style="35" customWidth="1"/>
    <col min="13829" max="13829" width="7.125" style="35" customWidth="1"/>
    <col min="13830" max="13830" width="10" style="35" customWidth="1"/>
    <col min="13831" max="13831" width="15" style="35" customWidth="1"/>
    <col min="13832" max="13832" width="4.125" style="35" customWidth="1"/>
    <col min="13833" max="13833" width="3.375" style="35" customWidth="1"/>
    <col min="13834" max="13834" width="2.375" style="35" customWidth="1"/>
    <col min="13835" max="13835" width="8.875" style="35" customWidth="1"/>
    <col min="13836" max="13836" width="7" style="35" customWidth="1"/>
    <col min="13837" max="13838" width="8.875" style="35" customWidth="1"/>
    <col min="13839" max="13839" width="10.375" style="35" customWidth="1"/>
    <col min="13840" max="13840" width="2" style="35" customWidth="1"/>
    <col min="13841" max="13841" width="4.25" style="35" customWidth="1"/>
    <col min="13842" max="13842" width="11.75" style="35" customWidth="1"/>
    <col min="13843" max="13843" width="4.25" style="35" customWidth="1"/>
    <col min="13844" max="13844" width="11.75" style="35" customWidth="1"/>
    <col min="13845" max="13845" width="10.25" style="35" customWidth="1"/>
    <col min="13846" max="14080" width="8.875" style="35"/>
    <col min="14081" max="14081" width="2.25" style="35" customWidth="1"/>
    <col min="14082" max="14084" width="8.875" style="35" customWidth="1"/>
    <col min="14085" max="14085" width="7.125" style="35" customWidth="1"/>
    <col min="14086" max="14086" width="10" style="35" customWidth="1"/>
    <col min="14087" max="14087" width="15" style="35" customWidth="1"/>
    <col min="14088" max="14088" width="4.125" style="35" customWidth="1"/>
    <col min="14089" max="14089" width="3.375" style="35" customWidth="1"/>
    <col min="14090" max="14090" width="2.375" style="35" customWidth="1"/>
    <col min="14091" max="14091" width="8.875" style="35" customWidth="1"/>
    <col min="14092" max="14092" width="7" style="35" customWidth="1"/>
    <col min="14093" max="14094" width="8.875" style="35" customWidth="1"/>
    <col min="14095" max="14095" width="10.375" style="35" customWidth="1"/>
    <col min="14096" max="14096" width="2" style="35" customWidth="1"/>
    <col min="14097" max="14097" width="4.25" style="35" customWidth="1"/>
    <col min="14098" max="14098" width="11.75" style="35" customWidth="1"/>
    <col min="14099" max="14099" width="4.25" style="35" customWidth="1"/>
    <col min="14100" max="14100" width="11.75" style="35" customWidth="1"/>
    <col min="14101" max="14101" width="10.25" style="35" customWidth="1"/>
    <col min="14102" max="14336" width="8.875" style="35"/>
    <col min="14337" max="14337" width="2.25" style="35" customWidth="1"/>
    <col min="14338" max="14340" width="8.875" style="35" customWidth="1"/>
    <col min="14341" max="14341" width="7.125" style="35" customWidth="1"/>
    <col min="14342" max="14342" width="10" style="35" customWidth="1"/>
    <col min="14343" max="14343" width="15" style="35" customWidth="1"/>
    <col min="14344" max="14344" width="4.125" style="35" customWidth="1"/>
    <col min="14345" max="14345" width="3.375" style="35" customWidth="1"/>
    <col min="14346" max="14346" width="2.375" style="35" customWidth="1"/>
    <col min="14347" max="14347" width="8.875" style="35" customWidth="1"/>
    <col min="14348" max="14348" width="7" style="35" customWidth="1"/>
    <col min="14349" max="14350" width="8.875" style="35" customWidth="1"/>
    <col min="14351" max="14351" width="10.375" style="35" customWidth="1"/>
    <col min="14352" max="14352" width="2" style="35" customWidth="1"/>
    <col min="14353" max="14353" width="4.25" style="35" customWidth="1"/>
    <col min="14354" max="14354" width="11.75" style="35" customWidth="1"/>
    <col min="14355" max="14355" width="4.25" style="35" customWidth="1"/>
    <col min="14356" max="14356" width="11.75" style="35" customWidth="1"/>
    <col min="14357" max="14357" width="10.25" style="35" customWidth="1"/>
    <col min="14358" max="14592" width="8.875" style="35"/>
    <col min="14593" max="14593" width="2.25" style="35" customWidth="1"/>
    <col min="14594" max="14596" width="8.875" style="35" customWidth="1"/>
    <col min="14597" max="14597" width="7.125" style="35" customWidth="1"/>
    <col min="14598" max="14598" width="10" style="35" customWidth="1"/>
    <col min="14599" max="14599" width="15" style="35" customWidth="1"/>
    <col min="14600" max="14600" width="4.125" style="35" customWidth="1"/>
    <col min="14601" max="14601" width="3.375" style="35" customWidth="1"/>
    <col min="14602" max="14602" width="2.375" style="35" customWidth="1"/>
    <col min="14603" max="14603" width="8.875" style="35" customWidth="1"/>
    <col min="14604" max="14604" width="7" style="35" customWidth="1"/>
    <col min="14605" max="14606" width="8.875" style="35" customWidth="1"/>
    <col min="14607" max="14607" width="10.375" style="35" customWidth="1"/>
    <col min="14608" max="14608" width="2" style="35" customWidth="1"/>
    <col min="14609" max="14609" width="4.25" style="35" customWidth="1"/>
    <col min="14610" max="14610" width="11.75" style="35" customWidth="1"/>
    <col min="14611" max="14611" width="4.25" style="35" customWidth="1"/>
    <col min="14612" max="14612" width="11.75" style="35" customWidth="1"/>
    <col min="14613" max="14613" width="10.25" style="35" customWidth="1"/>
    <col min="14614" max="14848" width="8.875" style="35"/>
    <col min="14849" max="14849" width="2.25" style="35" customWidth="1"/>
    <col min="14850" max="14852" width="8.875" style="35" customWidth="1"/>
    <col min="14853" max="14853" width="7.125" style="35" customWidth="1"/>
    <col min="14854" max="14854" width="10" style="35" customWidth="1"/>
    <col min="14855" max="14855" width="15" style="35" customWidth="1"/>
    <col min="14856" max="14856" width="4.125" style="35" customWidth="1"/>
    <col min="14857" max="14857" width="3.375" style="35" customWidth="1"/>
    <col min="14858" max="14858" width="2.375" style="35" customWidth="1"/>
    <col min="14859" max="14859" width="8.875" style="35" customWidth="1"/>
    <col min="14860" max="14860" width="7" style="35" customWidth="1"/>
    <col min="14861" max="14862" width="8.875" style="35" customWidth="1"/>
    <col min="14863" max="14863" width="10.375" style="35" customWidth="1"/>
    <col min="14864" max="14864" width="2" style="35" customWidth="1"/>
    <col min="14865" max="14865" width="4.25" style="35" customWidth="1"/>
    <col min="14866" max="14866" width="11.75" style="35" customWidth="1"/>
    <col min="14867" max="14867" width="4.25" style="35" customWidth="1"/>
    <col min="14868" max="14868" width="11.75" style="35" customWidth="1"/>
    <col min="14869" max="14869" width="10.25" style="35" customWidth="1"/>
    <col min="14870" max="15104" width="8.875" style="35"/>
    <col min="15105" max="15105" width="2.25" style="35" customWidth="1"/>
    <col min="15106" max="15108" width="8.875" style="35" customWidth="1"/>
    <col min="15109" max="15109" width="7.125" style="35" customWidth="1"/>
    <col min="15110" max="15110" width="10" style="35" customWidth="1"/>
    <col min="15111" max="15111" width="15" style="35" customWidth="1"/>
    <col min="15112" max="15112" width="4.125" style="35" customWidth="1"/>
    <col min="15113" max="15113" width="3.375" style="35" customWidth="1"/>
    <col min="15114" max="15114" width="2.375" style="35" customWidth="1"/>
    <col min="15115" max="15115" width="8.875" style="35" customWidth="1"/>
    <col min="15116" max="15116" width="7" style="35" customWidth="1"/>
    <col min="15117" max="15118" width="8.875" style="35" customWidth="1"/>
    <col min="15119" max="15119" width="10.375" style="35" customWidth="1"/>
    <col min="15120" max="15120" width="2" style="35" customWidth="1"/>
    <col min="15121" max="15121" width="4.25" style="35" customWidth="1"/>
    <col min="15122" max="15122" width="11.75" style="35" customWidth="1"/>
    <col min="15123" max="15123" width="4.25" style="35" customWidth="1"/>
    <col min="15124" max="15124" width="11.75" style="35" customWidth="1"/>
    <col min="15125" max="15125" width="10.25" style="35" customWidth="1"/>
    <col min="15126" max="15360" width="8.875" style="35"/>
    <col min="15361" max="15361" width="2.25" style="35" customWidth="1"/>
    <col min="15362" max="15364" width="8.875" style="35" customWidth="1"/>
    <col min="15365" max="15365" width="7.125" style="35" customWidth="1"/>
    <col min="15366" max="15366" width="10" style="35" customWidth="1"/>
    <col min="15367" max="15367" width="15" style="35" customWidth="1"/>
    <col min="15368" max="15368" width="4.125" style="35" customWidth="1"/>
    <col min="15369" max="15369" width="3.375" style="35" customWidth="1"/>
    <col min="15370" max="15370" width="2.375" style="35" customWidth="1"/>
    <col min="15371" max="15371" width="8.875" style="35" customWidth="1"/>
    <col min="15372" max="15372" width="7" style="35" customWidth="1"/>
    <col min="15373" max="15374" width="8.875" style="35" customWidth="1"/>
    <col min="15375" max="15375" width="10.375" style="35" customWidth="1"/>
    <col min="15376" max="15376" width="2" style="35" customWidth="1"/>
    <col min="15377" max="15377" width="4.25" style="35" customWidth="1"/>
    <col min="15378" max="15378" width="11.75" style="35" customWidth="1"/>
    <col min="15379" max="15379" width="4.25" style="35" customWidth="1"/>
    <col min="15380" max="15380" width="11.75" style="35" customWidth="1"/>
    <col min="15381" max="15381" width="10.25" style="35" customWidth="1"/>
    <col min="15382" max="15616" width="8.875" style="35"/>
    <col min="15617" max="15617" width="2.25" style="35" customWidth="1"/>
    <col min="15618" max="15620" width="8.875" style="35" customWidth="1"/>
    <col min="15621" max="15621" width="7.125" style="35" customWidth="1"/>
    <col min="15622" max="15622" width="10" style="35" customWidth="1"/>
    <col min="15623" max="15623" width="15" style="35" customWidth="1"/>
    <col min="15624" max="15624" width="4.125" style="35" customWidth="1"/>
    <col min="15625" max="15625" width="3.375" style="35" customWidth="1"/>
    <col min="15626" max="15626" width="2.375" style="35" customWidth="1"/>
    <col min="15627" max="15627" width="8.875" style="35" customWidth="1"/>
    <col min="15628" max="15628" width="7" style="35" customWidth="1"/>
    <col min="15629" max="15630" width="8.875" style="35" customWidth="1"/>
    <col min="15631" max="15631" width="10.375" style="35" customWidth="1"/>
    <col min="15632" max="15632" width="2" style="35" customWidth="1"/>
    <col min="15633" max="15633" width="4.25" style="35" customWidth="1"/>
    <col min="15634" max="15634" width="11.75" style="35" customWidth="1"/>
    <col min="15635" max="15635" width="4.25" style="35" customWidth="1"/>
    <col min="15636" max="15636" width="11.75" style="35" customWidth="1"/>
    <col min="15637" max="15637" width="10.25" style="35" customWidth="1"/>
    <col min="15638" max="15872" width="8.875" style="35"/>
    <col min="15873" max="15873" width="2.25" style="35" customWidth="1"/>
    <col min="15874" max="15876" width="8.875" style="35" customWidth="1"/>
    <col min="15877" max="15877" width="7.125" style="35" customWidth="1"/>
    <col min="15878" max="15878" width="10" style="35" customWidth="1"/>
    <col min="15879" max="15879" width="15" style="35" customWidth="1"/>
    <col min="15880" max="15880" width="4.125" style="35" customWidth="1"/>
    <col min="15881" max="15881" width="3.375" style="35" customWidth="1"/>
    <col min="15882" max="15882" width="2.375" style="35" customWidth="1"/>
    <col min="15883" max="15883" width="8.875" style="35" customWidth="1"/>
    <col min="15884" max="15884" width="7" style="35" customWidth="1"/>
    <col min="15885" max="15886" width="8.875" style="35" customWidth="1"/>
    <col min="15887" max="15887" width="10.375" style="35" customWidth="1"/>
    <col min="15888" max="15888" width="2" style="35" customWidth="1"/>
    <col min="15889" max="15889" width="4.25" style="35" customWidth="1"/>
    <col min="15890" max="15890" width="11.75" style="35" customWidth="1"/>
    <col min="15891" max="15891" width="4.25" style="35" customWidth="1"/>
    <col min="15892" max="15892" width="11.75" style="35" customWidth="1"/>
    <col min="15893" max="15893" width="10.25" style="35" customWidth="1"/>
    <col min="15894" max="16128" width="8.875" style="35"/>
    <col min="16129" max="16129" width="2.25" style="35" customWidth="1"/>
    <col min="16130" max="16132" width="8.875" style="35" customWidth="1"/>
    <col min="16133" max="16133" width="7.125" style="35" customWidth="1"/>
    <col min="16134" max="16134" width="10" style="35" customWidth="1"/>
    <col min="16135" max="16135" width="15" style="35" customWidth="1"/>
    <col min="16136" max="16136" width="4.125" style="35" customWidth="1"/>
    <col min="16137" max="16137" width="3.375" style="35" customWidth="1"/>
    <col min="16138" max="16138" width="2.375" style="35" customWidth="1"/>
    <col min="16139" max="16139" width="8.875" style="35" customWidth="1"/>
    <col min="16140" max="16140" width="7" style="35" customWidth="1"/>
    <col min="16141" max="16142" width="8.875" style="35" customWidth="1"/>
    <col min="16143" max="16143" width="10.375" style="35" customWidth="1"/>
    <col min="16144" max="16144" width="2" style="35" customWidth="1"/>
    <col min="16145" max="16145" width="4.25" style="35" customWidth="1"/>
    <col min="16146" max="16146" width="11.75" style="35" customWidth="1"/>
    <col min="16147" max="16147" width="4.25" style="35" customWidth="1"/>
    <col min="16148" max="16148" width="11.75" style="35" customWidth="1"/>
    <col min="16149" max="16149" width="10.25" style="35" customWidth="1"/>
    <col min="16150" max="16384" width="8.875" style="35"/>
  </cols>
  <sheetData>
    <row r="2" spans="2:20" ht="13.5" customHeight="1">
      <c r="B2" s="509" t="s">
        <v>433</v>
      </c>
      <c r="C2" s="509"/>
      <c r="D2" s="509"/>
      <c r="E2" s="509"/>
    </row>
    <row r="3" spans="2:20" ht="13.5" customHeight="1">
      <c r="B3" s="509"/>
      <c r="C3" s="509"/>
      <c r="D3" s="509"/>
      <c r="E3" s="509"/>
    </row>
    <row r="5" spans="2:20" ht="15">
      <c r="B5" s="510" t="s">
        <v>59</v>
      </c>
      <c r="C5" s="510"/>
      <c r="D5" s="510"/>
    </row>
    <row r="7" spans="2:20" ht="21"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2:20" ht="22.5" customHeight="1">
      <c r="C8" s="107"/>
      <c r="D8" s="107"/>
      <c r="E8" s="37"/>
      <c r="F8" s="37"/>
      <c r="G8" s="512" t="s">
        <v>432</v>
      </c>
      <c r="H8" s="512"/>
      <c r="I8" s="512"/>
      <c r="J8" s="512"/>
      <c r="K8" s="512"/>
      <c r="L8" s="512"/>
      <c r="M8" s="512"/>
      <c r="N8" s="512"/>
      <c r="O8" s="512"/>
      <c r="P8" s="37"/>
      <c r="Q8" s="37"/>
      <c r="R8" s="511"/>
      <c r="S8" s="511"/>
      <c r="T8" s="511"/>
    </row>
    <row r="9" spans="2:20" ht="13.9" hidden="1" customHeight="1">
      <c r="C9" s="107"/>
      <c r="D9" s="107"/>
      <c r="E9" s="37"/>
      <c r="F9" s="37"/>
      <c r="G9" s="512"/>
      <c r="H9" s="512"/>
      <c r="I9" s="512"/>
      <c r="J9" s="512"/>
      <c r="K9" s="512"/>
      <c r="L9" s="512"/>
      <c r="M9" s="512"/>
      <c r="N9" s="512"/>
      <c r="O9" s="512"/>
      <c r="P9" s="37"/>
      <c r="Q9" s="37"/>
      <c r="R9" s="511"/>
      <c r="S9" s="511"/>
      <c r="T9" s="511"/>
    </row>
    <row r="10" spans="2:20" ht="13.9" hidden="1" customHeight="1">
      <c r="C10" s="107"/>
      <c r="D10" s="107"/>
      <c r="E10" s="37"/>
      <c r="F10" s="37"/>
      <c r="G10" s="512"/>
      <c r="H10" s="512"/>
      <c r="I10" s="512"/>
      <c r="J10" s="512"/>
      <c r="K10" s="512"/>
      <c r="L10" s="512"/>
      <c r="M10" s="512"/>
      <c r="N10" s="512"/>
      <c r="O10" s="512"/>
      <c r="P10" s="37"/>
      <c r="Q10" s="37"/>
      <c r="R10" s="511"/>
      <c r="S10" s="511"/>
      <c r="T10" s="511"/>
    </row>
    <row r="11" spans="2:20" ht="13.9" hidden="1" customHeight="1">
      <c r="C11" s="107"/>
      <c r="D11" s="107"/>
      <c r="E11" s="37"/>
      <c r="F11" s="37"/>
      <c r="G11" s="512"/>
      <c r="H11" s="512"/>
      <c r="I11" s="512"/>
      <c r="J11" s="512"/>
      <c r="K11" s="512"/>
      <c r="L11" s="512"/>
      <c r="M11" s="512"/>
      <c r="N11" s="512"/>
      <c r="O11" s="512"/>
      <c r="P11" s="37"/>
      <c r="Q11" s="37"/>
      <c r="R11" s="511"/>
      <c r="S11" s="511"/>
      <c r="T11" s="511"/>
    </row>
    <row r="12" spans="2:20" ht="22.5" customHeight="1">
      <c r="C12" s="107"/>
      <c r="D12" s="107"/>
      <c r="E12" s="37"/>
      <c r="F12" s="37"/>
      <c r="G12" s="513"/>
      <c r="H12" s="513"/>
      <c r="I12" s="513"/>
      <c r="J12" s="513"/>
      <c r="K12" s="513"/>
      <c r="L12" s="513"/>
      <c r="M12" s="513"/>
      <c r="N12" s="513"/>
      <c r="O12" s="513"/>
      <c r="P12" s="37"/>
      <c r="Q12" s="37"/>
      <c r="R12" s="511"/>
      <c r="S12" s="511"/>
      <c r="T12" s="511"/>
    </row>
    <row r="18" spans="6:18" ht="15">
      <c r="F18" s="514" t="s">
        <v>20</v>
      </c>
      <c r="G18" s="514"/>
      <c r="H18" s="103"/>
      <c r="I18" s="38"/>
      <c r="J18" s="515" t="s">
        <v>74</v>
      </c>
      <c r="K18" s="515"/>
      <c r="L18" s="515"/>
      <c r="M18" s="515"/>
      <c r="N18" s="515"/>
      <c r="O18" s="515"/>
      <c r="P18" s="106"/>
      <c r="Q18" s="39"/>
      <c r="R18" s="40"/>
    </row>
    <row r="20" spans="6:18" ht="13.5" customHeight="1">
      <c r="L20" s="516" t="s">
        <v>930</v>
      </c>
      <c r="M20" s="516"/>
      <c r="N20" s="516"/>
      <c r="O20" s="516"/>
      <c r="P20" s="516"/>
    </row>
    <row r="21" spans="6:18" ht="15">
      <c r="I21" s="517" t="s">
        <v>21</v>
      </c>
      <c r="J21" s="518"/>
      <c r="K21" s="518"/>
      <c r="L21" s="516"/>
      <c r="M21" s="516"/>
      <c r="N21" s="516"/>
      <c r="O21" s="516"/>
      <c r="P21" s="516"/>
    </row>
    <row r="22" spans="6:18" ht="15">
      <c r="F22" s="514" t="s">
        <v>22</v>
      </c>
      <c r="G22" s="514"/>
      <c r="H22" s="103"/>
      <c r="I22" s="38"/>
      <c r="J22" s="38"/>
      <c r="K22" s="38"/>
      <c r="L22" s="519" t="s">
        <v>931</v>
      </c>
      <c r="M22" s="519"/>
      <c r="N22" s="519"/>
      <c r="O22" s="519"/>
      <c r="P22" s="519"/>
    </row>
    <row r="24" spans="6:18" hidden="1"/>
    <row r="25" spans="6:18" hidden="1"/>
    <row r="27" spans="6:18" ht="17.25" customHeight="1">
      <c r="F27" s="514" t="s">
        <v>23</v>
      </c>
      <c r="G27" s="514"/>
      <c r="H27" s="103"/>
    </row>
    <row r="28" spans="6:18" ht="17.25" customHeight="1">
      <c r="F28" s="514" t="s">
        <v>24</v>
      </c>
      <c r="G28" s="514"/>
      <c r="H28" s="103"/>
      <c r="I28" s="528" t="s">
        <v>21</v>
      </c>
      <c r="J28" s="529"/>
      <c r="K28" s="529"/>
      <c r="L28" s="519" t="s">
        <v>932</v>
      </c>
      <c r="M28" s="519"/>
      <c r="N28" s="519"/>
      <c r="O28" s="519"/>
      <c r="P28" s="519"/>
    </row>
    <row r="29" spans="6:18" ht="15">
      <c r="F29" s="41"/>
      <c r="G29" s="41"/>
      <c r="H29" s="41"/>
      <c r="I29" s="42"/>
      <c r="J29" s="43"/>
      <c r="K29" s="43"/>
      <c r="L29" s="44"/>
      <c r="M29" s="44"/>
      <c r="N29" s="44"/>
      <c r="O29" s="44"/>
      <c r="P29" s="44"/>
    </row>
    <row r="30" spans="6:18" ht="15">
      <c r="F30" s="41"/>
      <c r="G30" s="41"/>
      <c r="H30" s="41"/>
      <c r="I30" s="42"/>
      <c r="J30" s="43"/>
      <c r="K30" s="43"/>
      <c r="L30" s="44"/>
      <c r="M30" s="44"/>
      <c r="N30" s="44"/>
      <c r="O30" s="44"/>
      <c r="P30" s="44"/>
    </row>
    <row r="35" spans="11:20" ht="13.5" customHeight="1"/>
    <row r="36" spans="11:20" ht="18.75" customHeight="1">
      <c r="Q36" s="530"/>
      <c r="R36" s="530"/>
      <c r="S36" s="530"/>
      <c r="T36" s="530"/>
    </row>
    <row r="37" spans="11:20" ht="13.5" customHeight="1">
      <c r="Q37" s="531"/>
      <c r="R37" s="532"/>
      <c r="S37" s="531"/>
      <c r="T37" s="532"/>
    </row>
    <row r="38" spans="11:20" ht="27" customHeight="1">
      <c r="Q38" s="531"/>
      <c r="R38" s="532"/>
      <c r="S38" s="531"/>
      <c r="T38" s="532"/>
    </row>
    <row r="39" spans="11:20" ht="13.5" customHeight="1">
      <c r="Q39" s="531"/>
      <c r="R39" s="532"/>
      <c r="S39" s="531"/>
      <c r="T39" s="532"/>
    </row>
    <row r="40" spans="11:20" ht="13.5" customHeight="1">
      <c r="Q40" s="531"/>
      <c r="R40" s="532"/>
      <c r="S40" s="531"/>
      <c r="T40" s="532"/>
    </row>
    <row r="41" spans="11:20" ht="13.5" customHeight="1">
      <c r="Q41" s="45"/>
      <c r="R41" s="45"/>
      <c r="S41" s="45"/>
      <c r="T41" s="45"/>
    </row>
    <row r="42" spans="11:20" ht="13.5" customHeight="1">
      <c r="Q42" s="520" t="s">
        <v>25</v>
      </c>
      <c r="R42" s="46"/>
      <c r="S42" s="523" t="s">
        <v>26</v>
      </c>
      <c r="T42" s="47"/>
    </row>
    <row r="43" spans="11:20" ht="27" customHeight="1">
      <c r="K43" s="526"/>
      <c r="L43" s="527"/>
      <c r="M43" s="527"/>
      <c r="N43" s="527"/>
      <c r="O43" s="527"/>
      <c r="Q43" s="521"/>
      <c r="R43" s="46"/>
      <c r="S43" s="524"/>
      <c r="T43" s="104"/>
    </row>
    <row r="44" spans="11:20" ht="13.5" customHeight="1">
      <c r="K44" s="527"/>
      <c r="L44" s="527"/>
      <c r="M44" s="527"/>
      <c r="N44" s="527"/>
      <c r="O44" s="527"/>
      <c r="Q44" s="521"/>
      <c r="R44" s="46"/>
      <c r="S44" s="524"/>
      <c r="T44" s="104"/>
    </row>
    <row r="45" spans="11:20" ht="13.5" customHeight="1">
      <c r="Q45" s="522"/>
      <c r="R45" s="48"/>
      <c r="S45" s="525"/>
      <c r="T45" s="105"/>
    </row>
    <row r="46" spans="11:20" ht="11.25" customHeight="1"/>
  </sheetData>
  <mergeCells count="22">
    <mergeCell ref="S42:S45"/>
    <mergeCell ref="K43:O44"/>
    <mergeCell ref="F27:G27"/>
    <mergeCell ref="F28:G28"/>
    <mergeCell ref="I28:K28"/>
    <mergeCell ref="L28:P28"/>
    <mergeCell ref="Q36:T36"/>
    <mergeCell ref="Q37:Q40"/>
    <mergeCell ref="R37:R40"/>
    <mergeCell ref="S37:S40"/>
    <mergeCell ref="T37:T40"/>
    <mergeCell ref="L20:P21"/>
    <mergeCell ref="I21:K21"/>
    <mergeCell ref="F22:G22"/>
    <mergeCell ref="L22:P22"/>
    <mergeCell ref="Q42:Q45"/>
    <mergeCell ref="B2:E3"/>
    <mergeCell ref="B5:D5"/>
    <mergeCell ref="R8:T12"/>
    <mergeCell ref="G8:O12"/>
    <mergeCell ref="F18:G18"/>
    <mergeCell ref="J18:O18"/>
  </mergeCells>
  <phoneticPr fontId="8"/>
  <printOptions horizontalCentered="1" verticalCentered="1"/>
  <pageMargins left="0.39370078740157483" right="0.39370078740157483" top="0.78740157480314965" bottom="0.39370078740157483" header="0.51181102362204722" footer="0.51181102362204722"/>
  <pageSetup paperSize="9" scale="9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32430-0BF2-42D7-A4B1-6AD0678F15A8}">
  <dimension ref="A1:R300"/>
  <sheetViews>
    <sheetView showGridLines="0" view="pageBreakPreview" topLeftCell="A280" zoomScale="80" zoomScaleNormal="100" zoomScaleSheetLayoutView="80" workbookViewId="0">
      <selection activeCell="O291" sqref="O291"/>
    </sheetView>
  </sheetViews>
  <sheetFormatPr defaultColWidth="8.875" defaultRowHeight="30.6" customHeight="1"/>
  <cols>
    <col min="1" max="1" width="30.75" style="16" customWidth="1"/>
    <col min="2" max="2" width="25.875" style="16" customWidth="1"/>
    <col min="3" max="3" width="8.375" style="16" customWidth="1"/>
    <col min="4" max="4" width="3.625" style="16" customWidth="1"/>
    <col min="5" max="5" width="9.625" style="16" customWidth="1"/>
    <col min="6" max="6" width="13" style="16" customWidth="1"/>
    <col min="7" max="7" width="8.375" style="16" customWidth="1"/>
    <col min="8" max="8" width="3.625" style="16" customWidth="1"/>
    <col min="9" max="9" width="9.625" style="16" customWidth="1"/>
    <col min="10" max="10" width="13" style="16" customWidth="1"/>
    <col min="11" max="11" width="6.625" style="16" customWidth="1"/>
    <col min="12" max="12" width="4.625" style="308" customWidth="1"/>
    <col min="13" max="13" width="9.375" style="282" customWidth="1"/>
    <col min="14" max="14" width="13.625" style="216" customWidth="1"/>
    <col min="15" max="15" width="8.875" style="16"/>
    <col min="16" max="16" width="8.875" style="259"/>
    <col min="17" max="16384" width="8.875" style="16"/>
  </cols>
  <sheetData>
    <row r="1" spans="1:17" ht="30" customHeight="1">
      <c r="A1" s="596" t="s">
        <v>14</v>
      </c>
      <c r="B1" s="596"/>
      <c r="C1" s="596"/>
      <c r="D1" s="596"/>
      <c r="E1" s="596"/>
      <c r="F1" s="596"/>
      <c r="G1" s="623"/>
      <c r="H1" s="623"/>
      <c r="I1" s="623"/>
      <c r="K1" s="624">
        <v>57</v>
      </c>
      <c r="L1" s="624"/>
    </row>
    <row r="2" spans="1:17" ht="15" customHeight="1">
      <c r="A2" s="598" t="s">
        <v>12</v>
      </c>
      <c r="B2" s="620" t="s">
        <v>13</v>
      </c>
      <c r="C2" s="585" t="s">
        <v>9</v>
      </c>
      <c r="D2" s="604"/>
      <c r="E2" s="604"/>
      <c r="F2" s="604"/>
      <c r="G2" s="606" t="s">
        <v>4</v>
      </c>
      <c r="H2" s="607"/>
      <c r="I2" s="607"/>
      <c r="J2" s="608"/>
      <c r="K2" s="551" t="s">
        <v>2</v>
      </c>
      <c r="L2" s="576"/>
    </row>
    <row r="3" spans="1:17" ht="15" customHeight="1">
      <c r="A3" s="599"/>
      <c r="B3" s="621"/>
      <c r="C3" s="587"/>
      <c r="D3" s="605"/>
      <c r="E3" s="605"/>
      <c r="F3" s="605"/>
      <c r="G3" s="609"/>
      <c r="H3" s="610"/>
      <c r="I3" s="610"/>
      <c r="J3" s="611"/>
      <c r="K3" s="618"/>
      <c r="L3" s="619"/>
    </row>
    <row r="4" spans="1:17" ht="30" customHeight="1">
      <c r="A4" s="600"/>
      <c r="B4" s="548"/>
      <c r="C4" s="155" t="s">
        <v>0</v>
      </c>
      <c r="D4" s="244" t="s">
        <v>1</v>
      </c>
      <c r="E4" s="155" t="s">
        <v>5</v>
      </c>
      <c r="F4" s="157" t="s">
        <v>3</v>
      </c>
      <c r="G4" s="155" t="s">
        <v>0</v>
      </c>
      <c r="H4" s="158" t="s">
        <v>1</v>
      </c>
      <c r="I4" s="159" t="s">
        <v>5</v>
      </c>
      <c r="J4" s="159" t="s">
        <v>3</v>
      </c>
      <c r="K4" s="552"/>
      <c r="L4" s="577"/>
    </row>
    <row r="5" spans="1:17" ht="30" customHeight="1">
      <c r="A5" s="160" t="s">
        <v>853</v>
      </c>
      <c r="B5" s="161"/>
      <c r="C5" s="135"/>
      <c r="D5" s="284"/>
      <c r="E5" s="134"/>
      <c r="F5" s="5"/>
      <c r="G5" s="2"/>
      <c r="H5" s="285"/>
      <c r="I5" s="2"/>
      <c r="J5" s="164"/>
      <c r="K5" s="261"/>
      <c r="L5" s="443"/>
      <c r="M5" s="216"/>
      <c r="O5" s="218"/>
    </row>
    <row r="6" spans="1:17" ht="30" customHeight="1">
      <c r="A6" s="287" t="s">
        <v>671</v>
      </c>
      <c r="B6" s="288"/>
      <c r="C6" s="135"/>
      <c r="D6" s="284"/>
      <c r="E6" s="134"/>
      <c r="F6" s="5"/>
      <c r="G6" s="2"/>
      <c r="H6" s="285"/>
      <c r="I6" s="2"/>
      <c r="J6" s="164"/>
      <c r="K6" s="261"/>
      <c r="L6" s="443"/>
      <c r="M6" s="216"/>
      <c r="O6" s="218"/>
    </row>
    <row r="7" spans="1:17" ht="30" customHeight="1">
      <c r="A7" s="287" t="s">
        <v>672</v>
      </c>
      <c r="B7" s="288" t="s">
        <v>673</v>
      </c>
      <c r="C7" s="135">
        <v>16</v>
      </c>
      <c r="D7" s="284" t="s">
        <v>585</v>
      </c>
      <c r="E7" s="134"/>
      <c r="F7" s="5">
        <f>ROUNDDOWN(C7*E7,)</f>
        <v>0</v>
      </c>
      <c r="G7" s="2"/>
      <c r="H7" s="285"/>
      <c r="I7" s="2"/>
      <c r="J7" s="164"/>
      <c r="K7" s="261"/>
      <c r="L7" s="443"/>
      <c r="M7" s="216"/>
      <c r="O7" s="218"/>
    </row>
    <row r="8" spans="1:17" ht="30" customHeight="1">
      <c r="A8" s="287" t="s">
        <v>674</v>
      </c>
      <c r="B8" s="288" t="s">
        <v>675</v>
      </c>
      <c r="C8" s="135">
        <v>15</v>
      </c>
      <c r="D8" s="284" t="s">
        <v>585</v>
      </c>
      <c r="E8" s="134"/>
      <c r="F8" s="5">
        <f t="shared" ref="F8:F18" si="0">ROUNDDOWN(C8*E8,)</f>
        <v>0</v>
      </c>
      <c r="G8" s="2"/>
      <c r="H8" s="285"/>
      <c r="I8" s="2"/>
      <c r="J8" s="164"/>
      <c r="K8" s="261"/>
      <c r="L8" s="443"/>
      <c r="M8" s="216"/>
      <c r="O8" s="218"/>
    </row>
    <row r="9" spans="1:17" ht="30" customHeight="1">
      <c r="A9" s="287" t="s">
        <v>676</v>
      </c>
      <c r="B9" s="288" t="s">
        <v>677</v>
      </c>
      <c r="C9" s="135">
        <v>18</v>
      </c>
      <c r="D9" s="284" t="s">
        <v>585</v>
      </c>
      <c r="E9" s="134"/>
      <c r="F9" s="5">
        <f t="shared" si="0"/>
        <v>0</v>
      </c>
      <c r="G9" s="2"/>
      <c r="H9" s="285"/>
      <c r="I9" s="2"/>
      <c r="J9" s="164"/>
      <c r="K9" s="261"/>
      <c r="L9" s="443"/>
      <c r="M9" s="216"/>
      <c r="O9" s="218"/>
    </row>
    <row r="10" spans="1:17" ht="30" customHeight="1">
      <c r="A10" s="287" t="s">
        <v>505</v>
      </c>
      <c r="B10" s="288" t="s">
        <v>678</v>
      </c>
      <c r="C10" s="135">
        <v>1</v>
      </c>
      <c r="D10" s="284" t="s">
        <v>585</v>
      </c>
      <c r="E10" s="134"/>
      <c r="F10" s="5">
        <f t="shared" si="0"/>
        <v>0</v>
      </c>
      <c r="G10" s="2"/>
      <c r="H10" s="285"/>
      <c r="I10" s="2"/>
      <c r="J10" s="164"/>
      <c r="K10" s="261"/>
      <c r="L10" s="443"/>
      <c r="M10" s="216"/>
      <c r="O10" s="218"/>
    </row>
    <row r="11" spans="1:17" ht="30" customHeight="1">
      <c r="A11" s="287" t="s">
        <v>679</v>
      </c>
      <c r="B11" s="288" t="s">
        <v>680</v>
      </c>
      <c r="C11" s="135">
        <v>19</v>
      </c>
      <c r="D11" s="284" t="s">
        <v>73</v>
      </c>
      <c r="E11" s="134"/>
      <c r="F11" s="5">
        <f t="shared" si="0"/>
        <v>0</v>
      </c>
      <c r="G11" s="2"/>
      <c r="H11" s="285"/>
      <c r="I11" s="2"/>
      <c r="J11" s="164"/>
      <c r="K11" s="261"/>
      <c r="L11" s="443"/>
      <c r="M11" s="216"/>
      <c r="O11" s="218"/>
      <c r="Q11" s="259"/>
    </row>
    <row r="12" spans="1:17" ht="30" customHeight="1">
      <c r="A12" s="287" t="s">
        <v>681</v>
      </c>
      <c r="B12" s="288" t="s">
        <v>682</v>
      </c>
      <c r="C12" s="135">
        <v>11</v>
      </c>
      <c r="D12" s="284" t="s">
        <v>585</v>
      </c>
      <c r="E12" s="134"/>
      <c r="F12" s="5">
        <f t="shared" si="0"/>
        <v>0</v>
      </c>
      <c r="G12" s="2"/>
      <c r="H12" s="285"/>
      <c r="I12" s="2"/>
      <c r="J12" s="164"/>
      <c r="K12" s="261"/>
      <c r="L12" s="443"/>
      <c r="M12" s="216"/>
      <c r="O12" s="218"/>
      <c r="Q12" s="259"/>
    </row>
    <row r="13" spans="1:17" ht="30" customHeight="1">
      <c r="A13" s="287" t="s">
        <v>683</v>
      </c>
      <c r="B13" s="288" t="s">
        <v>684</v>
      </c>
      <c r="C13" s="135">
        <v>3</v>
      </c>
      <c r="D13" s="284" t="s">
        <v>585</v>
      </c>
      <c r="E13" s="134"/>
      <c r="F13" s="5">
        <f t="shared" si="0"/>
        <v>0</v>
      </c>
      <c r="G13" s="2"/>
      <c r="H13" s="285"/>
      <c r="I13" s="2"/>
      <c r="J13" s="164"/>
      <c r="K13" s="261"/>
      <c r="L13" s="443"/>
      <c r="M13" s="216"/>
      <c r="O13" s="218"/>
    </row>
    <row r="14" spans="1:17" ht="30" customHeight="1">
      <c r="A14" s="287" t="s">
        <v>505</v>
      </c>
      <c r="B14" s="288" t="s">
        <v>685</v>
      </c>
      <c r="C14" s="135">
        <v>3</v>
      </c>
      <c r="D14" s="284" t="s">
        <v>585</v>
      </c>
      <c r="E14" s="134"/>
      <c r="F14" s="5">
        <f t="shared" si="0"/>
        <v>0</v>
      </c>
      <c r="G14" s="2"/>
      <c r="H14" s="285"/>
      <c r="I14" s="2"/>
      <c r="J14" s="164"/>
      <c r="K14" s="261"/>
      <c r="L14" s="443"/>
      <c r="M14" s="216"/>
      <c r="O14" s="218"/>
    </row>
    <row r="15" spans="1:17" ht="30" customHeight="1">
      <c r="A15" s="287" t="s">
        <v>686</v>
      </c>
      <c r="B15" s="288" t="s">
        <v>687</v>
      </c>
      <c r="C15" s="135">
        <v>1</v>
      </c>
      <c r="D15" s="284" t="s">
        <v>516</v>
      </c>
      <c r="E15" s="134"/>
      <c r="F15" s="5">
        <f t="shared" si="0"/>
        <v>0</v>
      </c>
      <c r="G15" s="2"/>
      <c r="H15" s="285"/>
      <c r="I15" s="2"/>
      <c r="J15" s="164"/>
      <c r="K15" s="261"/>
      <c r="L15" s="443"/>
      <c r="M15" s="216"/>
      <c r="O15" s="218"/>
    </row>
    <row r="16" spans="1:17" ht="30" customHeight="1">
      <c r="A16" s="287" t="s">
        <v>688</v>
      </c>
      <c r="B16" s="288" t="s">
        <v>689</v>
      </c>
      <c r="C16" s="135">
        <v>1</v>
      </c>
      <c r="D16" s="284" t="s">
        <v>516</v>
      </c>
      <c r="E16" s="134"/>
      <c r="F16" s="5">
        <f t="shared" si="0"/>
        <v>0</v>
      </c>
      <c r="G16" s="2"/>
      <c r="H16" s="285"/>
      <c r="I16" s="2"/>
      <c r="J16" s="164"/>
      <c r="K16" s="261"/>
      <c r="L16" s="443"/>
      <c r="M16" s="216"/>
      <c r="O16" s="218"/>
    </row>
    <row r="17" spans="1:16" ht="30" customHeight="1">
      <c r="A17" s="287" t="s">
        <v>690</v>
      </c>
      <c r="B17" s="161" t="s">
        <v>691</v>
      </c>
      <c r="C17" s="135">
        <v>1</v>
      </c>
      <c r="D17" s="284" t="s">
        <v>585</v>
      </c>
      <c r="E17" s="134"/>
      <c r="F17" s="5">
        <f t="shared" si="0"/>
        <v>0</v>
      </c>
      <c r="G17" s="2"/>
      <c r="H17" s="285"/>
      <c r="I17" s="2"/>
      <c r="J17" s="164"/>
      <c r="K17" s="261"/>
      <c r="L17" s="443"/>
      <c r="M17" s="216"/>
      <c r="O17" s="218"/>
    </row>
    <row r="18" spans="1:16" ht="30" customHeight="1">
      <c r="A18" s="287" t="s">
        <v>692</v>
      </c>
      <c r="B18" s="288" t="s">
        <v>693</v>
      </c>
      <c r="C18" s="135">
        <v>18</v>
      </c>
      <c r="D18" s="284" t="s">
        <v>545</v>
      </c>
      <c r="E18" s="134"/>
      <c r="F18" s="5">
        <f t="shared" si="0"/>
        <v>0</v>
      </c>
      <c r="G18" s="2"/>
      <c r="H18" s="285"/>
      <c r="I18" s="2"/>
      <c r="J18" s="164"/>
      <c r="K18" s="261"/>
      <c r="L18" s="443"/>
      <c r="M18" s="216"/>
      <c r="O18" s="218"/>
    </row>
    <row r="19" spans="1:16" ht="30" customHeight="1">
      <c r="A19" s="302" t="s">
        <v>694</v>
      </c>
      <c r="B19" s="295"/>
      <c r="C19" s="420"/>
      <c r="D19" s="296"/>
      <c r="E19" s="154"/>
      <c r="F19" s="125">
        <f>SUM(F7:F18)</f>
        <v>0</v>
      </c>
      <c r="G19" s="12"/>
      <c r="H19" s="297"/>
      <c r="I19" s="12"/>
      <c r="J19" s="298"/>
      <c r="K19" s="444"/>
      <c r="L19" s="445"/>
      <c r="M19" s="216"/>
      <c r="O19" s="218"/>
    </row>
    <row r="20" spans="1:16" ht="15.6" customHeight="1">
      <c r="K20" s="625"/>
      <c r="L20" s="625"/>
    </row>
    <row r="21" spans="1:16" ht="30" customHeight="1">
      <c r="A21" s="596" t="s">
        <v>14</v>
      </c>
      <c r="B21" s="596"/>
      <c r="C21" s="596"/>
      <c r="D21" s="596"/>
      <c r="E21" s="596"/>
      <c r="F21" s="596"/>
      <c r="G21" s="623"/>
      <c r="H21" s="623"/>
      <c r="I21" s="623"/>
      <c r="K21" s="624">
        <f>(K1+1)</f>
        <v>58</v>
      </c>
      <c r="L21" s="624"/>
      <c r="P21" s="16"/>
    </row>
    <row r="22" spans="1:16" ht="15" customHeight="1">
      <c r="A22" s="598" t="s">
        <v>12</v>
      </c>
      <c r="B22" s="620" t="s">
        <v>13</v>
      </c>
      <c r="C22" s="585" t="s">
        <v>9</v>
      </c>
      <c r="D22" s="604"/>
      <c r="E22" s="604"/>
      <c r="F22" s="604"/>
      <c r="G22" s="606" t="s">
        <v>4</v>
      </c>
      <c r="H22" s="607"/>
      <c r="I22" s="607"/>
      <c r="J22" s="608"/>
      <c r="K22" s="551" t="s">
        <v>2</v>
      </c>
      <c r="L22" s="576"/>
      <c r="P22" s="16"/>
    </row>
    <row r="23" spans="1:16" ht="15" customHeight="1">
      <c r="A23" s="599"/>
      <c r="B23" s="621"/>
      <c r="C23" s="587"/>
      <c r="D23" s="605"/>
      <c r="E23" s="605"/>
      <c r="F23" s="605"/>
      <c r="G23" s="609"/>
      <c r="H23" s="610"/>
      <c r="I23" s="610"/>
      <c r="J23" s="611"/>
      <c r="K23" s="618"/>
      <c r="L23" s="619"/>
      <c r="P23" s="16"/>
    </row>
    <row r="24" spans="1:16" ht="30" customHeight="1">
      <c r="A24" s="600"/>
      <c r="B24" s="548"/>
      <c r="C24" s="155" t="s">
        <v>0</v>
      </c>
      <c r="D24" s="244" t="s">
        <v>1</v>
      </c>
      <c r="E24" s="155" t="s">
        <v>5</v>
      </c>
      <c r="F24" s="157" t="s">
        <v>3</v>
      </c>
      <c r="G24" s="155" t="s">
        <v>0</v>
      </c>
      <c r="H24" s="158" t="s">
        <v>1</v>
      </c>
      <c r="I24" s="159" t="s">
        <v>5</v>
      </c>
      <c r="J24" s="159" t="s">
        <v>3</v>
      </c>
      <c r="K24" s="552"/>
      <c r="L24" s="577"/>
      <c r="P24" s="16"/>
    </row>
    <row r="25" spans="1:16" ht="30" customHeight="1">
      <c r="A25" s="136" t="s">
        <v>695</v>
      </c>
      <c r="B25" s="309"/>
      <c r="C25" s="135"/>
      <c r="D25" s="284"/>
      <c r="E25" s="134"/>
      <c r="F25" s="5"/>
      <c r="G25" s="2"/>
      <c r="H25" s="285"/>
      <c r="I25" s="2"/>
      <c r="J25" s="164"/>
      <c r="K25" s="261"/>
      <c r="L25" s="443"/>
      <c r="M25" s="216"/>
      <c r="O25" s="218"/>
      <c r="P25" s="300"/>
    </row>
    <row r="26" spans="1:16" ht="30" customHeight="1">
      <c r="A26" s="136" t="s">
        <v>696</v>
      </c>
      <c r="B26" s="288" t="s">
        <v>697</v>
      </c>
      <c r="C26" s="400">
        <v>1</v>
      </c>
      <c r="D26" s="284" t="s">
        <v>545</v>
      </c>
      <c r="E26" s="134"/>
      <c r="F26" s="5">
        <f>ROUNDDOWN(C26*E26,)</f>
        <v>0</v>
      </c>
      <c r="G26" s="2"/>
      <c r="H26" s="285"/>
      <c r="I26" s="2"/>
      <c r="J26" s="164"/>
      <c r="K26" s="261"/>
      <c r="L26" s="443"/>
      <c r="M26" s="216"/>
      <c r="O26" s="218"/>
      <c r="P26" s="16"/>
    </row>
    <row r="27" spans="1:16" ht="30" customHeight="1">
      <c r="A27" s="136" t="s">
        <v>698</v>
      </c>
      <c r="B27" s="310" t="s">
        <v>697</v>
      </c>
      <c r="C27" s="135">
        <v>1</v>
      </c>
      <c r="D27" s="284" t="s">
        <v>545</v>
      </c>
      <c r="E27" s="134"/>
      <c r="F27" s="5">
        <f t="shared" ref="F27:F39" si="1">ROUNDDOWN(C27*E27,)</f>
        <v>0</v>
      </c>
      <c r="G27" s="2"/>
      <c r="H27" s="285"/>
      <c r="I27" s="2"/>
      <c r="J27" s="164"/>
      <c r="K27" s="261"/>
      <c r="L27" s="443"/>
      <c r="M27" s="216"/>
      <c r="O27" s="218"/>
      <c r="P27" s="16"/>
    </row>
    <row r="28" spans="1:16" ht="30" customHeight="1">
      <c r="A28" s="136" t="s">
        <v>699</v>
      </c>
      <c r="B28" s="310" t="s">
        <v>700</v>
      </c>
      <c r="C28" s="135">
        <v>1</v>
      </c>
      <c r="D28" s="284" t="s">
        <v>518</v>
      </c>
      <c r="E28" s="134"/>
      <c r="F28" s="5">
        <f t="shared" si="1"/>
        <v>0</v>
      </c>
      <c r="G28" s="283"/>
      <c r="H28" s="284"/>
      <c r="I28" s="2"/>
      <c r="J28" s="164"/>
      <c r="K28" s="261"/>
      <c r="L28" s="443"/>
      <c r="M28" s="216"/>
      <c r="O28" s="218"/>
      <c r="P28" s="16"/>
    </row>
    <row r="29" spans="1:16" ht="30" customHeight="1">
      <c r="A29" s="136" t="s">
        <v>701</v>
      </c>
      <c r="B29" s="310" t="s">
        <v>702</v>
      </c>
      <c r="C29" s="135">
        <v>1</v>
      </c>
      <c r="D29" s="284" t="s">
        <v>518</v>
      </c>
      <c r="E29" s="134"/>
      <c r="F29" s="5">
        <f t="shared" si="1"/>
        <v>0</v>
      </c>
      <c r="G29" s="2"/>
      <c r="H29" s="285"/>
      <c r="I29" s="2"/>
      <c r="J29" s="164"/>
      <c r="K29" s="261"/>
      <c r="L29" s="443"/>
      <c r="M29" s="216"/>
      <c r="O29" s="218"/>
      <c r="P29" s="16"/>
    </row>
    <row r="30" spans="1:16" ht="30" customHeight="1">
      <c r="A30" s="136" t="s">
        <v>703</v>
      </c>
      <c r="B30" s="310"/>
      <c r="C30" s="135">
        <v>1</v>
      </c>
      <c r="D30" s="284" t="s">
        <v>518</v>
      </c>
      <c r="E30" s="134"/>
      <c r="F30" s="5">
        <f t="shared" si="1"/>
        <v>0</v>
      </c>
      <c r="G30" s="2"/>
      <c r="H30" s="285"/>
      <c r="I30" s="2"/>
      <c r="J30" s="164"/>
      <c r="K30" s="261"/>
      <c r="L30" s="443"/>
      <c r="M30" s="216"/>
      <c r="O30" s="218"/>
      <c r="P30" s="16"/>
    </row>
    <row r="31" spans="1:16" ht="30" customHeight="1">
      <c r="A31" s="136" t="s">
        <v>704</v>
      </c>
      <c r="B31" s="288"/>
      <c r="C31" s="135">
        <v>1</v>
      </c>
      <c r="D31" s="284" t="s">
        <v>518</v>
      </c>
      <c r="E31" s="134"/>
      <c r="F31" s="5">
        <f t="shared" si="1"/>
        <v>0</v>
      </c>
      <c r="G31" s="301"/>
      <c r="H31" s="285"/>
      <c r="I31" s="2"/>
      <c r="J31" s="164"/>
      <c r="K31" s="261"/>
      <c r="L31" s="443"/>
      <c r="M31" s="216"/>
      <c r="O31" s="218"/>
      <c r="P31" s="16"/>
    </row>
    <row r="32" spans="1:16" ht="30" customHeight="1">
      <c r="A32" s="136" t="s">
        <v>705</v>
      </c>
      <c r="B32" s="310"/>
      <c r="C32" s="135">
        <v>1</v>
      </c>
      <c r="D32" s="284" t="s">
        <v>518</v>
      </c>
      <c r="E32" s="134"/>
      <c r="F32" s="5">
        <f t="shared" si="1"/>
        <v>0</v>
      </c>
      <c r="G32" s="2"/>
      <c r="H32" s="285"/>
      <c r="I32" s="2"/>
      <c r="J32" s="164"/>
      <c r="K32" s="261"/>
      <c r="L32" s="443"/>
      <c r="M32" s="216"/>
      <c r="O32" s="218"/>
      <c r="P32" s="16"/>
    </row>
    <row r="33" spans="1:16" ht="30" customHeight="1">
      <c r="A33" s="311" t="s">
        <v>706</v>
      </c>
      <c r="B33" s="288" t="s">
        <v>707</v>
      </c>
      <c r="C33" s="135">
        <v>51</v>
      </c>
      <c r="D33" s="284" t="s">
        <v>393</v>
      </c>
      <c r="E33" s="134"/>
      <c r="F33" s="5">
        <f t="shared" si="1"/>
        <v>0</v>
      </c>
      <c r="G33" s="2"/>
      <c r="H33" s="285"/>
      <c r="I33" s="2"/>
      <c r="J33" s="164"/>
      <c r="K33" s="261"/>
      <c r="L33" s="443"/>
      <c r="M33" s="216"/>
      <c r="O33" s="218"/>
      <c r="P33" s="16"/>
    </row>
    <row r="34" spans="1:16" ht="30" customHeight="1">
      <c r="A34" s="311" t="s">
        <v>708</v>
      </c>
      <c r="B34" s="288" t="s">
        <v>709</v>
      </c>
      <c r="C34" s="135">
        <v>41.2</v>
      </c>
      <c r="D34" s="284" t="s">
        <v>393</v>
      </c>
      <c r="E34" s="134"/>
      <c r="F34" s="5">
        <f t="shared" si="1"/>
        <v>0</v>
      </c>
      <c r="G34" s="2"/>
      <c r="H34" s="285"/>
      <c r="I34" s="2"/>
      <c r="J34" s="164"/>
      <c r="K34" s="261"/>
      <c r="L34" s="443"/>
      <c r="M34" s="216"/>
      <c r="O34" s="218"/>
      <c r="P34" s="16"/>
    </row>
    <row r="35" spans="1:16" ht="30" customHeight="1">
      <c r="A35" s="136" t="s">
        <v>708</v>
      </c>
      <c r="B35" s="288" t="s">
        <v>710</v>
      </c>
      <c r="C35" s="135">
        <v>6.8</v>
      </c>
      <c r="D35" s="284" t="s">
        <v>393</v>
      </c>
      <c r="E35" s="134"/>
      <c r="F35" s="5">
        <f t="shared" si="1"/>
        <v>0</v>
      </c>
      <c r="G35" s="2"/>
      <c r="H35" s="285"/>
      <c r="I35" s="2"/>
      <c r="J35" s="164"/>
      <c r="K35" s="261"/>
      <c r="L35" s="443"/>
      <c r="M35" s="216"/>
      <c r="O35" s="218"/>
      <c r="P35" s="16"/>
    </row>
    <row r="36" spans="1:16" ht="30" customHeight="1">
      <c r="A36" s="136" t="s">
        <v>708</v>
      </c>
      <c r="B36" s="288" t="s">
        <v>711</v>
      </c>
      <c r="C36" s="135">
        <v>3.2</v>
      </c>
      <c r="D36" s="284" t="s">
        <v>393</v>
      </c>
      <c r="E36" s="134"/>
      <c r="F36" s="5">
        <f t="shared" si="1"/>
        <v>0</v>
      </c>
      <c r="G36" s="2"/>
      <c r="H36" s="285"/>
      <c r="I36" s="2"/>
      <c r="J36" s="164"/>
      <c r="K36" s="261"/>
      <c r="L36" s="443"/>
      <c r="M36" s="216"/>
      <c r="O36" s="218"/>
      <c r="P36" s="16"/>
    </row>
    <row r="37" spans="1:16" ht="30" customHeight="1">
      <c r="A37" s="136" t="s">
        <v>712</v>
      </c>
      <c r="B37" s="288" t="s">
        <v>709</v>
      </c>
      <c r="C37" s="135">
        <v>19.8</v>
      </c>
      <c r="D37" s="284" t="s">
        <v>393</v>
      </c>
      <c r="E37" s="134"/>
      <c r="F37" s="5">
        <f t="shared" si="1"/>
        <v>0</v>
      </c>
      <c r="G37" s="2"/>
      <c r="H37" s="285"/>
      <c r="I37" s="2"/>
      <c r="J37" s="164"/>
      <c r="K37" s="261"/>
      <c r="L37" s="443"/>
      <c r="M37" s="216"/>
      <c r="O37" s="218"/>
      <c r="P37" s="16"/>
    </row>
    <row r="38" spans="1:16" ht="30" customHeight="1">
      <c r="A38" s="136" t="s">
        <v>708</v>
      </c>
      <c r="B38" s="288" t="s">
        <v>713</v>
      </c>
      <c r="C38" s="135">
        <v>2.8</v>
      </c>
      <c r="D38" s="284" t="s">
        <v>393</v>
      </c>
      <c r="E38" s="134"/>
      <c r="F38" s="5">
        <f t="shared" si="1"/>
        <v>0</v>
      </c>
      <c r="G38" s="2"/>
      <c r="H38" s="285"/>
      <c r="I38" s="2"/>
      <c r="J38" s="164"/>
      <c r="K38" s="261"/>
      <c r="L38" s="443"/>
      <c r="M38" s="216"/>
      <c r="O38" s="218"/>
      <c r="P38" s="16"/>
    </row>
    <row r="39" spans="1:16" ht="30" customHeight="1">
      <c r="A39" s="268" t="s">
        <v>708</v>
      </c>
      <c r="B39" s="295" t="s">
        <v>714</v>
      </c>
      <c r="C39" s="420">
        <v>13.7</v>
      </c>
      <c r="D39" s="296" t="s">
        <v>393</v>
      </c>
      <c r="E39" s="312"/>
      <c r="F39" s="125">
        <f t="shared" si="1"/>
        <v>0</v>
      </c>
      <c r="G39" s="12"/>
      <c r="H39" s="297"/>
      <c r="I39" s="12"/>
      <c r="J39" s="298"/>
      <c r="K39" s="444"/>
      <c r="L39" s="445"/>
      <c r="M39" s="216"/>
      <c r="O39" s="218"/>
      <c r="P39" s="16"/>
    </row>
    <row r="40" spans="1:16" ht="15.6" customHeight="1">
      <c r="K40" s="625"/>
      <c r="L40" s="625"/>
      <c r="P40" s="16"/>
    </row>
    <row r="41" spans="1:16" ht="30" customHeight="1">
      <c r="A41" s="596" t="s">
        <v>14</v>
      </c>
      <c r="B41" s="596"/>
      <c r="C41" s="596"/>
      <c r="D41" s="596"/>
      <c r="E41" s="596"/>
      <c r="F41" s="596"/>
      <c r="G41" s="623"/>
      <c r="H41" s="623"/>
      <c r="I41" s="623"/>
      <c r="K41" s="624">
        <f>K21+1</f>
        <v>59</v>
      </c>
      <c r="L41" s="624"/>
      <c r="P41" s="16"/>
    </row>
    <row r="42" spans="1:16" ht="15" customHeight="1">
      <c r="A42" s="598" t="s">
        <v>12</v>
      </c>
      <c r="B42" s="620" t="s">
        <v>13</v>
      </c>
      <c r="C42" s="585" t="s">
        <v>9</v>
      </c>
      <c r="D42" s="604"/>
      <c r="E42" s="604"/>
      <c r="F42" s="604"/>
      <c r="G42" s="606" t="s">
        <v>4</v>
      </c>
      <c r="H42" s="607"/>
      <c r="I42" s="607"/>
      <c r="J42" s="608"/>
      <c r="K42" s="551" t="s">
        <v>2</v>
      </c>
      <c r="L42" s="576"/>
      <c r="P42" s="16"/>
    </row>
    <row r="43" spans="1:16" ht="15" customHeight="1">
      <c r="A43" s="599"/>
      <c r="B43" s="621"/>
      <c r="C43" s="587"/>
      <c r="D43" s="605"/>
      <c r="E43" s="605"/>
      <c r="F43" s="605"/>
      <c r="G43" s="609"/>
      <c r="H43" s="610"/>
      <c r="I43" s="610"/>
      <c r="J43" s="611"/>
      <c r="K43" s="618"/>
      <c r="L43" s="619"/>
      <c r="P43" s="16"/>
    </row>
    <row r="44" spans="1:16" ht="30" customHeight="1">
      <c r="A44" s="600"/>
      <c r="B44" s="548"/>
      <c r="C44" s="155" t="s">
        <v>0</v>
      </c>
      <c r="D44" s="244" t="s">
        <v>1</v>
      </c>
      <c r="E44" s="155" t="s">
        <v>5</v>
      </c>
      <c r="F44" s="157" t="s">
        <v>3</v>
      </c>
      <c r="G44" s="155" t="s">
        <v>0</v>
      </c>
      <c r="H44" s="158" t="s">
        <v>1</v>
      </c>
      <c r="I44" s="159" t="s">
        <v>5</v>
      </c>
      <c r="J44" s="159" t="s">
        <v>3</v>
      </c>
      <c r="K44" s="552"/>
      <c r="L44" s="577"/>
      <c r="P44" s="16"/>
    </row>
    <row r="45" spans="1:16" ht="30" customHeight="1">
      <c r="A45" s="287" t="s">
        <v>712</v>
      </c>
      <c r="B45" s="288" t="s">
        <v>715</v>
      </c>
      <c r="C45" s="135">
        <v>1.2</v>
      </c>
      <c r="D45" s="284" t="s">
        <v>393</v>
      </c>
      <c r="E45" s="134"/>
      <c r="F45" s="5">
        <f t="shared" ref="F45:F59" si="2">ROUNDDOWN(C45*E45,)</f>
        <v>0</v>
      </c>
      <c r="G45" s="2"/>
      <c r="H45" s="285"/>
      <c r="I45" s="2"/>
      <c r="J45" s="164"/>
      <c r="K45" s="261"/>
      <c r="L45" s="443"/>
      <c r="M45" s="216"/>
      <c r="O45" s="218"/>
      <c r="P45" s="300"/>
    </row>
    <row r="46" spans="1:16" ht="30" customHeight="1">
      <c r="A46" s="313" t="s">
        <v>708</v>
      </c>
      <c r="B46" s="288" t="s">
        <v>710</v>
      </c>
      <c r="C46" s="135">
        <v>20.6</v>
      </c>
      <c r="D46" s="284" t="s">
        <v>393</v>
      </c>
      <c r="E46" s="134"/>
      <c r="F46" s="5">
        <f t="shared" si="2"/>
        <v>0</v>
      </c>
      <c r="G46" s="2"/>
      <c r="H46" s="285"/>
      <c r="I46" s="2"/>
      <c r="J46" s="164"/>
      <c r="K46" s="261"/>
      <c r="L46" s="443"/>
      <c r="M46" s="216"/>
      <c r="O46" s="218"/>
      <c r="P46" s="16"/>
    </row>
    <row r="47" spans="1:16" ht="30" customHeight="1">
      <c r="A47" s="287" t="s">
        <v>712</v>
      </c>
      <c r="B47" s="288" t="s">
        <v>711</v>
      </c>
      <c r="C47" s="135">
        <v>84.8</v>
      </c>
      <c r="D47" s="284" t="s">
        <v>60</v>
      </c>
      <c r="E47" s="134"/>
      <c r="F47" s="5">
        <f t="shared" si="2"/>
        <v>0</v>
      </c>
      <c r="G47" s="2"/>
      <c r="H47" s="285"/>
      <c r="I47" s="2"/>
      <c r="J47" s="164"/>
      <c r="K47" s="261"/>
      <c r="L47" s="443"/>
      <c r="M47" s="216"/>
      <c r="O47" s="218"/>
      <c r="P47" s="16"/>
    </row>
    <row r="48" spans="1:16" ht="30" customHeight="1">
      <c r="A48" s="313" t="s">
        <v>716</v>
      </c>
      <c r="B48" s="310" t="s">
        <v>717</v>
      </c>
      <c r="C48" s="439">
        <v>7</v>
      </c>
      <c r="D48" s="284" t="s">
        <v>60</v>
      </c>
      <c r="E48" s="134"/>
      <c r="F48" s="5">
        <f t="shared" si="2"/>
        <v>0</v>
      </c>
      <c r="G48" s="2"/>
      <c r="H48" s="285"/>
      <c r="I48" s="2"/>
      <c r="J48" s="164"/>
      <c r="K48" s="261"/>
      <c r="L48" s="443"/>
      <c r="M48" s="216"/>
      <c r="O48" s="218"/>
      <c r="P48" s="16"/>
    </row>
    <row r="49" spans="1:16" ht="30" customHeight="1">
      <c r="A49" s="313" t="s">
        <v>716</v>
      </c>
      <c r="B49" s="310" t="s">
        <v>718</v>
      </c>
      <c r="C49" s="135">
        <v>32</v>
      </c>
      <c r="D49" s="284" t="s">
        <v>60</v>
      </c>
      <c r="E49" s="134"/>
      <c r="F49" s="5">
        <f t="shared" si="2"/>
        <v>0</v>
      </c>
      <c r="G49" s="2"/>
      <c r="H49" s="285"/>
      <c r="I49" s="2"/>
      <c r="J49" s="164"/>
      <c r="K49" s="261"/>
      <c r="L49" s="443"/>
      <c r="M49" s="216"/>
      <c r="O49" s="218"/>
      <c r="P49" s="16"/>
    </row>
    <row r="50" spans="1:16" ht="30" customHeight="1">
      <c r="A50" s="313" t="s">
        <v>716</v>
      </c>
      <c r="B50" s="310" t="s">
        <v>719</v>
      </c>
      <c r="C50" s="135">
        <v>27.9</v>
      </c>
      <c r="D50" s="284" t="s">
        <v>60</v>
      </c>
      <c r="E50" s="134"/>
      <c r="F50" s="5">
        <f t="shared" si="2"/>
        <v>0</v>
      </c>
      <c r="G50" s="2"/>
      <c r="H50" s="285"/>
      <c r="I50" s="2"/>
      <c r="J50" s="164"/>
      <c r="K50" s="261"/>
      <c r="L50" s="443"/>
      <c r="M50" s="216"/>
      <c r="O50" s="218"/>
      <c r="P50" s="16"/>
    </row>
    <row r="51" spans="1:16" ht="30" customHeight="1">
      <c r="A51" s="313" t="s">
        <v>716</v>
      </c>
      <c r="B51" s="310" t="s">
        <v>720</v>
      </c>
      <c r="C51" s="135">
        <v>5.3</v>
      </c>
      <c r="D51" s="284" t="s">
        <v>60</v>
      </c>
      <c r="E51" s="134"/>
      <c r="F51" s="5">
        <f t="shared" si="2"/>
        <v>0</v>
      </c>
      <c r="G51" s="2"/>
      <c r="H51" s="285"/>
      <c r="I51" s="2"/>
      <c r="J51" s="164"/>
      <c r="K51" s="261"/>
      <c r="L51" s="443"/>
      <c r="M51" s="216"/>
      <c r="O51" s="218"/>
      <c r="P51" s="16"/>
    </row>
    <row r="52" spans="1:16" ht="30" customHeight="1">
      <c r="A52" s="313" t="s">
        <v>716</v>
      </c>
      <c r="B52" s="310" t="s">
        <v>721</v>
      </c>
      <c r="C52" s="135">
        <v>29.8</v>
      </c>
      <c r="D52" s="284" t="s">
        <v>60</v>
      </c>
      <c r="E52" s="134"/>
      <c r="F52" s="5">
        <f t="shared" si="2"/>
        <v>0</v>
      </c>
      <c r="G52" s="2"/>
      <c r="H52" s="285"/>
      <c r="I52" s="2"/>
      <c r="J52" s="164"/>
      <c r="K52" s="261"/>
      <c r="L52" s="443"/>
      <c r="M52" s="216"/>
      <c r="O52" s="218"/>
      <c r="P52" s="16"/>
    </row>
    <row r="53" spans="1:16" ht="30" customHeight="1">
      <c r="A53" s="313" t="s">
        <v>716</v>
      </c>
      <c r="B53" s="310" t="s">
        <v>722</v>
      </c>
      <c r="C53" s="135">
        <v>62.7</v>
      </c>
      <c r="D53" s="284" t="s">
        <v>60</v>
      </c>
      <c r="E53" s="134"/>
      <c r="F53" s="5">
        <f t="shared" si="2"/>
        <v>0</v>
      </c>
      <c r="G53" s="2"/>
      <c r="H53" s="285"/>
      <c r="I53" s="2"/>
      <c r="J53" s="164"/>
      <c r="K53" s="261"/>
      <c r="L53" s="443"/>
      <c r="M53" s="216"/>
      <c r="O53" s="218"/>
      <c r="P53" s="16"/>
    </row>
    <row r="54" spans="1:16" ht="30" customHeight="1">
      <c r="A54" s="287" t="s">
        <v>723</v>
      </c>
      <c r="B54" s="288" t="s">
        <v>724</v>
      </c>
      <c r="C54" s="135">
        <v>2</v>
      </c>
      <c r="D54" s="284" t="s">
        <v>545</v>
      </c>
      <c r="E54" s="134"/>
      <c r="F54" s="5">
        <f t="shared" si="2"/>
        <v>0</v>
      </c>
      <c r="G54" s="2"/>
      <c r="H54" s="285"/>
      <c r="I54" s="2"/>
      <c r="J54" s="164"/>
      <c r="K54" s="261"/>
      <c r="L54" s="443"/>
      <c r="M54" s="216"/>
      <c r="O54" s="218"/>
      <c r="P54" s="16"/>
    </row>
    <row r="55" spans="1:16" ht="30" customHeight="1">
      <c r="A55" s="287" t="s">
        <v>725</v>
      </c>
      <c r="B55" s="288" t="s">
        <v>700</v>
      </c>
      <c r="C55" s="135">
        <v>2</v>
      </c>
      <c r="D55" s="284" t="s">
        <v>518</v>
      </c>
      <c r="E55" s="134"/>
      <c r="F55" s="5">
        <f t="shared" si="2"/>
        <v>0</v>
      </c>
      <c r="G55" s="2"/>
      <c r="H55" s="285"/>
      <c r="I55" s="2"/>
      <c r="J55" s="164"/>
      <c r="K55" s="261"/>
      <c r="L55" s="443"/>
      <c r="M55" s="216"/>
      <c r="O55" s="218"/>
      <c r="P55" s="16"/>
    </row>
    <row r="56" spans="1:16" ht="30" customHeight="1">
      <c r="A56" s="287" t="s">
        <v>723</v>
      </c>
      <c r="B56" s="288" t="s">
        <v>726</v>
      </c>
      <c r="C56" s="135">
        <v>1</v>
      </c>
      <c r="D56" s="284" t="s">
        <v>545</v>
      </c>
      <c r="E56" s="134"/>
      <c r="F56" s="5">
        <f t="shared" si="2"/>
        <v>0</v>
      </c>
      <c r="G56" s="2"/>
      <c r="H56" s="285"/>
      <c r="I56" s="2"/>
      <c r="J56" s="164"/>
      <c r="K56" s="261"/>
      <c r="L56" s="443"/>
      <c r="M56" s="216"/>
      <c r="O56" s="218"/>
      <c r="P56" s="16"/>
    </row>
    <row r="57" spans="1:16" ht="30" customHeight="1">
      <c r="A57" s="287" t="s">
        <v>727</v>
      </c>
      <c r="B57" s="288" t="s">
        <v>693</v>
      </c>
      <c r="C57" s="135">
        <v>1</v>
      </c>
      <c r="D57" s="284" t="s">
        <v>545</v>
      </c>
      <c r="E57" s="134"/>
      <c r="F57" s="5">
        <f t="shared" si="2"/>
        <v>0</v>
      </c>
      <c r="G57" s="2"/>
      <c r="H57" s="285"/>
      <c r="I57" s="2"/>
      <c r="J57" s="164"/>
      <c r="K57" s="261"/>
      <c r="L57" s="443"/>
      <c r="M57" s="216"/>
      <c r="O57" s="218"/>
      <c r="P57" s="16"/>
    </row>
    <row r="58" spans="1:16" ht="30" customHeight="1">
      <c r="A58" s="287" t="s">
        <v>725</v>
      </c>
      <c r="B58" s="288" t="s">
        <v>728</v>
      </c>
      <c r="C58" s="135">
        <v>1</v>
      </c>
      <c r="D58" s="284" t="s">
        <v>545</v>
      </c>
      <c r="E58" s="134"/>
      <c r="F58" s="5">
        <f t="shared" si="2"/>
        <v>0</v>
      </c>
      <c r="G58" s="2"/>
      <c r="H58" s="285"/>
      <c r="I58" s="2"/>
      <c r="J58" s="164"/>
      <c r="K58" s="261"/>
      <c r="L58" s="443"/>
      <c r="M58" s="216"/>
      <c r="O58" s="218"/>
      <c r="P58" s="16"/>
    </row>
    <row r="59" spans="1:16" ht="30" customHeight="1">
      <c r="A59" s="287" t="s">
        <v>729</v>
      </c>
      <c r="B59" s="288" t="s">
        <v>730</v>
      </c>
      <c r="C59" s="135">
        <v>6</v>
      </c>
      <c r="D59" s="284" t="s">
        <v>518</v>
      </c>
      <c r="E59" s="134"/>
      <c r="F59" s="5">
        <f t="shared" si="2"/>
        <v>0</v>
      </c>
      <c r="G59" s="20"/>
      <c r="H59" s="303"/>
      <c r="I59" s="20"/>
      <c r="J59" s="130"/>
      <c r="K59" s="444"/>
      <c r="L59" s="445"/>
      <c r="M59" s="216"/>
      <c r="O59" s="218"/>
      <c r="P59" s="16"/>
    </row>
    <row r="60" spans="1:16" ht="15" customHeight="1">
      <c r="A60" s="280"/>
      <c r="B60" s="304"/>
      <c r="C60" s="305"/>
      <c r="D60" s="182"/>
      <c r="E60" s="182"/>
      <c r="F60" s="306"/>
      <c r="G60" s="180"/>
      <c r="H60" s="307"/>
      <c r="I60" s="180"/>
      <c r="J60" s="306"/>
      <c r="K60" s="622"/>
      <c r="L60" s="622"/>
      <c r="P60" s="16"/>
    </row>
    <row r="61" spans="1:16" ht="30" customHeight="1">
      <c r="A61" s="596" t="s">
        <v>14</v>
      </c>
      <c r="B61" s="596"/>
      <c r="C61" s="596"/>
      <c r="D61" s="596"/>
      <c r="E61" s="596"/>
      <c r="F61" s="596"/>
      <c r="G61" s="623"/>
      <c r="H61" s="623"/>
      <c r="I61" s="623"/>
      <c r="K61" s="624">
        <f>K41+1</f>
        <v>60</v>
      </c>
      <c r="L61" s="624"/>
      <c r="P61" s="16"/>
    </row>
    <row r="62" spans="1:16" ht="15" customHeight="1">
      <c r="A62" s="598" t="s">
        <v>12</v>
      </c>
      <c r="B62" s="620" t="s">
        <v>13</v>
      </c>
      <c r="C62" s="585" t="s">
        <v>9</v>
      </c>
      <c r="D62" s="604"/>
      <c r="E62" s="604"/>
      <c r="F62" s="604"/>
      <c r="G62" s="606" t="s">
        <v>4</v>
      </c>
      <c r="H62" s="607"/>
      <c r="I62" s="607"/>
      <c r="J62" s="608"/>
      <c r="K62" s="551" t="s">
        <v>2</v>
      </c>
      <c r="L62" s="576"/>
      <c r="P62" s="16"/>
    </row>
    <row r="63" spans="1:16" ht="15" customHeight="1">
      <c r="A63" s="599"/>
      <c r="B63" s="621"/>
      <c r="C63" s="587"/>
      <c r="D63" s="605"/>
      <c r="E63" s="605"/>
      <c r="F63" s="605"/>
      <c r="G63" s="609"/>
      <c r="H63" s="610"/>
      <c r="I63" s="610"/>
      <c r="J63" s="611"/>
      <c r="K63" s="618"/>
      <c r="L63" s="619"/>
      <c r="P63" s="16"/>
    </row>
    <row r="64" spans="1:16" ht="30" customHeight="1">
      <c r="A64" s="600"/>
      <c r="B64" s="548"/>
      <c r="C64" s="155" t="s">
        <v>0</v>
      </c>
      <c r="D64" s="244" t="s">
        <v>1</v>
      </c>
      <c r="E64" s="155" t="s">
        <v>5</v>
      </c>
      <c r="F64" s="157" t="s">
        <v>3</v>
      </c>
      <c r="G64" s="155" t="s">
        <v>0</v>
      </c>
      <c r="H64" s="158" t="s">
        <v>1</v>
      </c>
      <c r="I64" s="159" t="s">
        <v>5</v>
      </c>
      <c r="J64" s="159" t="s">
        <v>3</v>
      </c>
      <c r="K64" s="552"/>
      <c r="L64" s="577"/>
      <c r="P64" s="16"/>
    </row>
    <row r="65" spans="1:16" ht="30" customHeight="1">
      <c r="A65" s="287"/>
      <c r="B65" s="288"/>
      <c r="C65" s="135"/>
      <c r="D65" s="284"/>
      <c r="E65" s="314"/>
      <c r="F65" s="5"/>
      <c r="G65" s="2"/>
      <c r="H65" s="285"/>
      <c r="I65" s="2"/>
      <c r="J65" s="164"/>
      <c r="K65" s="261"/>
      <c r="L65" s="443"/>
      <c r="M65" s="216"/>
      <c r="O65" s="218"/>
      <c r="P65" s="300"/>
    </row>
    <row r="66" spans="1:16" ht="30" customHeight="1">
      <c r="A66" s="313"/>
      <c r="B66" s="310"/>
      <c r="C66" s="439"/>
      <c r="D66" s="284"/>
      <c r="E66" s="315"/>
      <c r="F66" s="5"/>
      <c r="G66" s="2"/>
      <c r="H66" s="285"/>
      <c r="I66" s="2"/>
      <c r="J66" s="164"/>
      <c r="K66" s="261"/>
      <c r="L66" s="443"/>
      <c r="M66" s="216"/>
      <c r="O66" s="218"/>
      <c r="P66" s="16"/>
    </row>
    <row r="67" spans="1:16" ht="30" customHeight="1">
      <c r="A67" s="313"/>
      <c r="B67" s="310"/>
      <c r="C67" s="135"/>
      <c r="D67" s="284"/>
      <c r="E67" s="134"/>
      <c r="F67" s="5"/>
      <c r="G67" s="2"/>
      <c r="H67" s="285"/>
      <c r="I67" s="2"/>
      <c r="J67" s="164"/>
      <c r="K67" s="261"/>
      <c r="L67" s="443"/>
      <c r="M67" s="216"/>
      <c r="O67" s="218"/>
      <c r="P67" s="16"/>
    </row>
    <row r="68" spans="1:16" ht="30" customHeight="1">
      <c r="A68" s="313"/>
      <c r="B68" s="310"/>
      <c r="C68" s="135"/>
      <c r="D68" s="284"/>
      <c r="E68" s="134"/>
      <c r="F68" s="5"/>
      <c r="G68" s="2"/>
      <c r="H68" s="285"/>
      <c r="I68" s="2"/>
      <c r="J68" s="164"/>
      <c r="K68" s="261"/>
      <c r="L68" s="443"/>
      <c r="M68" s="216"/>
      <c r="O68" s="218"/>
      <c r="P68" s="16"/>
    </row>
    <row r="69" spans="1:16" ht="30" customHeight="1">
      <c r="A69" s="313"/>
      <c r="B69" s="310"/>
      <c r="C69" s="135"/>
      <c r="D69" s="284"/>
      <c r="E69" s="134"/>
      <c r="F69" s="5"/>
      <c r="G69" s="2"/>
      <c r="H69" s="285"/>
      <c r="I69" s="2"/>
      <c r="J69" s="164"/>
      <c r="K69" s="261"/>
      <c r="L69" s="443"/>
      <c r="M69" s="216"/>
      <c r="O69" s="218"/>
      <c r="P69" s="16"/>
    </row>
    <row r="70" spans="1:16" ht="30" customHeight="1">
      <c r="A70" s="313"/>
      <c r="B70" s="310"/>
      <c r="C70" s="135"/>
      <c r="D70" s="284"/>
      <c r="E70" s="134"/>
      <c r="F70" s="5"/>
      <c r="G70" s="2"/>
      <c r="H70" s="285"/>
      <c r="I70" s="2"/>
      <c r="J70" s="164"/>
      <c r="K70" s="261"/>
      <c r="L70" s="443"/>
      <c r="M70" s="216"/>
      <c r="O70" s="218"/>
      <c r="P70" s="16"/>
    </row>
    <row r="71" spans="1:16" ht="30" customHeight="1">
      <c r="A71" s="313"/>
      <c r="B71" s="310"/>
      <c r="C71" s="135"/>
      <c r="D71" s="284"/>
      <c r="E71" s="134"/>
      <c r="F71" s="5"/>
      <c r="G71" s="2"/>
      <c r="H71" s="285"/>
      <c r="I71" s="2"/>
      <c r="J71" s="164"/>
      <c r="K71" s="261"/>
      <c r="L71" s="443"/>
      <c r="M71" s="216"/>
      <c r="O71" s="218"/>
      <c r="P71" s="16"/>
    </row>
    <row r="72" spans="1:16" ht="30" customHeight="1">
      <c r="A72" s="287"/>
      <c r="B72" s="288"/>
      <c r="C72" s="135"/>
      <c r="D72" s="284"/>
      <c r="E72" s="134"/>
      <c r="F72" s="5"/>
      <c r="G72" s="2"/>
      <c r="H72" s="285"/>
      <c r="I72" s="2"/>
      <c r="J72" s="164"/>
      <c r="K72" s="261"/>
      <c r="L72" s="443"/>
      <c r="M72" s="216"/>
      <c r="O72" s="218"/>
      <c r="P72" s="16"/>
    </row>
    <row r="73" spans="1:16" ht="30" customHeight="1">
      <c r="A73" s="287"/>
      <c r="B73" s="288"/>
      <c r="C73" s="135"/>
      <c r="D73" s="284"/>
      <c r="E73" s="134"/>
      <c r="F73" s="5"/>
      <c r="G73" s="2"/>
      <c r="H73" s="285"/>
      <c r="I73" s="2"/>
      <c r="J73" s="164"/>
      <c r="K73" s="261"/>
      <c r="L73" s="443"/>
      <c r="M73" s="216"/>
      <c r="O73" s="218"/>
      <c r="P73" s="16"/>
    </row>
    <row r="74" spans="1:16" ht="30" customHeight="1">
      <c r="A74" s="287"/>
      <c r="B74" s="288"/>
      <c r="C74" s="135"/>
      <c r="D74" s="284"/>
      <c r="E74" s="134"/>
      <c r="F74" s="5"/>
      <c r="G74" s="2"/>
      <c r="H74" s="285"/>
      <c r="I74" s="2"/>
      <c r="J74" s="164"/>
      <c r="K74" s="261"/>
      <c r="L74" s="443"/>
      <c r="M74" s="216"/>
      <c r="O74" s="218"/>
      <c r="P74" s="16"/>
    </row>
    <row r="75" spans="1:16" ht="30" customHeight="1">
      <c r="A75" s="287"/>
      <c r="B75" s="288"/>
      <c r="C75" s="135"/>
      <c r="D75" s="284"/>
      <c r="E75" s="134"/>
      <c r="F75" s="5"/>
      <c r="G75" s="2"/>
      <c r="H75" s="285"/>
      <c r="I75" s="2"/>
      <c r="J75" s="164"/>
      <c r="K75" s="261"/>
      <c r="L75" s="443"/>
      <c r="M75" s="216"/>
      <c r="O75" s="218"/>
      <c r="P75" s="16"/>
    </row>
    <row r="76" spans="1:16" ht="30" customHeight="1">
      <c r="A76" s="287"/>
      <c r="B76" s="288"/>
      <c r="C76" s="135"/>
      <c r="D76" s="284"/>
      <c r="E76" s="134"/>
      <c r="F76" s="5"/>
      <c r="G76" s="2"/>
      <c r="H76" s="285"/>
      <c r="I76" s="2"/>
      <c r="J76" s="164"/>
      <c r="K76" s="261"/>
      <c r="L76" s="443"/>
      <c r="M76" s="216"/>
      <c r="O76" s="218"/>
      <c r="P76" s="16"/>
    </row>
    <row r="77" spans="1:16" ht="30" customHeight="1">
      <c r="A77" s="287"/>
      <c r="B77" s="288"/>
      <c r="C77" s="135"/>
      <c r="D77" s="284"/>
      <c r="E77" s="134"/>
      <c r="F77" s="5"/>
      <c r="G77" s="2"/>
      <c r="H77" s="285"/>
      <c r="I77" s="2"/>
      <c r="J77" s="164"/>
      <c r="K77" s="261"/>
      <c r="L77" s="443"/>
      <c r="M77" s="216"/>
      <c r="O77" s="218"/>
      <c r="P77" s="16"/>
    </row>
    <row r="78" spans="1:16" ht="30" customHeight="1">
      <c r="A78" s="287"/>
      <c r="B78" s="288"/>
      <c r="C78" s="135"/>
      <c r="D78" s="284"/>
      <c r="E78" s="134"/>
      <c r="F78" s="5"/>
      <c r="G78" s="2"/>
      <c r="H78" s="285"/>
      <c r="I78" s="2"/>
      <c r="J78" s="164"/>
      <c r="K78" s="261"/>
      <c r="L78" s="443"/>
      <c r="M78" s="216"/>
      <c r="O78" s="218"/>
      <c r="P78" s="16"/>
    </row>
    <row r="79" spans="1:16" ht="30" customHeight="1">
      <c r="A79" s="287" t="s">
        <v>694</v>
      </c>
      <c r="B79" s="288"/>
      <c r="C79" s="135"/>
      <c r="D79" s="284"/>
      <c r="E79" s="134"/>
      <c r="F79" s="5">
        <f>SUM(F26:F39,F45:F59,F65:F78)</f>
        <v>0</v>
      </c>
      <c r="G79" s="20"/>
      <c r="H79" s="303"/>
      <c r="I79" s="20"/>
      <c r="J79" s="130"/>
      <c r="K79" s="444"/>
      <c r="L79" s="445"/>
      <c r="M79" s="216"/>
      <c r="O79" s="218"/>
      <c r="P79" s="16"/>
    </row>
    <row r="80" spans="1:16" ht="15" customHeight="1">
      <c r="A80" s="280"/>
      <c r="B80" s="304"/>
      <c r="C80" s="305"/>
      <c r="D80" s="182"/>
      <c r="E80" s="182"/>
      <c r="F80" s="306"/>
      <c r="G80" s="180"/>
      <c r="H80" s="307"/>
      <c r="I80" s="180"/>
      <c r="J80" s="306"/>
      <c r="K80" s="622"/>
      <c r="L80" s="622"/>
      <c r="P80" s="16"/>
    </row>
    <row r="81" spans="1:16" ht="30" customHeight="1">
      <c r="A81" s="596" t="s">
        <v>14</v>
      </c>
      <c r="B81" s="596"/>
      <c r="C81" s="596"/>
      <c r="D81" s="596"/>
      <c r="E81" s="596"/>
      <c r="F81" s="596"/>
      <c r="G81" s="623"/>
      <c r="H81" s="623"/>
      <c r="I81" s="623"/>
      <c r="K81" s="624">
        <f>K61+1</f>
        <v>61</v>
      </c>
      <c r="L81" s="624"/>
      <c r="P81" s="16"/>
    </row>
    <row r="82" spans="1:16" ht="15" customHeight="1">
      <c r="A82" s="598" t="s">
        <v>12</v>
      </c>
      <c r="B82" s="620" t="s">
        <v>13</v>
      </c>
      <c r="C82" s="585" t="s">
        <v>9</v>
      </c>
      <c r="D82" s="604"/>
      <c r="E82" s="604"/>
      <c r="F82" s="604"/>
      <c r="G82" s="606" t="s">
        <v>4</v>
      </c>
      <c r="H82" s="607"/>
      <c r="I82" s="607"/>
      <c r="J82" s="608"/>
      <c r="K82" s="551" t="s">
        <v>2</v>
      </c>
      <c r="L82" s="576"/>
      <c r="P82" s="16"/>
    </row>
    <row r="83" spans="1:16" ht="15" customHeight="1">
      <c r="A83" s="599"/>
      <c r="B83" s="621"/>
      <c r="C83" s="587"/>
      <c r="D83" s="605"/>
      <c r="E83" s="605"/>
      <c r="F83" s="605"/>
      <c r="G83" s="609"/>
      <c r="H83" s="610"/>
      <c r="I83" s="610"/>
      <c r="J83" s="611"/>
      <c r="K83" s="618"/>
      <c r="L83" s="619"/>
      <c r="P83" s="16"/>
    </row>
    <row r="84" spans="1:16" ht="30" customHeight="1">
      <c r="A84" s="600"/>
      <c r="B84" s="548"/>
      <c r="C84" s="155" t="s">
        <v>0</v>
      </c>
      <c r="D84" s="244" t="s">
        <v>1</v>
      </c>
      <c r="E84" s="155" t="s">
        <v>5</v>
      </c>
      <c r="F84" s="157" t="s">
        <v>3</v>
      </c>
      <c r="G84" s="155" t="s">
        <v>0</v>
      </c>
      <c r="H84" s="158" t="s">
        <v>1</v>
      </c>
      <c r="I84" s="159" t="s">
        <v>5</v>
      </c>
      <c r="J84" s="159" t="s">
        <v>3</v>
      </c>
      <c r="K84" s="552"/>
      <c r="L84" s="577"/>
      <c r="P84" s="16"/>
    </row>
    <row r="85" spans="1:16" ht="30" customHeight="1">
      <c r="A85" s="287" t="s">
        <v>731</v>
      </c>
      <c r="B85" s="288"/>
      <c r="C85" s="135"/>
      <c r="D85" s="284"/>
      <c r="E85" s="134"/>
      <c r="F85" s="5"/>
      <c r="G85" s="2"/>
      <c r="H85" s="285"/>
      <c r="I85" s="2"/>
      <c r="J85" s="164"/>
      <c r="K85" s="261"/>
      <c r="L85" s="443"/>
      <c r="M85" s="216"/>
      <c r="O85" s="218"/>
      <c r="P85" s="300"/>
    </row>
    <row r="86" spans="1:16" ht="30" customHeight="1">
      <c r="A86" s="287" t="s">
        <v>732</v>
      </c>
      <c r="B86" s="288" t="s">
        <v>733</v>
      </c>
      <c r="C86" s="135">
        <v>2</v>
      </c>
      <c r="D86" s="284" t="s">
        <v>151</v>
      </c>
      <c r="E86" s="134"/>
      <c r="F86" s="5">
        <f>ROUNDDOWN(C86*E86,)</f>
        <v>0</v>
      </c>
      <c r="G86" s="2"/>
      <c r="H86" s="285"/>
      <c r="I86" s="2"/>
      <c r="J86" s="164"/>
      <c r="K86" s="261"/>
      <c r="L86" s="443"/>
      <c r="M86" s="216"/>
      <c r="O86" s="218"/>
      <c r="P86" s="16"/>
    </row>
    <row r="87" spans="1:16" ht="30" customHeight="1">
      <c r="A87" s="287" t="s">
        <v>505</v>
      </c>
      <c r="B87" s="288" t="s">
        <v>734</v>
      </c>
      <c r="C87" s="135">
        <v>1</v>
      </c>
      <c r="D87" s="284" t="s">
        <v>151</v>
      </c>
      <c r="E87" s="134"/>
      <c r="F87" s="5">
        <f t="shared" ref="F87:F99" si="3">ROUNDDOWN(C87*E87,)</f>
        <v>0</v>
      </c>
      <c r="G87" s="2"/>
      <c r="H87" s="285"/>
      <c r="I87" s="2"/>
      <c r="J87" s="164"/>
      <c r="K87" s="261"/>
      <c r="L87" s="443"/>
      <c r="M87" s="216"/>
      <c r="O87" s="218"/>
      <c r="P87" s="16"/>
    </row>
    <row r="88" spans="1:16" ht="30" customHeight="1">
      <c r="A88" s="287" t="s">
        <v>505</v>
      </c>
      <c r="B88" s="288" t="s">
        <v>735</v>
      </c>
      <c r="C88" s="135">
        <v>8</v>
      </c>
      <c r="D88" s="284" t="s">
        <v>151</v>
      </c>
      <c r="E88" s="134"/>
      <c r="F88" s="5">
        <f t="shared" si="3"/>
        <v>0</v>
      </c>
      <c r="G88" s="283"/>
      <c r="H88" s="284"/>
      <c r="I88" s="2"/>
      <c r="J88" s="164"/>
      <c r="K88" s="261"/>
      <c r="L88" s="443"/>
      <c r="M88" s="216"/>
      <c r="O88" s="218"/>
      <c r="P88" s="16"/>
    </row>
    <row r="89" spans="1:16" ht="30" customHeight="1">
      <c r="A89" s="287" t="s">
        <v>505</v>
      </c>
      <c r="B89" s="288" t="s">
        <v>736</v>
      </c>
      <c r="C89" s="135">
        <v>1</v>
      </c>
      <c r="D89" s="284" t="s">
        <v>151</v>
      </c>
      <c r="E89" s="134"/>
      <c r="F89" s="5">
        <f t="shared" si="3"/>
        <v>0</v>
      </c>
      <c r="G89" s="2"/>
      <c r="H89" s="285"/>
      <c r="I89" s="2"/>
      <c r="J89" s="164"/>
      <c r="K89" s="261"/>
      <c r="L89" s="443"/>
      <c r="M89" s="216"/>
      <c r="O89" s="218"/>
      <c r="P89" s="16"/>
    </row>
    <row r="90" spans="1:16" ht="30" customHeight="1">
      <c r="A90" s="287" t="s">
        <v>505</v>
      </c>
      <c r="B90" s="288" t="s">
        <v>737</v>
      </c>
      <c r="C90" s="135">
        <v>4</v>
      </c>
      <c r="D90" s="284" t="s">
        <v>151</v>
      </c>
      <c r="E90" s="134"/>
      <c r="F90" s="5">
        <f t="shared" si="3"/>
        <v>0</v>
      </c>
      <c r="G90" s="2"/>
      <c r="H90" s="285"/>
      <c r="I90" s="2"/>
      <c r="J90" s="164"/>
      <c r="K90" s="261"/>
      <c r="L90" s="443"/>
      <c r="M90" s="216"/>
      <c r="O90" s="218"/>
      <c r="P90" s="16"/>
    </row>
    <row r="91" spans="1:16" ht="30" customHeight="1">
      <c r="A91" s="287" t="s">
        <v>505</v>
      </c>
      <c r="B91" s="288" t="s">
        <v>738</v>
      </c>
      <c r="C91" s="135">
        <v>4</v>
      </c>
      <c r="D91" s="284" t="s">
        <v>151</v>
      </c>
      <c r="E91" s="134"/>
      <c r="F91" s="5">
        <f t="shared" si="3"/>
        <v>0</v>
      </c>
      <c r="G91" s="301"/>
      <c r="H91" s="285"/>
      <c r="I91" s="2"/>
      <c r="J91" s="164"/>
      <c r="K91" s="261"/>
      <c r="L91" s="443"/>
      <c r="M91" s="216"/>
      <c r="O91" s="218"/>
      <c r="P91" s="16"/>
    </row>
    <row r="92" spans="1:16" ht="30" customHeight="1">
      <c r="A92" s="287" t="s">
        <v>505</v>
      </c>
      <c r="B92" s="288" t="s">
        <v>739</v>
      </c>
      <c r="C92" s="135">
        <v>4</v>
      </c>
      <c r="D92" s="284" t="s">
        <v>151</v>
      </c>
      <c r="E92" s="134"/>
      <c r="F92" s="5">
        <f t="shared" si="3"/>
        <v>0</v>
      </c>
      <c r="G92" s="2"/>
      <c r="H92" s="285"/>
      <c r="I92" s="2"/>
      <c r="J92" s="164"/>
      <c r="K92" s="261"/>
      <c r="L92" s="443"/>
      <c r="M92" s="216"/>
      <c r="O92" s="218"/>
      <c r="P92" s="16"/>
    </row>
    <row r="93" spans="1:16" ht="30" customHeight="1">
      <c r="A93" s="287" t="s">
        <v>505</v>
      </c>
      <c r="B93" s="288" t="s">
        <v>740</v>
      </c>
      <c r="C93" s="135">
        <v>1</v>
      </c>
      <c r="D93" s="284" t="s">
        <v>151</v>
      </c>
      <c r="E93" s="134"/>
      <c r="F93" s="5">
        <f t="shared" si="3"/>
        <v>0</v>
      </c>
      <c r="G93" s="2"/>
      <c r="H93" s="285"/>
      <c r="I93" s="2"/>
      <c r="J93" s="164"/>
      <c r="K93" s="261"/>
      <c r="L93" s="443"/>
      <c r="M93" s="216"/>
      <c r="O93" s="218"/>
      <c r="P93" s="16"/>
    </row>
    <row r="94" spans="1:16" ht="30" customHeight="1">
      <c r="A94" s="287" t="s">
        <v>505</v>
      </c>
      <c r="B94" s="288" t="s">
        <v>741</v>
      </c>
      <c r="C94" s="135">
        <v>4</v>
      </c>
      <c r="D94" s="284" t="s">
        <v>151</v>
      </c>
      <c r="E94" s="134"/>
      <c r="F94" s="5">
        <f t="shared" si="3"/>
        <v>0</v>
      </c>
      <c r="G94" s="2"/>
      <c r="H94" s="285"/>
      <c r="I94" s="2"/>
      <c r="J94" s="164"/>
      <c r="K94" s="261"/>
      <c r="L94" s="443"/>
      <c r="M94" s="216"/>
      <c r="O94" s="218"/>
      <c r="P94" s="16"/>
    </row>
    <row r="95" spans="1:16" ht="30" customHeight="1">
      <c r="A95" s="287" t="s">
        <v>505</v>
      </c>
      <c r="B95" s="288" t="s">
        <v>742</v>
      </c>
      <c r="C95" s="135">
        <v>2</v>
      </c>
      <c r="D95" s="284" t="s">
        <v>151</v>
      </c>
      <c r="E95" s="134"/>
      <c r="F95" s="5">
        <f t="shared" si="3"/>
        <v>0</v>
      </c>
      <c r="G95" s="2"/>
      <c r="H95" s="285"/>
      <c r="I95" s="2"/>
      <c r="J95" s="164"/>
      <c r="K95" s="261"/>
      <c r="L95" s="443"/>
      <c r="M95" s="216"/>
      <c r="O95" s="218"/>
      <c r="P95" s="16"/>
    </row>
    <row r="96" spans="1:16" ht="30" customHeight="1">
      <c r="A96" s="287" t="s">
        <v>505</v>
      </c>
      <c r="B96" s="288" t="s">
        <v>743</v>
      </c>
      <c r="C96" s="135">
        <v>4</v>
      </c>
      <c r="D96" s="284" t="s">
        <v>151</v>
      </c>
      <c r="E96" s="134"/>
      <c r="F96" s="5">
        <f t="shared" si="3"/>
        <v>0</v>
      </c>
      <c r="G96" s="2"/>
      <c r="H96" s="285"/>
      <c r="I96" s="2"/>
      <c r="J96" s="164"/>
      <c r="K96" s="261"/>
      <c r="L96" s="443"/>
      <c r="M96" s="216"/>
      <c r="O96" s="218"/>
      <c r="P96" s="16"/>
    </row>
    <row r="97" spans="1:16" ht="30" customHeight="1">
      <c r="A97" s="287" t="s">
        <v>505</v>
      </c>
      <c r="B97" s="288" t="s">
        <v>744</v>
      </c>
      <c r="C97" s="135">
        <v>1</v>
      </c>
      <c r="D97" s="284" t="s">
        <v>151</v>
      </c>
      <c r="E97" s="134"/>
      <c r="F97" s="5">
        <f t="shared" si="3"/>
        <v>0</v>
      </c>
      <c r="G97" s="2"/>
      <c r="H97" s="285"/>
      <c r="I97" s="2"/>
      <c r="J97" s="164"/>
      <c r="K97" s="261"/>
      <c r="L97" s="443"/>
      <c r="M97" s="216"/>
      <c r="O97" s="218"/>
      <c r="P97" s="16"/>
    </row>
    <row r="98" spans="1:16" ht="30" customHeight="1">
      <c r="A98" s="287" t="s">
        <v>745</v>
      </c>
      <c r="B98" s="288" t="s">
        <v>746</v>
      </c>
      <c r="C98" s="162">
        <v>8</v>
      </c>
      <c r="D98" s="284" t="s">
        <v>545</v>
      </c>
      <c r="E98" s="314"/>
      <c r="F98" s="5">
        <f t="shared" si="3"/>
        <v>0</v>
      </c>
      <c r="G98" s="2"/>
      <c r="H98" s="285"/>
      <c r="I98" s="2"/>
      <c r="J98" s="164"/>
      <c r="K98" s="261"/>
      <c r="L98" s="443"/>
      <c r="M98" s="216"/>
      <c r="O98" s="218"/>
      <c r="P98" s="16"/>
    </row>
    <row r="99" spans="1:16" ht="30" customHeight="1">
      <c r="A99" s="302" t="s">
        <v>505</v>
      </c>
      <c r="B99" s="288" t="s">
        <v>747</v>
      </c>
      <c r="C99" s="494">
        <v>7</v>
      </c>
      <c r="D99" s="284" t="s">
        <v>545</v>
      </c>
      <c r="E99" s="316"/>
      <c r="F99" s="5">
        <f t="shared" si="3"/>
        <v>0</v>
      </c>
      <c r="G99" s="12"/>
      <c r="H99" s="297"/>
      <c r="I99" s="12"/>
      <c r="J99" s="125"/>
      <c r="K99" s="444"/>
      <c r="L99" s="445"/>
      <c r="M99" s="216"/>
      <c r="O99" s="218"/>
      <c r="P99" s="16"/>
    </row>
    <row r="100" spans="1:16" ht="15.6" customHeight="1">
      <c r="A100" s="180"/>
      <c r="B100" s="180"/>
      <c r="C100" s="180"/>
      <c r="D100" s="180"/>
      <c r="E100" s="180"/>
      <c r="F100" s="180"/>
      <c r="H100" s="180"/>
      <c r="I100" s="180"/>
      <c r="J100" s="180"/>
      <c r="K100" s="622"/>
      <c r="L100" s="622"/>
      <c r="P100" s="16"/>
    </row>
    <row r="101" spans="1:16" ht="30" customHeight="1">
      <c r="A101" s="596" t="s">
        <v>14</v>
      </c>
      <c r="B101" s="596"/>
      <c r="C101" s="596"/>
      <c r="D101" s="596"/>
      <c r="E101" s="596"/>
      <c r="F101" s="596"/>
      <c r="G101" s="623"/>
      <c r="H101" s="623"/>
      <c r="I101" s="623"/>
      <c r="K101" s="624">
        <f>K81+1</f>
        <v>62</v>
      </c>
      <c r="L101" s="624"/>
      <c r="P101" s="16"/>
    </row>
    <row r="102" spans="1:16" ht="15" customHeight="1">
      <c r="A102" s="598" t="s">
        <v>12</v>
      </c>
      <c r="B102" s="620" t="s">
        <v>13</v>
      </c>
      <c r="C102" s="585" t="s">
        <v>9</v>
      </c>
      <c r="D102" s="604"/>
      <c r="E102" s="604"/>
      <c r="F102" s="604"/>
      <c r="G102" s="606" t="s">
        <v>4</v>
      </c>
      <c r="H102" s="607"/>
      <c r="I102" s="607"/>
      <c r="J102" s="608"/>
      <c r="K102" s="551" t="s">
        <v>2</v>
      </c>
      <c r="L102" s="576"/>
      <c r="P102" s="16"/>
    </row>
    <row r="103" spans="1:16" ht="15" customHeight="1">
      <c r="A103" s="599"/>
      <c r="B103" s="621"/>
      <c r="C103" s="587"/>
      <c r="D103" s="605"/>
      <c r="E103" s="605"/>
      <c r="F103" s="605"/>
      <c r="G103" s="609"/>
      <c r="H103" s="610"/>
      <c r="I103" s="610"/>
      <c r="J103" s="611"/>
      <c r="K103" s="618"/>
      <c r="L103" s="619"/>
      <c r="P103" s="16"/>
    </row>
    <row r="104" spans="1:16" ht="30" customHeight="1">
      <c r="A104" s="600"/>
      <c r="B104" s="548"/>
      <c r="C104" s="155" t="s">
        <v>0</v>
      </c>
      <c r="D104" s="244" t="s">
        <v>1</v>
      </c>
      <c r="E104" s="155" t="s">
        <v>5</v>
      </c>
      <c r="F104" s="157" t="s">
        <v>3</v>
      </c>
      <c r="G104" s="155" t="s">
        <v>0</v>
      </c>
      <c r="H104" s="158" t="s">
        <v>1</v>
      </c>
      <c r="I104" s="159" t="s">
        <v>5</v>
      </c>
      <c r="J104" s="159" t="s">
        <v>3</v>
      </c>
      <c r="K104" s="552"/>
      <c r="L104" s="577"/>
      <c r="P104" s="16"/>
    </row>
    <row r="105" spans="1:16" ht="30" customHeight="1">
      <c r="A105" s="287" t="s">
        <v>745</v>
      </c>
      <c r="B105" s="288" t="s">
        <v>748</v>
      </c>
      <c r="C105" s="135">
        <v>6</v>
      </c>
      <c r="D105" s="284" t="s">
        <v>545</v>
      </c>
      <c r="E105" s="134"/>
      <c r="F105" s="5">
        <f t="shared" ref="F105:F119" si="4">ROUNDDOWN(C105*E105,)</f>
        <v>0</v>
      </c>
      <c r="G105" s="2"/>
      <c r="H105" s="285"/>
      <c r="I105" s="2"/>
      <c r="J105" s="164"/>
      <c r="K105" s="261"/>
      <c r="L105" s="443"/>
      <c r="M105" s="216"/>
      <c r="O105" s="218"/>
      <c r="P105" s="16"/>
    </row>
    <row r="106" spans="1:16" ht="30" customHeight="1">
      <c r="A106" s="287" t="s">
        <v>505</v>
      </c>
      <c r="B106" s="288" t="s">
        <v>749</v>
      </c>
      <c r="C106" s="135">
        <v>4</v>
      </c>
      <c r="D106" s="284" t="s">
        <v>545</v>
      </c>
      <c r="E106" s="134"/>
      <c r="F106" s="5">
        <f t="shared" si="4"/>
        <v>0</v>
      </c>
      <c r="G106" s="2"/>
      <c r="H106" s="285"/>
      <c r="I106" s="2"/>
      <c r="J106" s="164"/>
      <c r="K106" s="261"/>
      <c r="L106" s="443"/>
      <c r="M106" s="216"/>
      <c r="O106" s="218"/>
      <c r="P106" s="16"/>
    </row>
    <row r="107" spans="1:16" ht="30" customHeight="1">
      <c r="A107" s="287" t="s">
        <v>505</v>
      </c>
      <c r="B107" s="288" t="s">
        <v>750</v>
      </c>
      <c r="C107" s="135">
        <v>9</v>
      </c>
      <c r="D107" s="284" t="s">
        <v>545</v>
      </c>
      <c r="E107" s="134"/>
      <c r="F107" s="5">
        <f t="shared" si="4"/>
        <v>0</v>
      </c>
      <c r="G107" s="2"/>
      <c r="H107" s="285"/>
      <c r="I107" s="2"/>
      <c r="J107" s="164"/>
      <c r="K107" s="261"/>
      <c r="L107" s="443"/>
      <c r="M107" s="216"/>
      <c r="O107" s="218"/>
      <c r="P107" s="16"/>
    </row>
    <row r="108" spans="1:16" ht="30" customHeight="1">
      <c r="A108" s="287" t="s">
        <v>505</v>
      </c>
      <c r="B108" s="288" t="s">
        <v>751</v>
      </c>
      <c r="C108" s="135">
        <v>9</v>
      </c>
      <c r="D108" s="284" t="s">
        <v>545</v>
      </c>
      <c r="E108" s="134"/>
      <c r="F108" s="5">
        <f t="shared" si="4"/>
        <v>0</v>
      </c>
      <c r="G108" s="2"/>
      <c r="H108" s="285"/>
      <c r="I108" s="2"/>
      <c r="J108" s="164"/>
      <c r="K108" s="261"/>
      <c r="L108" s="443"/>
      <c r="M108" s="216"/>
      <c r="O108" s="218"/>
      <c r="P108" s="16"/>
    </row>
    <row r="109" spans="1:16" ht="30" customHeight="1">
      <c r="A109" s="287" t="s">
        <v>505</v>
      </c>
      <c r="B109" s="288" t="s">
        <v>752</v>
      </c>
      <c r="C109" s="135">
        <v>2</v>
      </c>
      <c r="D109" s="284" t="s">
        <v>545</v>
      </c>
      <c r="E109" s="134"/>
      <c r="F109" s="5">
        <f t="shared" si="4"/>
        <v>0</v>
      </c>
      <c r="G109" s="2"/>
      <c r="H109" s="285"/>
      <c r="I109" s="2"/>
      <c r="J109" s="164"/>
      <c r="K109" s="261"/>
      <c r="L109" s="443"/>
      <c r="M109" s="216"/>
      <c r="O109" s="218"/>
      <c r="P109" s="16"/>
    </row>
    <row r="110" spans="1:16" ht="30" customHeight="1">
      <c r="A110" s="287" t="s">
        <v>505</v>
      </c>
      <c r="B110" s="288" t="s">
        <v>753</v>
      </c>
      <c r="C110" s="135">
        <v>8</v>
      </c>
      <c r="D110" s="284" t="s">
        <v>545</v>
      </c>
      <c r="E110" s="134"/>
      <c r="F110" s="5">
        <f t="shared" si="4"/>
        <v>0</v>
      </c>
      <c r="G110" s="2"/>
      <c r="H110" s="285"/>
      <c r="I110" s="2"/>
      <c r="J110" s="164"/>
      <c r="K110" s="261"/>
      <c r="L110" s="443"/>
      <c r="M110" s="216"/>
      <c r="O110" s="218"/>
      <c r="P110" s="16"/>
    </row>
    <row r="111" spans="1:16" ht="30" customHeight="1">
      <c r="A111" s="287" t="s">
        <v>505</v>
      </c>
      <c r="B111" s="288" t="s">
        <v>754</v>
      </c>
      <c r="C111" s="135">
        <v>8</v>
      </c>
      <c r="D111" s="284" t="s">
        <v>545</v>
      </c>
      <c r="E111" s="134"/>
      <c r="F111" s="5">
        <f t="shared" si="4"/>
        <v>0</v>
      </c>
      <c r="G111" s="2"/>
      <c r="H111" s="285"/>
      <c r="I111" s="2"/>
      <c r="J111" s="164"/>
      <c r="K111" s="261"/>
      <c r="L111" s="443"/>
      <c r="M111" s="216"/>
      <c r="O111" s="218"/>
      <c r="P111" s="16"/>
    </row>
    <row r="112" spans="1:16" ht="30" customHeight="1">
      <c r="A112" s="287" t="s">
        <v>505</v>
      </c>
      <c r="B112" s="288" t="s">
        <v>755</v>
      </c>
      <c r="C112" s="135">
        <v>5</v>
      </c>
      <c r="D112" s="284" t="s">
        <v>545</v>
      </c>
      <c r="E112" s="134"/>
      <c r="F112" s="5">
        <f t="shared" si="4"/>
        <v>0</v>
      </c>
      <c r="G112" s="2"/>
      <c r="H112" s="285"/>
      <c r="I112" s="2"/>
      <c r="J112" s="164"/>
      <c r="K112" s="261"/>
      <c r="L112" s="443"/>
      <c r="M112" s="216"/>
      <c r="O112" s="218"/>
      <c r="P112" s="16"/>
    </row>
    <row r="113" spans="1:18" ht="30" customHeight="1">
      <c r="A113" s="287" t="s">
        <v>505</v>
      </c>
      <c r="B113" s="288" t="s">
        <v>756</v>
      </c>
      <c r="C113" s="135">
        <v>7</v>
      </c>
      <c r="D113" s="284" t="s">
        <v>545</v>
      </c>
      <c r="E113" s="134"/>
      <c r="F113" s="5">
        <f t="shared" si="4"/>
        <v>0</v>
      </c>
      <c r="G113" s="2"/>
      <c r="H113" s="285"/>
      <c r="I113" s="2"/>
      <c r="J113" s="164"/>
      <c r="K113" s="261"/>
      <c r="L113" s="443"/>
      <c r="M113" s="216"/>
      <c r="O113" s="218"/>
      <c r="P113" s="16"/>
    </row>
    <row r="114" spans="1:18" ht="30" customHeight="1">
      <c r="A114" s="287" t="s">
        <v>505</v>
      </c>
      <c r="B114" s="288" t="s">
        <v>757</v>
      </c>
      <c r="C114" s="135">
        <v>9</v>
      </c>
      <c r="D114" s="284" t="s">
        <v>545</v>
      </c>
      <c r="E114" s="134"/>
      <c r="F114" s="5">
        <f t="shared" si="4"/>
        <v>0</v>
      </c>
      <c r="G114" s="2"/>
      <c r="H114" s="285"/>
      <c r="I114" s="2"/>
      <c r="J114" s="164"/>
      <c r="K114" s="261"/>
      <c r="L114" s="443"/>
      <c r="M114" s="216"/>
      <c r="O114" s="218"/>
      <c r="P114" s="16"/>
    </row>
    <row r="115" spans="1:18" ht="30" customHeight="1">
      <c r="A115" s="287" t="s">
        <v>758</v>
      </c>
      <c r="B115" s="288" t="s">
        <v>759</v>
      </c>
      <c r="C115" s="135">
        <v>28.5</v>
      </c>
      <c r="D115" s="284" t="s">
        <v>60</v>
      </c>
      <c r="E115" s="134"/>
      <c r="F115" s="5">
        <f t="shared" si="4"/>
        <v>0</v>
      </c>
      <c r="G115" s="2"/>
      <c r="H115" s="285"/>
      <c r="I115" s="2"/>
      <c r="J115" s="164"/>
      <c r="K115" s="261"/>
      <c r="L115" s="443"/>
      <c r="M115" s="216"/>
      <c r="O115" s="218"/>
      <c r="P115" s="16"/>
    </row>
    <row r="116" spans="1:18" ht="30" customHeight="1">
      <c r="A116" s="287" t="s">
        <v>505</v>
      </c>
      <c r="B116" s="288" t="s">
        <v>760</v>
      </c>
      <c r="C116" s="135">
        <v>30</v>
      </c>
      <c r="D116" s="284" t="s">
        <v>60</v>
      </c>
      <c r="E116" s="134"/>
      <c r="F116" s="5">
        <f t="shared" si="4"/>
        <v>0</v>
      </c>
      <c r="G116" s="2"/>
      <c r="H116" s="285"/>
      <c r="I116" s="2"/>
      <c r="J116" s="164"/>
      <c r="K116" s="261"/>
      <c r="L116" s="443"/>
      <c r="M116" s="216"/>
      <c r="O116" s="218"/>
      <c r="P116" s="16"/>
    </row>
    <row r="117" spans="1:18" ht="30" customHeight="1">
      <c r="A117" s="287" t="s">
        <v>505</v>
      </c>
      <c r="B117" s="288" t="s">
        <v>761</v>
      </c>
      <c r="C117" s="135">
        <v>27</v>
      </c>
      <c r="D117" s="284" t="s">
        <v>60</v>
      </c>
      <c r="E117" s="134"/>
      <c r="F117" s="5">
        <f t="shared" si="4"/>
        <v>0</v>
      </c>
      <c r="G117" s="301"/>
      <c r="H117" s="285"/>
      <c r="I117" s="2"/>
      <c r="J117" s="164"/>
      <c r="K117" s="261"/>
      <c r="L117" s="443"/>
      <c r="M117" s="216"/>
      <c r="O117" s="218"/>
      <c r="P117" s="16"/>
    </row>
    <row r="118" spans="1:18" ht="30" customHeight="1">
      <c r="A118" s="287" t="s">
        <v>762</v>
      </c>
      <c r="B118" s="288" t="s">
        <v>763</v>
      </c>
      <c r="C118" s="135">
        <v>2</v>
      </c>
      <c r="D118" s="284" t="s">
        <v>60</v>
      </c>
      <c r="E118" s="134"/>
      <c r="F118" s="5">
        <f t="shared" si="4"/>
        <v>0</v>
      </c>
      <c r="G118" s="2"/>
      <c r="H118" s="285"/>
      <c r="I118" s="2"/>
      <c r="J118" s="164"/>
      <c r="K118" s="261"/>
      <c r="L118" s="443"/>
      <c r="M118" s="216"/>
      <c r="O118" s="218"/>
      <c r="P118" s="16"/>
    </row>
    <row r="119" spans="1:18" ht="30" customHeight="1">
      <c r="A119" s="287" t="s">
        <v>505</v>
      </c>
      <c r="B119" s="288" t="s">
        <v>764</v>
      </c>
      <c r="C119" s="362">
        <v>6.3</v>
      </c>
      <c r="D119" s="284" t="s">
        <v>60</v>
      </c>
      <c r="E119" s="134"/>
      <c r="F119" s="5">
        <f t="shared" si="4"/>
        <v>0</v>
      </c>
      <c r="G119" s="20"/>
      <c r="H119" s="303"/>
      <c r="I119" s="20"/>
      <c r="J119" s="130"/>
      <c r="K119" s="444"/>
      <c r="L119" s="445"/>
      <c r="M119" s="216"/>
      <c r="O119" s="218"/>
      <c r="P119" s="16"/>
    </row>
    <row r="120" spans="1:18" ht="15" customHeight="1">
      <c r="A120" s="280"/>
      <c r="B120" s="304"/>
      <c r="C120" s="305"/>
      <c r="D120" s="182"/>
      <c r="E120" s="182"/>
      <c r="F120" s="306"/>
      <c r="G120" s="180"/>
      <c r="H120" s="307"/>
      <c r="I120" s="180"/>
      <c r="J120" s="306"/>
      <c r="K120" s="622"/>
      <c r="L120" s="622"/>
      <c r="P120" s="16"/>
    </row>
    <row r="121" spans="1:18" ht="30" customHeight="1">
      <c r="A121" s="596" t="s">
        <v>14</v>
      </c>
      <c r="B121" s="596"/>
      <c r="C121" s="596"/>
      <c r="D121" s="596"/>
      <c r="E121" s="596"/>
      <c r="F121" s="596"/>
      <c r="G121" s="623"/>
      <c r="H121" s="623"/>
      <c r="I121" s="623"/>
      <c r="K121" s="624">
        <f>K101+1</f>
        <v>63</v>
      </c>
      <c r="L121" s="624"/>
      <c r="P121" s="16"/>
    </row>
    <row r="122" spans="1:18" ht="15" customHeight="1">
      <c r="A122" s="598" t="s">
        <v>12</v>
      </c>
      <c r="B122" s="620" t="s">
        <v>13</v>
      </c>
      <c r="C122" s="585" t="s">
        <v>9</v>
      </c>
      <c r="D122" s="604"/>
      <c r="E122" s="604"/>
      <c r="F122" s="604"/>
      <c r="G122" s="606" t="s">
        <v>4</v>
      </c>
      <c r="H122" s="607"/>
      <c r="I122" s="607"/>
      <c r="J122" s="608"/>
      <c r="K122" s="551" t="s">
        <v>2</v>
      </c>
      <c r="L122" s="576"/>
      <c r="P122" s="16"/>
    </row>
    <row r="123" spans="1:18" ht="15" customHeight="1">
      <c r="A123" s="599"/>
      <c r="B123" s="621"/>
      <c r="C123" s="587"/>
      <c r="D123" s="605"/>
      <c r="E123" s="605"/>
      <c r="F123" s="605"/>
      <c r="G123" s="609"/>
      <c r="H123" s="610"/>
      <c r="I123" s="610"/>
      <c r="J123" s="611"/>
      <c r="K123" s="618"/>
      <c r="L123" s="619"/>
      <c r="P123" s="16"/>
    </row>
    <row r="124" spans="1:18" ht="30" customHeight="1">
      <c r="A124" s="600"/>
      <c r="B124" s="548"/>
      <c r="C124" s="155" t="s">
        <v>0</v>
      </c>
      <c r="D124" s="244" t="s">
        <v>1</v>
      </c>
      <c r="E124" s="155" t="s">
        <v>5</v>
      </c>
      <c r="F124" s="157" t="s">
        <v>3</v>
      </c>
      <c r="G124" s="155" t="s">
        <v>0</v>
      </c>
      <c r="H124" s="158" t="s">
        <v>1</v>
      </c>
      <c r="I124" s="159" t="s">
        <v>5</v>
      </c>
      <c r="J124" s="159" t="s">
        <v>3</v>
      </c>
      <c r="K124" s="552"/>
      <c r="L124" s="577"/>
      <c r="P124" s="300"/>
    </row>
    <row r="125" spans="1:18" ht="30" customHeight="1">
      <c r="A125" s="287" t="s">
        <v>762</v>
      </c>
      <c r="B125" s="288" t="s">
        <v>724</v>
      </c>
      <c r="C125" s="135">
        <v>37.1</v>
      </c>
      <c r="D125" s="284" t="s">
        <v>60</v>
      </c>
      <c r="E125" s="134"/>
      <c r="F125" s="5">
        <f t="shared" ref="F125:F139" si="5">ROUNDDOWN(C125*E125,)</f>
        <v>0</v>
      </c>
      <c r="G125" s="2"/>
      <c r="H125" s="285"/>
      <c r="I125" s="2"/>
      <c r="J125" s="164"/>
      <c r="K125" s="261"/>
      <c r="L125" s="443"/>
      <c r="M125" s="216"/>
      <c r="O125" s="218"/>
      <c r="P125" s="16"/>
    </row>
    <row r="126" spans="1:18" ht="30" customHeight="1">
      <c r="A126" s="287" t="s">
        <v>505</v>
      </c>
      <c r="B126" s="288" t="s">
        <v>765</v>
      </c>
      <c r="C126" s="135">
        <v>129.5</v>
      </c>
      <c r="D126" s="284" t="s">
        <v>60</v>
      </c>
      <c r="E126" s="134"/>
      <c r="F126" s="5">
        <f t="shared" si="5"/>
        <v>0</v>
      </c>
      <c r="G126" s="2"/>
      <c r="H126" s="285"/>
      <c r="I126" s="2"/>
      <c r="J126" s="164"/>
      <c r="K126" s="261"/>
      <c r="L126" s="443"/>
      <c r="M126" s="216"/>
      <c r="O126" s="218"/>
      <c r="P126" s="16"/>
    </row>
    <row r="127" spans="1:18" ht="30" customHeight="1">
      <c r="A127" s="287" t="s">
        <v>505</v>
      </c>
      <c r="B127" s="288" t="s">
        <v>766</v>
      </c>
      <c r="C127" s="135">
        <v>165.5</v>
      </c>
      <c r="D127" s="284" t="s">
        <v>60</v>
      </c>
      <c r="E127" s="134"/>
      <c r="F127" s="5">
        <f t="shared" si="5"/>
        <v>0</v>
      </c>
      <c r="G127" s="2"/>
      <c r="H127" s="285"/>
      <c r="I127" s="2"/>
      <c r="J127" s="164"/>
      <c r="K127" s="261"/>
      <c r="L127" s="443"/>
      <c r="M127" s="216"/>
      <c r="O127" s="218"/>
      <c r="P127" s="16"/>
    </row>
    <row r="128" spans="1:18" ht="30" customHeight="1">
      <c r="A128" s="287" t="s">
        <v>767</v>
      </c>
      <c r="B128" s="288" t="s">
        <v>768</v>
      </c>
      <c r="C128" s="135">
        <v>2</v>
      </c>
      <c r="D128" s="284" t="s">
        <v>545</v>
      </c>
      <c r="E128" s="134"/>
      <c r="F128" s="5">
        <f t="shared" si="5"/>
        <v>0</v>
      </c>
      <c r="G128" s="2"/>
      <c r="H128" s="285"/>
      <c r="I128" s="2"/>
      <c r="J128" s="164"/>
      <c r="K128" s="261"/>
      <c r="L128" s="443"/>
      <c r="M128" s="216"/>
      <c r="O128" s="218"/>
      <c r="P128" s="16"/>
      <c r="R128" s="216"/>
    </row>
    <row r="129" spans="1:16" ht="30" customHeight="1">
      <c r="A129" s="136" t="s">
        <v>505</v>
      </c>
      <c r="B129" s="288" t="s">
        <v>769</v>
      </c>
      <c r="C129" s="135">
        <v>1</v>
      </c>
      <c r="D129" s="284" t="s">
        <v>545</v>
      </c>
      <c r="E129" s="134"/>
      <c r="F129" s="5">
        <f t="shared" si="5"/>
        <v>0</v>
      </c>
      <c r="G129" s="2"/>
      <c r="H129" s="285"/>
      <c r="I129" s="2"/>
      <c r="J129" s="164"/>
      <c r="K129" s="261"/>
      <c r="L129" s="443"/>
      <c r="M129" s="216"/>
      <c r="O129" s="218"/>
      <c r="P129" s="16"/>
    </row>
    <row r="130" spans="1:16" ht="30" customHeight="1">
      <c r="A130" s="136" t="s">
        <v>505</v>
      </c>
      <c r="B130" s="288" t="s">
        <v>770</v>
      </c>
      <c r="C130" s="135">
        <v>3</v>
      </c>
      <c r="D130" s="284" t="s">
        <v>545</v>
      </c>
      <c r="E130" s="134"/>
      <c r="F130" s="5">
        <f t="shared" si="5"/>
        <v>0</v>
      </c>
      <c r="G130" s="2"/>
      <c r="H130" s="285"/>
      <c r="I130" s="2"/>
      <c r="J130" s="164"/>
      <c r="K130" s="261"/>
      <c r="L130" s="443"/>
      <c r="M130" s="216"/>
      <c r="O130" s="218"/>
      <c r="P130" s="16"/>
    </row>
    <row r="131" spans="1:16" ht="30" customHeight="1">
      <c r="A131" s="136" t="s">
        <v>505</v>
      </c>
      <c r="B131" s="288" t="s">
        <v>771</v>
      </c>
      <c r="C131" s="135">
        <v>3</v>
      </c>
      <c r="D131" s="284" t="s">
        <v>545</v>
      </c>
      <c r="E131" s="134"/>
      <c r="F131" s="186">
        <f t="shared" si="5"/>
        <v>0</v>
      </c>
      <c r="G131" s="20"/>
      <c r="H131" s="285"/>
      <c r="I131" s="2"/>
      <c r="J131" s="164"/>
      <c r="K131" s="261"/>
      <c r="L131" s="443"/>
      <c r="M131" s="216"/>
      <c r="O131" s="218"/>
      <c r="P131" s="16"/>
    </row>
    <row r="132" spans="1:16" ht="30" customHeight="1">
      <c r="A132" s="136" t="s">
        <v>505</v>
      </c>
      <c r="B132" s="288" t="s">
        <v>772</v>
      </c>
      <c r="C132" s="135">
        <v>3</v>
      </c>
      <c r="D132" s="284" t="s">
        <v>545</v>
      </c>
      <c r="E132" s="134"/>
      <c r="F132" s="5">
        <f t="shared" si="5"/>
        <v>0</v>
      </c>
      <c r="G132" s="2"/>
      <c r="H132" s="285"/>
      <c r="I132" s="2"/>
      <c r="J132" s="164"/>
      <c r="K132" s="261"/>
      <c r="L132" s="443"/>
      <c r="M132" s="216"/>
      <c r="O132" s="218"/>
      <c r="P132" s="16"/>
    </row>
    <row r="133" spans="1:16" ht="30" customHeight="1">
      <c r="A133" s="136" t="s">
        <v>505</v>
      </c>
      <c r="B133" s="288" t="s">
        <v>773</v>
      </c>
      <c r="C133" s="135">
        <v>1</v>
      </c>
      <c r="D133" s="284" t="s">
        <v>545</v>
      </c>
      <c r="E133" s="134"/>
      <c r="F133" s="5">
        <f t="shared" si="5"/>
        <v>0</v>
      </c>
      <c r="G133" s="2"/>
      <c r="H133" s="285"/>
      <c r="I133" s="2"/>
      <c r="J133" s="164"/>
      <c r="K133" s="261"/>
      <c r="L133" s="443"/>
      <c r="M133" s="216"/>
      <c r="O133" s="218"/>
      <c r="P133" s="16"/>
    </row>
    <row r="134" spans="1:16" ht="30" customHeight="1">
      <c r="A134" s="136" t="s">
        <v>505</v>
      </c>
      <c r="B134" s="288" t="s">
        <v>774</v>
      </c>
      <c r="C134" s="135">
        <v>5</v>
      </c>
      <c r="D134" s="284" t="s">
        <v>545</v>
      </c>
      <c r="E134" s="134"/>
      <c r="F134" s="5">
        <f t="shared" si="5"/>
        <v>0</v>
      </c>
      <c r="G134" s="2"/>
      <c r="H134" s="285"/>
      <c r="I134" s="2"/>
      <c r="J134" s="164"/>
      <c r="K134" s="261"/>
      <c r="L134" s="443"/>
      <c r="M134" s="216"/>
      <c r="O134" s="218"/>
      <c r="P134" s="16"/>
    </row>
    <row r="135" spans="1:16" ht="30" customHeight="1">
      <c r="A135" s="136" t="s">
        <v>505</v>
      </c>
      <c r="B135" s="288" t="s">
        <v>775</v>
      </c>
      <c r="C135" s="135">
        <v>4</v>
      </c>
      <c r="D135" s="284" t="s">
        <v>545</v>
      </c>
      <c r="E135" s="134"/>
      <c r="F135" s="5">
        <f t="shared" si="5"/>
        <v>0</v>
      </c>
      <c r="G135" s="301"/>
      <c r="H135" s="285"/>
      <c r="I135" s="2"/>
      <c r="J135" s="164"/>
      <c r="K135" s="261"/>
      <c r="L135" s="443"/>
      <c r="M135" s="216"/>
      <c r="O135" s="218"/>
      <c r="P135" s="16"/>
    </row>
    <row r="136" spans="1:16" ht="30" customHeight="1">
      <c r="A136" s="287" t="s">
        <v>776</v>
      </c>
      <c r="B136" s="288" t="s">
        <v>777</v>
      </c>
      <c r="C136" s="135">
        <v>1</v>
      </c>
      <c r="D136" s="284" t="s">
        <v>545</v>
      </c>
      <c r="E136" s="134"/>
      <c r="F136" s="5">
        <f t="shared" si="5"/>
        <v>0</v>
      </c>
      <c r="G136" s="2"/>
      <c r="H136" s="285"/>
      <c r="I136" s="2"/>
      <c r="J136" s="164"/>
      <c r="K136" s="261"/>
      <c r="L136" s="443"/>
      <c r="M136" s="216"/>
      <c r="O136" s="218"/>
      <c r="P136" s="16"/>
    </row>
    <row r="137" spans="1:16" ht="30" customHeight="1">
      <c r="A137" s="287" t="s">
        <v>505</v>
      </c>
      <c r="B137" s="288" t="s">
        <v>778</v>
      </c>
      <c r="C137" s="135">
        <v>5</v>
      </c>
      <c r="D137" s="284" t="s">
        <v>545</v>
      </c>
      <c r="E137" s="134"/>
      <c r="F137" s="186">
        <f t="shared" si="5"/>
        <v>0</v>
      </c>
      <c r="G137" s="20"/>
      <c r="H137" s="285"/>
      <c r="I137" s="2"/>
      <c r="J137" s="164"/>
      <c r="K137" s="261"/>
      <c r="L137" s="443"/>
      <c r="M137" s="216"/>
      <c r="O137" s="218"/>
      <c r="P137" s="16"/>
    </row>
    <row r="138" spans="1:16" ht="30" customHeight="1">
      <c r="A138" s="287" t="s">
        <v>505</v>
      </c>
      <c r="B138" s="288" t="s">
        <v>778</v>
      </c>
      <c r="C138" s="362">
        <v>7</v>
      </c>
      <c r="D138" s="284" t="s">
        <v>545</v>
      </c>
      <c r="E138" s="134"/>
      <c r="F138" s="5">
        <f t="shared" si="5"/>
        <v>0</v>
      </c>
      <c r="G138" s="20"/>
      <c r="H138" s="285"/>
      <c r="I138" s="2"/>
      <c r="J138" s="164"/>
      <c r="K138" s="261"/>
      <c r="L138" s="443"/>
      <c r="M138" s="216"/>
      <c r="O138" s="218"/>
      <c r="P138" s="16"/>
    </row>
    <row r="139" spans="1:16" ht="30" customHeight="1">
      <c r="A139" s="287" t="s">
        <v>779</v>
      </c>
      <c r="B139" s="309" t="s">
        <v>780</v>
      </c>
      <c r="C139" s="362">
        <v>1</v>
      </c>
      <c r="D139" s="284" t="s">
        <v>545</v>
      </c>
      <c r="E139" s="134"/>
      <c r="F139" s="130">
        <f t="shared" si="5"/>
        <v>0</v>
      </c>
      <c r="G139" s="20"/>
      <c r="H139" s="303"/>
      <c r="I139" s="20"/>
      <c r="J139" s="130"/>
      <c r="K139" s="444"/>
      <c r="L139" s="445"/>
      <c r="M139" s="216"/>
      <c r="O139" s="218"/>
      <c r="P139" s="16"/>
    </row>
    <row r="140" spans="1:16" ht="15" customHeight="1">
      <c r="A140" s="280"/>
      <c r="B140" s="304"/>
      <c r="C140" s="305"/>
      <c r="D140" s="182"/>
      <c r="E140" s="182"/>
      <c r="F140" s="306"/>
      <c r="G140" s="180"/>
      <c r="H140" s="307"/>
      <c r="I140" s="180"/>
      <c r="J140" s="306"/>
      <c r="K140" s="622"/>
      <c r="L140" s="622"/>
      <c r="P140" s="16"/>
    </row>
    <row r="141" spans="1:16" ht="30" customHeight="1">
      <c r="A141" s="596" t="s">
        <v>14</v>
      </c>
      <c r="B141" s="596"/>
      <c r="C141" s="596"/>
      <c r="D141" s="596"/>
      <c r="E141" s="596"/>
      <c r="F141" s="596"/>
      <c r="G141" s="623"/>
      <c r="H141" s="623"/>
      <c r="I141" s="623"/>
      <c r="K141" s="624">
        <f>K121+1</f>
        <v>64</v>
      </c>
      <c r="L141" s="624"/>
      <c r="P141" s="16"/>
    </row>
    <row r="142" spans="1:16" ht="15" customHeight="1">
      <c r="A142" s="598" t="s">
        <v>12</v>
      </c>
      <c r="B142" s="620" t="s">
        <v>13</v>
      </c>
      <c r="C142" s="585" t="s">
        <v>9</v>
      </c>
      <c r="D142" s="604"/>
      <c r="E142" s="604"/>
      <c r="F142" s="604"/>
      <c r="G142" s="606" t="s">
        <v>4</v>
      </c>
      <c r="H142" s="607"/>
      <c r="I142" s="607"/>
      <c r="J142" s="608"/>
      <c r="K142" s="551" t="s">
        <v>2</v>
      </c>
      <c r="L142" s="576"/>
      <c r="P142" s="16"/>
    </row>
    <row r="143" spans="1:16" ht="15" customHeight="1">
      <c r="A143" s="599"/>
      <c r="B143" s="621"/>
      <c r="C143" s="587"/>
      <c r="D143" s="605"/>
      <c r="E143" s="605"/>
      <c r="F143" s="605"/>
      <c r="G143" s="609"/>
      <c r="H143" s="610"/>
      <c r="I143" s="610"/>
      <c r="J143" s="611"/>
      <c r="K143" s="618"/>
      <c r="L143" s="619"/>
      <c r="P143" s="16"/>
    </row>
    <row r="144" spans="1:16" ht="30" customHeight="1">
      <c r="A144" s="600"/>
      <c r="B144" s="548"/>
      <c r="C144" s="155" t="s">
        <v>0</v>
      </c>
      <c r="D144" s="244" t="s">
        <v>1</v>
      </c>
      <c r="E144" s="155" t="s">
        <v>5</v>
      </c>
      <c r="F144" s="157" t="s">
        <v>3</v>
      </c>
      <c r="G144" s="155" t="s">
        <v>0</v>
      </c>
      <c r="H144" s="158" t="s">
        <v>1</v>
      </c>
      <c r="I144" s="159" t="s">
        <v>5</v>
      </c>
      <c r="J144" s="159" t="s">
        <v>3</v>
      </c>
      <c r="K144" s="552"/>
      <c r="L144" s="577"/>
      <c r="P144" s="300"/>
    </row>
    <row r="145" spans="1:18" ht="30" customHeight="1">
      <c r="A145" s="287" t="s">
        <v>779</v>
      </c>
      <c r="B145" s="288" t="s">
        <v>760</v>
      </c>
      <c r="C145" s="135">
        <v>1</v>
      </c>
      <c r="D145" s="284" t="s">
        <v>545</v>
      </c>
      <c r="E145" s="134"/>
      <c r="F145" s="5">
        <f>ROUNDDOWN(C145*E145,)</f>
        <v>0</v>
      </c>
      <c r="G145" s="2"/>
      <c r="H145" s="285"/>
      <c r="I145" s="2"/>
      <c r="J145" s="164"/>
      <c r="K145" s="261"/>
      <c r="L145" s="443"/>
      <c r="M145" s="216"/>
      <c r="O145" s="218"/>
      <c r="P145" s="16"/>
    </row>
    <row r="146" spans="1:18" ht="30" customHeight="1">
      <c r="A146" s="287" t="s">
        <v>781</v>
      </c>
      <c r="B146" s="288"/>
      <c r="C146" s="135"/>
      <c r="D146" s="284"/>
      <c r="E146" s="134"/>
      <c r="F146" s="5"/>
      <c r="G146" s="2"/>
      <c r="H146" s="285"/>
      <c r="I146" s="2"/>
      <c r="J146" s="164"/>
      <c r="K146" s="261"/>
      <c r="L146" s="443"/>
      <c r="M146" s="216"/>
      <c r="O146" s="218"/>
      <c r="P146" s="16"/>
    </row>
    <row r="147" spans="1:18" ht="30" customHeight="1">
      <c r="A147" s="287" t="s">
        <v>782</v>
      </c>
      <c r="B147" s="288" t="s">
        <v>783</v>
      </c>
      <c r="C147" s="135">
        <v>238.7</v>
      </c>
      <c r="D147" s="284" t="s">
        <v>60</v>
      </c>
      <c r="E147" s="134"/>
      <c r="F147" s="5">
        <f t="shared" ref="F147:F159" si="6">ROUNDDOWN(C147*E147,)</f>
        <v>0</v>
      </c>
      <c r="G147" s="2"/>
      <c r="H147" s="285"/>
      <c r="I147" s="2"/>
      <c r="J147" s="164"/>
      <c r="K147" s="261"/>
      <c r="L147" s="443"/>
      <c r="M147" s="216"/>
      <c r="O147" s="218"/>
      <c r="P147" s="16"/>
    </row>
    <row r="148" spans="1:18" ht="30" customHeight="1">
      <c r="A148" s="287" t="s">
        <v>784</v>
      </c>
      <c r="B148" s="288" t="s">
        <v>785</v>
      </c>
      <c r="C148" s="135">
        <v>15</v>
      </c>
      <c r="D148" s="284" t="s">
        <v>545</v>
      </c>
      <c r="E148" s="134"/>
      <c r="F148" s="5">
        <f t="shared" si="6"/>
        <v>0</v>
      </c>
      <c r="G148" s="2"/>
      <c r="H148" s="285"/>
      <c r="I148" s="2"/>
      <c r="J148" s="164"/>
      <c r="K148" s="261"/>
      <c r="L148" s="443"/>
      <c r="M148" s="216"/>
      <c r="O148" s="218"/>
      <c r="P148" s="16"/>
      <c r="R148" s="216"/>
    </row>
    <row r="149" spans="1:18" ht="30" customHeight="1">
      <c r="A149" s="136" t="s">
        <v>786</v>
      </c>
      <c r="B149" s="288" t="s">
        <v>787</v>
      </c>
      <c r="C149" s="135">
        <v>28</v>
      </c>
      <c r="D149" s="284" t="s">
        <v>60</v>
      </c>
      <c r="E149" s="134"/>
      <c r="F149" s="5">
        <f t="shared" si="6"/>
        <v>0</v>
      </c>
      <c r="G149" s="2"/>
      <c r="H149" s="285"/>
      <c r="I149" s="2"/>
      <c r="J149" s="164"/>
      <c r="K149" s="261"/>
      <c r="L149" s="443"/>
      <c r="M149" s="216"/>
      <c r="O149" s="218"/>
      <c r="P149" s="16"/>
    </row>
    <row r="150" spans="1:18" ht="30" customHeight="1">
      <c r="A150" s="136" t="s">
        <v>505</v>
      </c>
      <c r="B150" s="288" t="s">
        <v>788</v>
      </c>
      <c r="C150" s="135">
        <v>50.4</v>
      </c>
      <c r="D150" s="284" t="s">
        <v>60</v>
      </c>
      <c r="E150" s="134"/>
      <c r="F150" s="5">
        <f t="shared" si="6"/>
        <v>0</v>
      </c>
      <c r="G150" s="2"/>
      <c r="H150" s="285"/>
      <c r="I150" s="2"/>
      <c r="J150" s="164"/>
      <c r="K150" s="261"/>
      <c r="L150" s="443"/>
      <c r="M150" s="216"/>
      <c r="O150" s="218"/>
      <c r="P150" s="16"/>
    </row>
    <row r="151" spans="1:18" ht="30" customHeight="1">
      <c r="A151" s="136" t="s">
        <v>505</v>
      </c>
      <c r="B151" s="288" t="s">
        <v>789</v>
      </c>
      <c r="C151" s="135">
        <v>11</v>
      </c>
      <c r="D151" s="284" t="s">
        <v>60</v>
      </c>
      <c r="E151" s="132"/>
      <c r="F151" s="186">
        <f t="shared" si="6"/>
        <v>0</v>
      </c>
      <c r="G151" s="20"/>
      <c r="H151" s="285"/>
      <c r="I151" s="2"/>
      <c r="J151" s="164"/>
      <c r="K151" s="261"/>
      <c r="L151" s="443"/>
      <c r="M151" s="216"/>
      <c r="O151" s="218"/>
      <c r="P151" s="16"/>
    </row>
    <row r="152" spans="1:18" ht="30" customHeight="1">
      <c r="A152" s="136" t="s">
        <v>505</v>
      </c>
      <c r="B152" s="288" t="s">
        <v>785</v>
      </c>
      <c r="C152" s="135">
        <v>39.200000000000003</v>
      </c>
      <c r="D152" s="284" t="s">
        <v>60</v>
      </c>
      <c r="E152" s="134"/>
      <c r="F152" s="5">
        <f t="shared" si="6"/>
        <v>0</v>
      </c>
      <c r="G152" s="2"/>
      <c r="H152" s="285"/>
      <c r="I152" s="2"/>
      <c r="J152" s="164"/>
      <c r="K152" s="261"/>
      <c r="L152" s="443"/>
      <c r="M152" s="216"/>
      <c r="O152" s="218"/>
      <c r="P152" s="16"/>
    </row>
    <row r="153" spans="1:18" ht="30" customHeight="1">
      <c r="A153" s="136" t="s">
        <v>505</v>
      </c>
      <c r="B153" s="288" t="s">
        <v>759</v>
      </c>
      <c r="C153" s="135">
        <v>3.2</v>
      </c>
      <c r="D153" s="284" t="s">
        <v>60</v>
      </c>
      <c r="E153" s="134"/>
      <c r="F153" s="5">
        <f t="shared" si="6"/>
        <v>0</v>
      </c>
      <c r="G153" s="2"/>
      <c r="H153" s="285"/>
      <c r="I153" s="2"/>
      <c r="J153" s="164"/>
      <c r="K153" s="261"/>
      <c r="L153" s="443"/>
      <c r="M153" s="216"/>
      <c r="O153" s="218"/>
      <c r="P153" s="16"/>
    </row>
    <row r="154" spans="1:18" ht="30" customHeight="1">
      <c r="A154" s="136" t="s">
        <v>790</v>
      </c>
      <c r="B154" s="288" t="s">
        <v>791</v>
      </c>
      <c r="C154" s="135">
        <v>3</v>
      </c>
      <c r="D154" s="284" t="s">
        <v>518</v>
      </c>
      <c r="E154" s="134"/>
      <c r="F154" s="5">
        <f t="shared" si="6"/>
        <v>0</v>
      </c>
      <c r="G154" s="2"/>
      <c r="H154" s="285"/>
      <c r="I154" s="2"/>
      <c r="J154" s="164"/>
      <c r="K154" s="261"/>
      <c r="L154" s="443"/>
      <c r="M154" s="216"/>
      <c r="O154" s="218"/>
      <c r="P154" s="16"/>
    </row>
    <row r="155" spans="1:18" ht="30" customHeight="1">
      <c r="A155" s="136" t="s">
        <v>505</v>
      </c>
      <c r="B155" s="288" t="s">
        <v>792</v>
      </c>
      <c r="C155" s="135">
        <v>2</v>
      </c>
      <c r="D155" s="284" t="s">
        <v>518</v>
      </c>
      <c r="E155" s="134"/>
      <c r="F155" s="5">
        <f t="shared" si="6"/>
        <v>0</v>
      </c>
      <c r="G155" s="301"/>
      <c r="H155" s="285"/>
      <c r="I155" s="2"/>
      <c r="J155" s="164"/>
      <c r="K155" s="261"/>
      <c r="L155" s="443"/>
      <c r="M155" s="216"/>
      <c r="O155" s="218"/>
      <c r="P155" s="16"/>
    </row>
    <row r="156" spans="1:18" ht="30" customHeight="1">
      <c r="A156" s="136" t="s">
        <v>505</v>
      </c>
      <c r="B156" s="288" t="s">
        <v>793</v>
      </c>
      <c r="C156" s="135">
        <v>11</v>
      </c>
      <c r="D156" s="284" t="s">
        <v>518</v>
      </c>
      <c r="E156" s="134"/>
      <c r="F156" s="5">
        <f t="shared" si="6"/>
        <v>0</v>
      </c>
      <c r="G156" s="2"/>
      <c r="H156" s="285"/>
      <c r="I156" s="2"/>
      <c r="J156" s="164"/>
      <c r="K156" s="261"/>
      <c r="L156" s="443"/>
      <c r="M156" s="216"/>
      <c r="O156" s="218"/>
      <c r="P156" s="16"/>
    </row>
    <row r="157" spans="1:18" ht="30" customHeight="1">
      <c r="A157" s="287" t="s">
        <v>794</v>
      </c>
      <c r="B157" s="288"/>
      <c r="C157" s="135"/>
      <c r="D157" s="284"/>
      <c r="E157" s="132"/>
      <c r="F157" s="186"/>
      <c r="G157" s="20"/>
      <c r="H157" s="285"/>
      <c r="I157" s="2"/>
      <c r="J157" s="164"/>
      <c r="K157" s="261"/>
      <c r="L157" s="443"/>
      <c r="M157" s="216"/>
      <c r="O157" s="218"/>
      <c r="P157" s="16"/>
    </row>
    <row r="158" spans="1:18" ht="30" customHeight="1">
      <c r="A158" s="287" t="s">
        <v>795</v>
      </c>
      <c r="B158" s="288" t="s">
        <v>785</v>
      </c>
      <c r="C158" s="362">
        <v>17</v>
      </c>
      <c r="D158" s="284" t="s">
        <v>60</v>
      </c>
      <c r="E158" s="317"/>
      <c r="F158" s="5">
        <f t="shared" si="6"/>
        <v>0</v>
      </c>
      <c r="G158" s="20"/>
      <c r="H158" s="285"/>
      <c r="I158" s="2"/>
      <c r="J158" s="164"/>
      <c r="K158" s="261"/>
      <c r="L158" s="443"/>
      <c r="M158" s="216"/>
      <c r="O158" s="218"/>
      <c r="P158" s="16"/>
    </row>
    <row r="159" spans="1:18" ht="30" customHeight="1">
      <c r="A159" s="287" t="s">
        <v>796</v>
      </c>
      <c r="B159" s="309" t="s">
        <v>797</v>
      </c>
      <c r="C159" s="362">
        <v>5</v>
      </c>
      <c r="D159" s="284" t="s">
        <v>545</v>
      </c>
      <c r="E159" s="317"/>
      <c r="F159" s="130">
        <f t="shared" si="6"/>
        <v>0</v>
      </c>
      <c r="G159" s="20"/>
      <c r="H159" s="303"/>
      <c r="I159" s="20"/>
      <c r="J159" s="130"/>
      <c r="K159" s="444"/>
      <c r="L159" s="445"/>
      <c r="M159" s="216"/>
      <c r="O159" s="218"/>
      <c r="P159" s="16"/>
    </row>
    <row r="160" spans="1:18" ht="15" customHeight="1">
      <c r="A160" s="280"/>
      <c r="B160" s="304"/>
      <c r="C160" s="305"/>
      <c r="D160" s="182"/>
      <c r="E160" s="182"/>
      <c r="F160" s="306"/>
      <c r="G160" s="180"/>
      <c r="H160" s="307"/>
      <c r="I160" s="180"/>
      <c r="J160" s="306"/>
      <c r="K160" s="622"/>
      <c r="L160" s="622"/>
      <c r="P160" s="16"/>
    </row>
    <row r="161" spans="1:18" ht="30" customHeight="1">
      <c r="A161" s="596" t="s">
        <v>14</v>
      </c>
      <c r="B161" s="596"/>
      <c r="C161" s="596"/>
      <c r="D161" s="596"/>
      <c r="E161" s="596"/>
      <c r="F161" s="596"/>
      <c r="G161" s="623"/>
      <c r="H161" s="623"/>
      <c r="I161" s="623"/>
      <c r="K161" s="624">
        <f>K141+1</f>
        <v>65</v>
      </c>
      <c r="L161" s="624"/>
      <c r="P161" s="16"/>
    </row>
    <row r="162" spans="1:18" ht="15" customHeight="1">
      <c r="A162" s="598" t="s">
        <v>12</v>
      </c>
      <c r="B162" s="620" t="s">
        <v>13</v>
      </c>
      <c r="C162" s="585" t="s">
        <v>9</v>
      </c>
      <c r="D162" s="604"/>
      <c r="E162" s="604"/>
      <c r="F162" s="604"/>
      <c r="G162" s="606" t="s">
        <v>4</v>
      </c>
      <c r="H162" s="607"/>
      <c r="I162" s="607"/>
      <c r="J162" s="608"/>
      <c r="K162" s="551" t="s">
        <v>2</v>
      </c>
      <c r="L162" s="576"/>
      <c r="P162" s="16"/>
    </row>
    <row r="163" spans="1:18" ht="15" customHeight="1">
      <c r="A163" s="599"/>
      <c r="B163" s="621"/>
      <c r="C163" s="587"/>
      <c r="D163" s="605"/>
      <c r="E163" s="605"/>
      <c r="F163" s="605"/>
      <c r="G163" s="609"/>
      <c r="H163" s="610"/>
      <c r="I163" s="610"/>
      <c r="J163" s="611"/>
      <c r="K163" s="618"/>
      <c r="L163" s="619"/>
      <c r="P163" s="16"/>
    </row>
    <row r="164" spans="1:18" ht="30" customHeight="1">
      <c r="A164" s="600"/>
      <c r="B164" s="548"/>
      <c r="C164" s="155" t="s">
        <v>0</v>
      </c>
      <c r="D164" s="244" t="s">
        <v>1</v>
      </c>
      <c r="E164" s="155" t="s">
        <v>5</v>
      </c>
      <c r="F164" s="157" t="s">
        <v>3</v>
      </c>
      <c r="G164" s="155" t="s">
        <v>0</v>
      </c>
      <c r="H164" s="158" t="s">
        <v>1</v>
      </c>
      <c r="I164" s="159" t="s">
        <v>5</v>
      </c>
      <c r="J164" s="159" t="s">
        <v>3</v>
      </c>
      <c r="K164" s="552"/>
      <c r="L164" s="577"/>
      <c r="P164" s="300"/>
    </row>
    <row r="165" spans="1:18" ht="30" customHeight="1">
      <c r="A165" s="136" t="s">
        <v>786</v>
      </c>
      <c r="B165" s="288" t="s">
        <v>785</v>
      </c>
      <c r="C165" s="135">
        <v>16</v>
      </c>
      <c r="D165" s="284" t="s">
        <v>60</v>
      </c>
      <c r="E165" s="134"/>
      <c r="F165" s="5">
        <f t="shared" ref="F165:F166" si="7">ROUNDDOWN(C165*E165,)</f>
        <v>0</v>
      </c>
      <c r="G165" s="2"/>
      <c r="H165" s="285"/>
      <c r="I165" s="2"/>
      <c r="J165" s="164"/>
      <c r="K165" s="261"/>
      <c r="L165" s="443"/>
      <c r="M165" s="216"/>
      <c r="O165" s="218"/>
      <c r="P165" s="16"/>
    </row>
    <row r="166" spans="1:18" ht="30" customHeight="1">
      <c r="A166" s="287" t="s">
        <v>798</v>
      </c>
      <c r="B166" s="288" t="s">
        <v>792</v>
      </c>
      <c r="C166" s="135">
        <v>3</v>
      </c>
      <c r="D166" s="284" t="s">
        <v>545</v>
      </c>
      <c r="E166" s="134"/>
      <c r="F166" s="5">
        <f t="shared" si="7"/>
        <v>0</v>
      </c>
      <c r="G166" s="2"/>
      <c r="H166" s="285"/>
      <c r="I166" s="2"/>
      <c r="J166" s="164"/>
      <c r="K166" s="261"/>
      <c r="L166" s="443"/>
      <c r="M166" s="216"/>
      <c r="O166" s="218"/>
      <c r="P166" s="16"/>
    </row>
    <row r="167" spans="1:18" ht="30" customHeight="1">
      <c r="A167" s="287"/>
      <c r="B167" s="288"/>
      <c r="C167" s="135"/>
      <c r="D167" s="284"/>
      <c r="E167" s="134"/>
      <c r="F167" s="5"/>
      <c r="G167" s="2"/>
      <c r="H167" s="285"/>
      <c r="I167" s="2"/>
      <c r="J167" s="164"/>
      <c r="K167" s="261"/>
      <c r="L167" s="443"/>
      <c r="M167" s="216"/>
      <c r="O167" s="218"/>
      <c r="P167" s="16"/>
    </row>
    <row r="168" spans="1:18" ht="30" customHeight="1">
      <c r="A168" s="287"/>
      <c r="B168" s="288"/>
      <c r="C168" s="135"/>
      <c r="D168" s="284"/>
      <c r="E168" s="134"/>
      <c r="F168" s="5"/>
      <c r="G168" s="2"/>
      <c r="H168" s="285"/>
      <c r="I168" s="2"/>
      <c r="J168" s="164"/>
      <c r="K168" s="261"/>
      <c r="L168" s="443"/>
      <c r="M168" s="216"/>
      <c r="O168" s="218"/>
      <c r="P168" s="16"/>
      <c r="R168" s="216"/>
    </row>
    <row r="169" spans="1:18" ht="30" customHeight="1">
      <c r="A169" s="136"/>
      <c r="B169" s="288"/>
      <c r="C169" s="135"/>
      <c r="D169" s="284"/>
      <c r="E169" s="134"/>
      <c r="F169" s="5"/>
      <c r="G169" s="2"/>
      <c r="H169" s="285"/>
      <c r="I169" s="2"/>
      <c r="J169" s="164"/>
      <c r="K169" s="261"/>
      <c r="L169" s="443"/>
      <c r="M169" s="216"/>
      <c r="O169" s="218"/>
      <c r="P169" s="16"/>
    </row>
    <row r="170" spans="1:18" ht="30" customHeight="1">
      <c r="A170" s="136"/>
      <c r="B170" s="288"/>
      <c r="C170" s="135"/>
      <c r="D170" s="284"/>
      <c r="E170" s="134"/>
      <c r="F170" s="5"/>
      <c r="G170" s="2"/>
      <c r="H170" s="285"/>
      <c r="I170" s="2"/>
      <c r="J170" s="164"/>
      <c r="K170" s="261"/>
      <c r="L170" s="443"/>
      <c r="M170" s="216"/>
      <c r="O170" s="218"/>
      <c r="P170" s="16"/>
    </row>
    <row r="171" spans="1:18" ht="30" customHeight="1">
      <c r="A171" s="136"/>
      <c r="B171" s="288"/>
      <c r="C171" s="135"/>
      <c r="D171" s="284"/>
      <c r="E171" s="132"/>
      <c r="F171" s="186"/>
      <c r="G171" s="20"/>
      <c r="H171" s="285"/>
      <c r="I171" s="2"/>
      <c r="J171" s="164"/>
      <c r="K171" s="261"/>
      <c r="L171" s="443"/>
      <c r="M171" s="216"/>
      <c r="O171" s="218"/>
      <c r="P171" s="16"/>
    </row>
    <row r="172" spans="1:18" ht="30" customHeight="1">
      <c r="A172" s="136"/>
      <c r="B172" s="288"/>
      <c r="C172" s="135"/>
      <c r="D172" s="284"/>
      <c r="E172" s="134"/>
      <c r="F172" s="5"/>
      <c r="G172" s="2"/>
      <c r="H172" s="285"/>
      <c r="I172" s="2"/>
      <c r="J172" s="164"/>
      <c r="K172" s="261"/>
      <c r="L172" s="443"/>
      <c r="M172" s="216"/>
      <c r="O172" s="218"/>
      <c r="P172" s="16"/>
    </row>
    <row r="173" spans="1:18" ht="30" customHeight="1">
      <c r="A173" s="136"/>
      <c r="B173" s="288"/>
      <c r="C173" s="135"/>
      <c r="D173" s="284"/>
      <c r="E173" s="134"/>
      <c r="F173" s="5"/>
      <c r="G173" s="2"/>
      <c r="H173" s="285"/>
      <c r="I173" s="2"/>
      <c r="J173" s="164"/>
      <c r="K173" s="261"/>
      <c r="L173" s="443"/>
      <c r="M173" s="216"/>
      <c r="O173" s="218"/>
      <c r="P173" s="16"/>
    </row>
    <row r="174" spans="1:18" ht="30" customHeight="1">
      <c r="A174" s="136"/>
      <c r="B174" s="288"/>
      <c r="C174" s="135"/>
      <c r="D174" s="284"/>
      <c r="E174" s="134"/>
      <c r="F174" s="5"/>
      <c r="G174" s="2"/>
      <c r="H174" s="285"/>
      <c r="I174" s="2"/>
      <c r="J174" s="164"/>
      <c r="K174" s="261"/>
      <c r="L174" s="443"/>
      <c r="M174" s="216"/>
      <c r="O174" s="218"/>
      <c r="P174" s="16"/>
    </row>
    <row r="175" spans="1:18" ht="30" customHeight="1">
      <c r="A175" s="136"/>
      <c r="B175" s="288"/>
      <c r="C175" s="135"/>
      <c r="D175" s="284"/>
      <c r="E175" s="134"/>
      <c r="F175" s="5"/>
      <c r="G175" s="301"/>
      <c r="H175" s="285"/>
      <c r="I175" s="2"/>
      <c r="J175" s="164"/>
      <c r="K175" s="261"/>
      <c r="L175" s="443"/>
      <c r="M175" s="216"/>
      <c r="O175" s="218"/>
      <c r="P175" s="16"/>
    </row>
    <row r="176" spans="1:18" ht="30" customHeight="1">
      <c r="A176" s="136"/>
      <c r="B176" s="288"/>
      <c r="C176" s="135"/>
      <c r="D176" s="284"/>
      <c r="E176" s="134"/>
      <c r="F176" s="5"/>
      <c r="G176" s="2"/>
      <c r="H176" s="285"/>
      <c r="I176" s="2"/>
      <c r="J176" s="164"/>
      <c r="K176" s="261"/>
      <c r="L176" s="443"/>
      <c r="M176" s="216"/>
      <c r="O176" s="218"/>
      <c r="P176" s="16"/>
    </row>
    <row r="177" spans="1:16" ht="30" customHeight="1">
      <c r="A177" s="287"/>
      <c r="B177" s="288"/>
      <c r="C177" s="135"/>
      <c r="D177" s="284"/>
      <c r="E177" s="132"/>
      <c r="F177" s="186"/>
      <c r="G177" s="20"/>
      <c r="H177" s="285"/>
      <c r="I177" s="2"/>
      <c r="J177" s="164"/>
      <c r="K177" s="261"/>
      <c r="L177" s="443"/>
      <c r="M177" s="216"/>
      <c r="O177" s="218"/>
      <c r="P177" s="16"/>
    </row>
    <row r="178" spans="1:16" ht="30" customHeight="1">
      <c r="A178" s="287"/>
      <c r="B178" s="288"/>
      <c r="C178" s="362"/>
      <c r="D178" s="284"/>
      <c r="E178" s="317"/>
      <c r="F178" s="5"/>
      <c r="G178" s="20"/>
      <c r="H178" s="285"/>
      <c r="I178" s="2"/>
      <c r="J178" s="164"/>
      <c r="K178" s="261"/>
      <c r="L178" s="443"/>
      <c r="M178" s="216"/>
      <c r="O178" s="218"/>
      <c r="P178" s="16"/>
    </row>
    <row r="179" spans="1:16" ht="30" customHeight="1">
      <c r="A179" s="287" t="s">
        <v>694</v>
      </c>
      <c r="B179" s="309"/>
      <c r="C179" s="362"/>
      <c r="D179" s="318"/>
      <c r="E179" s="317"/>
      <c r="F179" s="130">
        <f>SUM(F86:F99,F105:F119,F125:F139,F145:F159,F165:F178)</f>
        <v>0</v>
      </c>
      <c r="G179" s="20"/>
      <c r="H179" s="303"/>
      <c r="I179" s="20"/>
      <c r="J179" s="130"/>
      <c r="K179" s="444"/>
      <c r="L179" s="445"/>
      <c r="M179" s="216"/>
      <c r="O179" s="218"/>
      <c r="P179" s="16"/>
    </row>
    <row r="180" spans="1:16" ht="15" customHeight="1">
      <c r="A180" s="280"/>
      <c r="B180" s="304"/>
      <c r="C180" s="305"/>
      <c r="D180" s="182"/>
      <c r="E180" s="182"/>
      <c r="F180" s="306"/>
      <c r="G180" s="180"/>
      <c r="H180" s="307"/>
      <c r="I180" s="180"/>
      <c r="J180" s="306"/>
      <c r="K180" s="622"/>
      <c r="L180" s="622"/>
      <c r="P180" s="16"/>
    </row>
    <row r="181" spans="1:16" ht="30" customHeight="1">
      <c r="A181" s="596" t="s">
        <v>14</v>
      </c>
      <c r="B181" s="596"/>
      <c r="C181" s="596"/>
      <c r="D181" s="596"/>
      <c r="E181" s="596"/>
      <c r="F181" s="596"/>
      <c r="G181" s="623"/>
      <c r="H181" s="623"/>
      <c r="I181" s="623"/>
      <c r="K181" s="624">
        <f>K161+1</f>
        <v>66</v>
      </c>
      <c r="L181" s="624"/>
      <c r="N181" s="16"/>
      <c r="P181" s="16"/>
    </row>
    <row r="182" spans="1:16" ht="15" customHeight="1">
      <c r="A182" s="598" t="s">
        <v>12</v>
      </c>
      <c r="B182" s="620" t="s">
        <v>13</v>
      </c>
      <c r="C182" s="585" t="s">
        <v>9</v>
      </c>
      <c r="D182" s="604"/>
      <c r="E182" s="604"/>
      <c r="F182" s="604"/>
      <c r="G182" s="606" t="s">
        <v>4</v>
      </c>
      <c r="H182" s="607"/>
      <c r="I182" s="607"/>
      <c r="J182" s="608"/>
      <c r="K182" s="551" t="s">
        <v>2</v>
      </c>
      <c r="L182" s="576"/>
      <c r="N182" s="16"/>
      <c r="P182" s="16"/>
    </row>
    <row r="183" spans="1:16" ht="15" customHeight="1">
      <c r="A183" s="599"/>
      <c r="B183" s="621"/>
      <c r="C183" s="587"/>
      <c r="D183" s="605"/>
      <c r="E183" s="605"/>
      <c r="F183" s="605"/>
      <c r="G183" s="609"/>
      <c r="H183" s="610"/>
      <c r="I183" s="610"/>
      <c r="J183" s="611"/>
      <c r="K183" s="618"/>
      <c r="L183" s="619"/>
      <c r="N183" s="16"/>
      <c r="P183" s="16"/>
    </row>
    <row r="184" spans="1:16" ht="30" customHeight="1">
      <c r="A184" s="600"/>
      <c r="B184" s="548"/>
      <c r="C184" s="155" t="s">
        <v>0</v>
      </c>
      <c r="D184" s="244" t="s">
        <v>1</v>
      </c>
      <c r="E184" s="155" t="s">
        <v>5</v>
      </c>
      <c r="F184" s="157" t="s">
        <v>3</v>
      </c>
      <c r="G184" s="155" t="s">
        <v>0</v>
      </c>
      <c r="H184" s="158" t="s">
        <v>1</v>
      </c>
      <c r="I184" s="159" t="s">
        <v>5</v>
      </c>
      <c r="J184" s="159" t="s">
        <v>3</v>
      </c>
      <c r="K184" s="552"/>
      <c r="L184" s="577"/>
      <c r="N184" s="16"/>
      <c r="P184" s="16"/>
    </row>
    <row r="185" spans="1:16" ht="30" customHeight="1">
      <c r="A185" s="287" t="s">
        <v>984</v>
      </c>
      <c r="B185" s="288"/>
      <c r="C185" s="135"/>
      <c r="D185" s="284"/>
      <c r="E185" s="134"/>
      <c r="F185" s="5"/>
      <c r="G185" s="2"/>
      <c r="H185" s="285"/>
      <c r="I185" s="2"/>
      <c r="J185" s="164"/>
      <c r="K185" s="261"/>
      <c r="L185" s="443"/>
      <c r="M185" s="216"/>
      <c r="O185" s="218"/>
      <c r="P185" s="300"/>
    </row>
    <row r="186" spans="1:16" ht="30" customHeight="1">
      <c r="A186" s="287" t="s">
        <v>933</v>
      </c>
      <c r="B186" s="288"/>
      <c r="C186" s="135">
        <v>1</v>
      </c>
      <c r="D186" s="284" t="s">
        <v>331</v>
      </c>
      <c r="E186" s="132"/>
      <c r="F186" s="5">
        <f t="shared" ref="F186:F187" si="8">ROUNDDOWN(C186*E186,)</f>
        <v>0</v>
      </c>
      <c r="G186" s="2"/>
      <c r="H186" s="285"/>
      <c r="I186" s="2"/>
      <c r="J186" s="164"/>
      <c r="K186" s="261"/>
      <c r="L186" s="443"/>
      <c r="M186" s="216"/>
      <c r="O186" s="218"/>
      <c r="P186" s="16"/>
    </row>
    <row r="187" spans="1:16" ht="30" customHeight="1">
      <c r="A187" s="287" t="s">
        <v>946</v>
      </c>
      <c r="B187" s="288" t="s">
        <v>947</v>
      </c>
      <c r="C187" s="135">
        <v>1</v>
      </c>
      <c r="D187" s="284" t="s">
        <v>331</v>
      </c>
      <c r="E187" s="134"/>
      <c r="F187" s="5">
        <f t="shared" si="8"/>
        <v>0</v>
      </c>
      <c r="G187" s="2"/>
      <c r="H187" s="285"/>
      <c r="I187" s="2"/>
      <c r="J187" s="164"/>
      <c r="K187" s="261"/>
      <c r="L187" s="443"/>
      <c r="M187" s="216"/>
      <c r="O187" s="218"/>
      <c r="P187" s="16"/>
    </row>
    <row r="188" spans="1:16" ht="30" customHeight="1">
      <c r="A188" s="287"/>
      <c r="B188" s="288"/>
      <c r="C188" s="135"/>
      <c r="D188" s="284"/>
      <c r="E188" s="132"/>
      <c r="F188" s="186"/>
      <c r="G188" s="301"/>
      <c r="H188" s="285"/>
      <c r="I188" s="2"/>
      <c r="J188" s="164"/>
      <c r="K188" s="261"/>
      <c r="L188" s="443"/>
      <c r="M188" s="216"/>
      <c r="O188" s="218"/>
      <c r="P188" s="16"/>
    </row>
    <row r="189" spans="1:16" ht="30" customHeight="1">
      <c r="A189" s="287"/>
      <c r="B189" s="288"/>
      <c r="C189" s="135"/>
      <c r="D189" s="284"/>
      <c r="E189" s="132"/>
      <c r="F189" s="186"/>
      <c r="G189" s="2"/>
      <c r="H189" s="285"/>
      <c r="I189" s="2"/>
      <c r="J189" s="164"/>
      <c r="K189" s="261"/>
      <c r="L189" s="443"/>
      <c r="M189" s="216"/>
      <c r="O189" s="218"/>
      <c r="P189" s="16"/>
    </row>
    <row r="190" spans="1:16" ht="30" customHeight="1">
      <c r="A190" s="287"/>
      <c r="B190" s="288"/>
      <c r="C190" s="135"/>
      <c r="D190" s="284"/>
      <c r="E190" s="132"/>
      <c r="F190" s="186"/>
      <c r="G190" s="2"/>
      <c r="H190" s="285"/>
      <c r="I190" s="2"/>
      <c r="J190" s="164"/>
      <c r="K190" s="261"/>
      <c r="L190" s="443"/>
      <c r="M190" s="216"/>
      <c r="O190" s="218"/>
      <c r="P190" s="16"/>
    </row>
    <row r="191" spans="1:16" ht="30" customHeight="1">
      <c r="A191" s="287"/>
      <c r="B191" s="288"/>
      <c r="C191" s="135"/>
      <c r="D191" s="284"/>
      <c r="E191" s="132"/>
      <c r="F191" s="186"/>
      <c r="G191" s="2"/>
      <c r="H191" s="285"/>
      <c r="I191" s="2"/>
      <c r="J191" s="164"/>
      <c r="K191" s="261"/>
      <c r="L191" s="443"/>
      <c r="M191" s="216"/>
      <c r="O191" s="218"/>
      <c r="P191" s="16"/>
    </row>
    <row r="192" spans="1:16" ht="30" customHeight="1">
      <c r="A192" s="287"/>
      <c r="B192" s="288"/>
      <c r="C192" s="135"/>
      <c r="D192" s="284"/>
      <c r="E192" s="134"/>
      <c r="F192" s="5"/>
      <c r="G192" s="2"/>
      <c r="H192" s="285"/>
      <c r="I192" s="2"/>
      <c r="J192" s="164"/>
      <c r="K192" s="261"/>
      <c r="L192" s="443"/>
      <c r="M192" s="216"/>
      <c r="O192" s="218"/>
      <c r="P192" s="16"/>
    </row>
    <row r="193" spans="1:16" ht="30" customHeight="1">
      <c r="A193" s="287"/>
      <c r="B193" s="288"/>
      <c r="C193" s="135"/>
      <c r="D193" s="284"/>
      <c r="E193" s="132"/>
      <c r="F193" s="186"/>
      <c r="G193" s="2"/>
      <c r="H193" s="285"/>
      <c r="I193" s="2"/>
      <c r="J193" s="164"/>
      <c r="K193" s="261"/>
      <c r="L193" s="443"/>
      <c r="M193" s="216"/>
      <c r="O193" s="218"/>
      <c r="P193" s="16"/>
    </row>
    <row r="194" spans="1:16" ht="30" customHeight="1">
      <c r="A194" s="287"/>
      <c r="B194" s="288"/>
      <c r="C194" s="135"/>
      <c r="D194" s="284"/>
      <c r="E194" s="134"/>
      <c r="F194" s="5"/>
      <c r="G194" s="2"/>
      <c r="H194" s="285"/>
      <c r="I194" s="2"/>
      <c r="J194" s="164"/>
      <c r="K194" s="261"/>
      <c r="L194" s="443"/>
      <c r="M194" s="216"/>
      <c r="O194" s="218"/>
      <c r="P194" s="16"/>
    </row>
    <row r="195" spans="1:16" ht="30" customHeight="1">
      <c r="A195" s="319"/>
      <c r="B195" s="288"/>
      <c r="C195" s="162"/>
      <c r="D195" s="284"/>
      <c r="E195" s="132"/>
      <c r="F195" s="186"/>
      <c r="G195" s="2"/>
      <c r="H195" s="285"/>
      <c r="I195" s="2"/>
      <c r="J195" s="164"/>
      <c r="K195" s="261"/>
      <c r="L195" s="443"/>
      <c r="M195" s="216"/>
      <c r="O195" s="218"/>
      <c r="P195" s="16"/>
    </row>
    <row r="196" spans="1:16" ht="30" customHeight="1">
      <c r="A196" s="287"/>
      <c r="B196" s="288"/>
      <c r="C196" s="162"/>
      <c r="D196" s="284"/>
      <c r="E196" s="134"/>
      <c r="F196" s="5"/>
      <c r="G196" s="2"/>
      <c r="H196" s="285"/>
      <c r="I196" s="2"/>
      <c r="J196" s="164"/>
      <c r="K196" s="261"/>
      <c r="L196" s="443"/>
      <c r="M196" s="216"/>
      <c r="O196" s="218"/>
      <c r="P196" s="16"/>
    </row>
    <row r="197" spans="1:16" ht="30" customHeight="1">
      <c r="A197" s="320"/>
      <c r="B197" s="309"/>
      <c r="C197" s="199"/>
      <c r="D197" s="321"/>
      <c r="E197" s="149"/>
      <c r="F197" s="130"/>
      <c r="G197" s="20"/>
      <c r="H197" s="303"/>
      <c r="I197" s="20"/>
      <c r="J197" s="254"/>
      <c r="K197" s="261"/>
      <c r="L197" s="443"/>
      <c r="M197" s="216"/>
      <c r="O197" s="218"/>
      <c r="P197" s="16"/>
    </row>
    <row r="198" spans="1:16" ht="30" customHeight="1">
      <c r="A198" s="287"/>
      <c r="B198" s="288"/>
      <c r="C198" s="162"/>
      <c r="D198" s="284"/>
      <c r="E198" s="134"/>
      <c r="F198" s="5"/>
      <c r="G198" s="2"/>
      <c r="H198" s="285"/>
      <c r="I198" s="2"/>
      <c r="J198" s="164"/>
      <c r="K198" s="261"/>
      <c r="L198" s="443"/>
      <c r="M198" s="216"/>
      <c r="O198" s="218"/>
      <c r="P198" s="16"/>
    </row>
    <row r="199" spans="1:16" ht="30" customHeight="1">
      <c r="A199" s="302" t="s">
        <v>694</v>
      </c>
      <c r="B199" s="295"/>
      <c r="C199" s="183"/>
      <c r="D199" s="296"/>
      <c r="E199" s="312"/>
      <c r="F199" s="125">
        <f>SUM(F185:F198)</f>
        <v>0</v>
      </c>
      <c r="G199" s="12"/>
      <c r="H199" s="297"/>
      <c r="I199" s="12"/>
      <c r="J199" s="298"/>
      <c r="K199" s="444"/>
      <c r="L199" s="445"/>
      <c r="M199" s="216"/>
      <c r="O199" s="218"/>
      <c r="P199" s="16"/>
    </row>
    <row r="200" spans="1:16" ht="15.6" customHeight="1">
      <c r="K200" s="625"/>
      <c r="L200" s="625"/>
      <c r="N200" s="16"/>
      <c r="P200" s="16"/>
    </row>
    <row r="201" spans="1:16" ht="30" customHeight="1">
      <c r="A201" s="596" t="s">
        <v>14</v>
      </c>
      <c r="B201" s="596"/>
      <c r="C201" s="596"/>
      <c r="D201" s="596"/>
      <c r="E201" s="596"/>
      <c r="F201" s="596"/>
      <c r="G201" s="623"/>
      <c r="H201" s="623"/>
      <c r="I201" s="623"/>
      <c r="K201" s="624">
        <f>K181+1</f>
        <v>67</v>
      </c>
      <c r="L201" s="624"/>
      <c r="P201" s="16"/>
    </row>
    <row r="202" spans="1:16" ht="15" customHeight="1">
      <c r="A202" s="598" t="s">
        <v>12</v>
      </c>
      <c r="B202" s="620" t="s">
        <v>13</v>
      </c>
      <c r="C202" s="585" t="s">
        <v>9</v>
      </c>
      <c r="D202" s="604"/>
      <c r="E202" s="604"/>
      <c r="F202" s="604"/>
      <c r="G202" s="606" t="s">
        <v>4</v>
      </c>
      <c r="H202" s="607"/>
      <c r="I202" s="607"/>
      <c r="J202" s="608"/>
      <c r="K202" s="551" t="s">
        <v>2</v>
      </c>
      <c r="L202" s="576"/>
      <c r="P202" s="16"/>
    </row>
    <row r="203" spans="1:16" ht="15" customHeight="1">
      <c r="A203" s="599"/>
      <c r="B203" s="621"/>
      <c r="C203" s="587"/>
      <c r="D203" s="605"/>
      <c r="E203" s="605"/>
      <c r="F203" s="605"/>
      <c r="G203" s="609"/>
      <c r="H203" s="610"/>
      <c r="I203" s="610"/>
      <c r="J203" s="611"/>
      <c r="K203" s="618"/>
      <c r="L203" s="619"/>
      <c r="P203" s="16"/>
    </row>
    <row r="204" spans="1:16" ht="30" customHeight="1">
      <c r="A204" s="600"/>
      <c r="B204" s="548"/>
      <c r="C204" s="155" t="s">
        <v>0</v>
      </c>
      <c r="D204" s="244" t="s">
        <v>1</v>
      </c>
      <c r="E204" s="155" t="s">
        <v>5</v>
      </c>
      <c r="F204" s="157" t="s">
        <v>3</v>
      </c>
      <c r="G204" s="155" t="s">
        <v>0</v>
      </c>
      <c r="H204" s="158" t="s">
        <v>1</v>
      </c>
      <c r="I204" s="159" t="s">
        <v>5</v>
      </c>
      <c r="J204" s="159" t="s">
        <v>3</v>
      </c>
      <c r="K204" s="552"/>
      <c r="L204" s="577"/>
      <c r="P204" s="16"/>
    </row>
    <row r="205" spans="1:16" ht="30" customHeight="1">
      <c r="A205" s="287" t="s">
        <v>985</v>
      </c>
      <c r="B205" s="288"/>
      <c r="C205" s="135"/>
      <c r="D205" s="284"/>
      <c r="E205" s="134"/>
      <c r="F205" s="5"/>
      <c r="G205" s="2"/>
      <c r="H205" s="285"/>
      <c r="I205" s="2"/>
      <c r="J205" s="164"/>
      <c r="K205" s="261"/>
      <c r="L205" s="443"/>
      <c r="M205" s="216"/>
      <c r="O205" s="218"/>
      <c r="P205" s="300"/>
    </row>
    <row r="206" spans="1:16" ht="30" customHeight="1">
      <c r="A206" s="287" t="s">
        <v>799</v>
      </c>
      <c r="B206" s="288" t="s">
        <v>800</v>
      </c>
      <c r="C206" s="135"/>
      <c r="D206" s="284"/>
      <c r="E206" s="134"/>
      <c r="F206" s="5"/>
      <c r="G206" s="2"/>
      <c r="H206" s="285"/>
      <c r="I206" s="2"/>
      <c r="J206" s="164"/>
      <c r="K206" s="261"/>
      <c r="L206" s="443"/>
      <c r="M206" s="216"/>
      <c r="O206" s="218"/>
      <c r="P206" s="16"/>
    </row>
    <row r="207" spans="1:16" ht="30" customHeight="1">
      <c r="A207" s="287"/>
      <c r="B207" s="288" t="s">
        <v>801</v>
      </c>
      <c r="C207" s="135">
        <v>1</v>
      </c>
      <c r="D207" s="284" t="s">
        <v>518</v>
      </c>
      <c r="E207" s="134"/>
      <c r="F207" s="5">
        <f t="shared" ref="F207:F219" si="9">ROUNDDOWN(C207*E207,)</f>
        <v>0</v>
      </c>
      <c r="G207" s="2"/>
      <c r="H207" s="285"/>
      <c r="I207" s="2"/>
      <c r="J207" s="164"/>
      <c r="K207" s="261"/>
      <c r="L207" s="443"/>
      <c r="M207" s="216"/>
      <c r="O207" s="218"/>
      <c r="P207" s="16"/>
    </row>
    <row r="208" spans="1:16" ht="30" customHeight="1">
      <c r="A208" s="287" t="s">
        <v>802</v>
      </c>
      <c r="B208" s="288"/>
      <c r="C208" s="135">
        <v>5.3</v>
      </c>
      <c r="D208" s="284" t="s">
        <v>60</v>
      </c>
      <c r="E208" s="134"/>
      <c r="F208" s="5">
        <f t="shared" si="9"/>
        <v>0</v>
      </c>
      <c r="G208" s="2"/>
      <c r="H208" s="285"/>
      <c r="I208" s="2"/>
      <c r="J208" s="164"/>
      <c r="K208" s="261"/>
      <c r="L208" s="443"/>
      <c r="M208" s="216"/>
      <c r="O208" s="218"/>
      <c r="P208" s="16"/>
    </row>
    <row r="209" spans="1:16" ht="30" customHeight="1">
      <c r="A209" s="287" t="s">
        <v>803</v>
      </c>
      <c r="B209" s="288"/>
      <c r="C209" s="135"/>
      <c r="D209" s="284"/>
      <c r="E209" s="134"/>
      <c r="F209" s="5"/>
      <c r="G209" s="283"/>
      <c r="H209" s="284"/>
      <c r="I209" s="2"/>
      <c r="J209" s="164"/>
      <c r="K209" s="261"/>
      <c r="L209" s="443"/>
      <c r="M209" s="216"/>
      <c r="O209" s="218"/>
      <c r="P209" s="16"/>
    </row>
    <row r="210" spans="1:16" ht="30" customHeight="1">
      <c r="A210" s="287" t="s">
        <v>804</v>
      </c>
      <c r="B210" s="288" t="s">
        <v>805</v>
      </c>
      <c r="C210" s="135">
        <v>4</v>
      </c>
      <c r="D210" s="284" t="s">
        <v>545</v>
      </c>
      <c r="E210" s="134"/>
      <c r="F210" s="5">
        <f t="shared" si="9"/>
        <v>0</v>
      </c>
      <c r="G210" s="2"/>
      <c r="H210" s="285"/>
      <c r="I210" s="2"/>
      <c r="J210" s="164"/>
      <c r="K210" s="261"/>
      <c r="L210" s="443"/>
      <c r="M210" s="216"/>
      <c r="O210" s="218"/>
      <c r="P210" s="16"/>
    </row>
    <row r="211" spans="1:16" ht="30" customHeight="1">
      <c r="A211" s="287" t="s">
        <v>505</v>
      </c>
      <c r="B211" s="288" t="s">
        <v>806</v>
      </c>
      <c r="C211" s="135">
        <v>2</v>
      </c>
      <c r="D211" s="284" t="s">
        <v>545</v>
      </c>
      <c r="E211" s="134"/>
      <c r="F211" s="5">
        <f t="shared" si="9"/>
        <v>0</v>
      </c>
      <c r="G211" s="301"/>
      <c r="H211" s="285"/>
      <c r="I211" s="2"/>
      <c r="J211" s="164"/>
      <c r="K211" s="261"/>
      <c r="L211" s="443"/>
      <c r="M211" s="216"/>
      <c r="O211" s="218"/>
      <c r="P211" s="16"/>
    </row>
    <row r="212" spans="1:16" ht="30" customHeight="1">
      <c r="A212" s="287" t="s">
        <v>505</v>
      </c>
      <c r="B212" s="288" t="s">
        <v>807</v>
      </c>
      <c r="C212" s="135">
        <v>2</v>
      </c>
      <c r="D212" s="284" t="s">
        <v>545</v>
      </c>
      <c r="E212" s="134"/>
      <c r="F212" s="5">
        <f t="shared" si="9"/>
        <v>0</v>
      </c>
      <c r="G212" s="2"/>
      <c r="H212" s="285"/>
      <c r="I212" s="2"/>
      <c r="J212" s="164"/>
      <c r="K212" s="261"/>
      <c r="L212" s="443"/>
      <c r="M212" s="216"/>
      <c r="O212" s="218"/>
      <c r="P212" s="16"/>
    </row>
    <row r="213" spans="1:16" ht="30" customHeight="1">
      <c r="A213" s="287" t="s">
        <v>505</v>
      </c>
      <c r="B213" s="288" t="s">
        <v>808</v>
      </c>
      <c r="C213" s="135">
        <v>2</v>
      </c>
      <c r="D213" s="284" t="s">
        <v>545</v>
      </c>
      <c r="E213" s="134"/>
      <c r="F213" s="5">
        <f t="shared" si="9"/>
        <v>0</v>
      </c>
      <c r="G213" s="2"/>
      <c r="H213" s="285"/>
      <c r="I213" s="2"/>
      <c r="J213" s="164"/>
      <c r="K213" s="261"/>
      <c r="L213" s="443"/>
      <c r="M213" s="216"/>
      <c r="O213" s="218"/>
      <c r="P213" s="16"/>
    </row>
    <row r="214" spans="1:16" ht="30" customHeight="1">
      <c r="A214" s="287" t="s">
        <v>809</v>
      </c>
      <c r="B214" s="288" t="s">
        <v>810</v>
      </c>
      <c r="C214" s="135">
        <v>1</v>
      </c>
      <c r="D214" s="284" t="s">
        <v>545</v>
      </c>
      <c r="E214" s="134"/>
      <c r="F214" s="5">
        <f t="shared" si="9"/>
        <v>0</v>
      </c>
      <c r="G214" s="2"/>
      <c r="H214" s="285"/>
      <c r="I214" s="2"/>
      <c r="J214" s="164"/>
      <c r="K214" s="261"/>
      <c r="L214" s="443"/>
      <c r="M214" s="216"/>
      <c r="O214" s="218"/>
      <c r="P214" s="16"/>
    </row>
    <row r="215" spans="1:16" ht="30" customHeight="1">
      <c r="A215" s="287" t="s">
        <v>811</v>
      </c>
      <c r="B215" s="288" t="s">
        <v>812</v>
      </c>
      <c r="C215" s="135">
        <v>5</v>
      </c>
      <c r="D215" s="284" t="s">
        <v>545</v>
      </c>
      <c r="E215" s="134"/>
      <c r="F215" s="5">
        <f t="shared" si="9"/>
        <v>0</v>
      </c>
      <c r="G215" s="2"/>
      <c r="H215" s="285"/>
      <c r="I215" s="2"/>
      <c r="J215" s="164"/>
      <c r="K215" s="261"/>
      <c r="L215" s="443"/>
      <c r="M215" s="216"/>
      <c r="O215" s="218"/>
      <c r="P215" s="16"/>
    </row>
    <row r="216" spans="1:16" ht="30" customHeight="1">
      <c r="A216" s="287" t="s">
        <v>505</v>
      </c>
      <c r="B216" s="288" t="s">
        <v>813</v>
      </c>
      <c r="C216" s="135">
        <v>9</v>
      </c>
      <c r="D216" s="284" t="s">
        <v>545</v>
      </c>
      <c r="E216" s="134"/>
      <c r="F216" s="5">
        <f t="shared" si="9"/>
        <v>0</v>
      </c>
      <c r="G216" s="322"/>
      <c r="H216" s="323"/>
      <c r="I216" s="322"/>
      <c r="J216" s="324"/>
      <c r="K216" s="261"/>
      <c r="L216" s="443"/>
      <c r="M216" s="216"/>
      <c r="O216" s="218"/>
      <c r="P216" s="16"/>
    </row>
    <row r="217" spans="1:16" ht="30" customHeight="1">
      <c r="A217" s="287" t="s">
        <v>505</v>
      </c>
      <c r="B217" s="288" t="s">
        <v>814</v>
      </c>
      <c r="C217" s="135">
        <v>9</v>
      </c>
      <c r="D217" s="284" t="s">
        <v>545</v>
      </c>
      <c r="E217" s="315"/>
      <c r="F217" s="5">
        <f t="shared" si="9"/>
        <v>0</v>
      </c>
      <c r="G217" s="322"/>
      <c r="H217" s="323"/>
      <c r="I217" s="322"/>
      <c r="J217" s="324"/>
      <c r="K217" s="261"/>
      <c r="L217" s="443"/>
      <c r="M217" s="216"/>
      <c r="O217" s="218"/>
      <c r="P217" s="16"/>
    </row>
    <row r="218" spans="1:16" ht="30" customHeight="1">
      <c r="A218" s="287" t="s">
        <v>505</v>
      </c>
      <c r="B218" s="288" t="s">
        <v>815</v>
      </c>
      <c r="C218" s="135">
        <v>12</v>
      </c>
      <c r="D218" s="284" t="s">
        <v>545</v>
      </c>
      <c r="E218" s="315"/>
      <c r="F218" s="5">
        <f t="shared" si="9"/>
        <v>0</v>
      </c>
      <c r="G218" s="2"/>
      <c r="H218" s="285"/>
      <c r="I218" s="2"/>
      <c r="J218" s="164"/>
      <c r="K218" s="261"/>
      <c r="L218" s="443"/>
      <c r="M218" s="216"/>
      <c r="O218" s="218"/>
      <c r="P218" s="16"/>
    </row>
    <row r="219" spans="1:16" ht="30" customHeight="1">
      <c r="A219" s="287" t="s">
        <v>816</v>
      </c>
      <c r="B219" s="288" t="s">
        <v>817</v>
      </c>
      <c r="C219" s="135">
        <v>1</v>
      </c>
      <c r="D219" s="284" t="s">
        <v>545</v>
      </c>
      <c r="E219" s="134"/>
      <c r="F219" s="5">
        <f t="shared" si="9"/>
        <v>0</v>
      </c>
      <c r="G219" s="12"/>
      <c r="H219" s="297"/>
      <c r="I219" s="12"/>
      <c r="J219" s="125"/>
      <c r="K219" s="444"/>
      <c r="L219" s="445"/>
      <c r="M219" s="216"/>
      <c r="O219" s="218"/>
      <c r="P219" s="16"/>
    </row>
    <row r="220" spans="1:16" ht="15.6" customHeight="1">
      <c r="A220" s="180"/>
      <c r="B220" s="180"/>
      <c r="C220" s="180"/>
      <c r="D220" s="180"/>
      <c r="E220" s="180"/>
      <c r="F220" s="180"/>
      <c r="H220" s="180"/>
      <c r="I220" s="180"/>
      <c r="J220" s="180"/>
      <c r="K220" s="622"/>
      <c r="L220" s="622"/>
      <c r="P220" s="16"/>
    </row>
    <row r="221" spans="1:16" ht="30" customHeight="1">
      <c r="A221" s="596" t="s">
        <v>14</v>
      </c>
      <c r="B221" s="596"/>
      <c r="C221" s="596"/>
      <c r="D221" s="596"/>
      <c r="E221" s="596"/>
      <c r="F221" s="596"/>
      <c r="G221" s="623"/>
      <c r="H221" s="623"/>
      <c r="I221" s="623"/>
      <c r="K221" s="624">
        <f>K201+1</f>
        <v>68</v>
      </c>
      <c r="L221" s="624"/>
      <c r="P221" s="16"/>
    </row>
    <row r="222" spans="1:16" ht="15" customHeight="1">
      <c r="A222" s="598" t="s">
        <v>12</v>
      </c>
      <c r="B222" s="620" t="s">
        <v>13</v>
      </c>
      <c r="C222" s="585" t="s">
        <v>9</v>
      </c>
      <c r="D222" s="604"/>
      <c r="E222" s="604"/>
      <c r="F222" s="604"/>
      <c r="G222" s="606" t="s">
        <v>4</v>
      </c>
      <c r="H222" s="607"/>
      <c r="I222" s="607"/>
      <c r="J222" s="608"/>
      <c r="K222" s="551" t="s">
        <v>2</v>
      </c>
      <c r="L222" s="576"/>
      <c r="P222" s="16"/>
    </row>
    <row r="223" spans="1:16" ht="15" customHeight="1">
      <c r="A223" s="599"/>
      <c r="B223" s="621"/>
      <c r="C223" s="587"/>
      <c r="D223" s="605"/>
      <c r="E223" s="605"/>
      <c r="F223" s="605"/>
      <c r="G223" s="609"/>
      <c r="H223" s="610"/>
      <c r="I223" s="610"/>
      <c r="J223" s="611"/>
      <c r="K223" s="618"/>
      <c r="L223" s="619"/>
      <c r="P223" s="16"/>
    </row>
    <row r="224" spans="1:16" ht="30" customHeight="1">
      <c r="A224" s="600"/>
      <c r="B224" s="548"/>
      <c r="C224" s="155" t="s">
        <v>0</v>
      </c>
      <c r="D224" s="244" t="s">
        <v>1</v>
      </c>
      <c r="E224" s="155" t="s">
        <v>5</v>
      </c>
      <c r="F224" s="157" t="s">
        <v>3</v>
      </c>
      <c r="G224" s="155" t="s">
        <v>0</v>
      </c>
      <c r="H224" s="158" t="s">
        <v>1</v>
      </c>
      <c r="I224" s="159" t="s">
        <v>5</v>
      </c>
      <c r="J224" s="159" t="s">
        <v>3</v>
      </c>
      <c r="K224" s="552"/>
      <c r="L224" s="577"/>
      <c r="P224" s="16"/>
    </row>
    <row r="225" spans="1:16" ht="30" customHeight="1">
      <c r="A225" s="287" t="s">
        <v>816</v>
      </c>
      <c r="B225" s="288" t="s">
        <v>818</v>
      </c>
      <c r="C225" s="135">
        <v>1</v>
      </c>
      <c r="D225" s="284" t="s">
        <v>545</v>
      </c>
      <c r="E225" s="134"/>
      <c r="F225" s="5">
        <f t="shared" ref="F225:F237" si="10">ROUNDDOWN(C225*E225,)</f>
        <v>0</v>
      </c>
      <c r="G225" s="2"/>
      <c r="H225" s="285"/>
      <c r="I225" s="2"/>
      <c r="J225" s="164"/>
      <c r="K225" s="261"/>
      <c r="L225" s="443"/>
      <c r="M225" s="216"/>
      <c r="O225" s="218"/>
      <c r="P225" s="16"/>
    </row>
    <row r="226" spans="1:16" ht="30" customHeight="1">
      <c r="A226" s="287" t="s">
        <v>819</v>
      </c>
      <c r="B226" s="288" t="s">
        <v>820</v>
      </c>
      <c r="C226" s="135">
        <v>1</v>
      </c>
      <c r="D226" s="284" t="s">
        <v>545</v>
      </c>
      <c r="E226" s="134"/>
      <c r="F226" s="5">
        <f t="shared" si="10"/>
        <v>0</v>
      </c>
      <c r="G226" s="2"/>
      <c r="H226" s="285"/>
      <c r="I226" s="2"/>
      <c r="J226" s="164"/>
      <c r="K226" s="261"/>
      <c r="L226" s="443"/>
      <c r="M226" s="216"/>
      <c r="O226" s="218"/>
      <c r="P226" s="16"/>
    </row>
    <row r="227" spans="1:16" ht="30" customHeight="1">
      <c r="A227" s="287" t="s">
        <v>505</v>
      </c>
      <c r="B227" s="288" t="s">
        <v>810</v>
      </c>
      <c r="C227" s="135">
        <v>1</v>
      </c>
      <c r="D227" s="284" t="s">
        <v>545</v>
      </c>
      <c r="E227" s="134"/>
      <c r="F227" s="5">
        <f t="shared" si="10"/>
        <v>0</v>
      </c>
      <c r="G227" s="2"/>
      <c r="H227" s="285"/>
      <c r="I227" s="2"/>
      <c r="J227" s="164"/>
      <c r="K227" s="261"/>
      <c r="L227" s="443"/>
      <c r="M227" s="216"/>
      <c r="O227" s="218"/>
      <c r="P227" s="16"/>
    </row>
    <row r="228" spans="1:16" ht="30" customHeight="1">
      <c r="A228" s="287" t="s">
        <v>505</v>
      </c>
      <c r="B228" s="288" t="s">
        <v>821</v>
      </c>
      <c r="C228" s="135">
        <v>1</v>
      </c>
      <c r="D228" s="284" t="s">
        <v>545</v>
      </c>
      <c r="E228" s="134"/>
      <c r="F228" s="5">
        <f t="shared" si="10"/>
        <v>0</v>
      </c>
      <c r="G228" s="2"/>
      <c r="H228" s="285"/>
      <c r="I228" s="2"/>
      <c r="J228" s="164"/>
      <c r="K228" s="261"/>
      <c r="L228" s="443"/>
      <c r="M228" s="216"/>
      <c r="O228" s="218"/>
      <c r="P228" s="16"/>
    </row>
    <row r="229" spans="1:16" ht="30" customHeight="1">
      <c r="A229" s="287" t="s">
        <v>505</v>
      </c>
      <c r="B229" s="288" t="s">
        <v>818</v>
      </c>
      <c r="C229" s="135">
        <v>1</v>
      </c>
      <c r="D229" s="284" t="s">
        <v>545</v>
      </c>
      <c r="E229" s="134"/>
      <c r="F229" s="5">
        <f t="shared" si="10"/>
        <v>0</v>
      </c>
      <c r="G229" s="2"/>
      <c r="H229" s="285"/>
      <c r="I229" s="2"/>
      <c r="J229" s="164"/>
      <c r="K229" s="261"/>
      <c r="L229" s="443"/>
      <c r="M229" s="216"/>
      <c r="O229" s="218"/>
      <c r="P229" s="16"/>
    </row>
    <row r="230" spans="1:16" ht="30" customHeight="1">
      <c r="A230" s="287" t="s">
        <v>505</v>
      </c>
      <c r="B230" s="288" t="s">
        <v>822</v>
      </c>
      <c r="C230" s="135">
        <v>1</v>
      </c>
      <c r="D230" s="284" t="s">
        <v>545</v>
      </c>
      <c r="E230" s="134"/>
      <c r="F230" s="5">
        <f t="shared" si="10"/>
        <v>0</v>
      </c>
      <c r="G230" s="2"/>
      <c r="H230" s="285"/>
      <c r="I230" s="2"/>
      <c r="J230" s="164"/>
      <c r="K230" s="261"/>
      <c r="L230" s="443"/>
      <c r="M230" s="216"/>
      <c r="O230" s="218"/>
      <c r="P230" s="16"/>
    </row>
    <row r="231" spans="1:16" ht="30" customHeight="1">
      <c r="A231" s="287" t="s">
        <v>505</v>
      </c>
      <c r="B231" s="288" t="s">
        <v>823</v>
      </c>
      <c r="C231" s="135">
        <v>1</v>
      </c>
      <c r="D231" s="284" t="s">
        <v>545</v>
      </c>
      <c r="E231" s="134"/>
      <c r="F231" s="5">
        <f t="shared" si="10"/>
        <v>0</v>
      </c>
      <c r="G231" s="2"/>
      <c r="H231" s="285"/>
      <c r="I231" s="2"/>
      <c r="J231" s="164"/>
      <c r="K231" s="261"/>
      <c r="L231" s="443"/>
      <c r="M231" s="216"/>
      <c r="O231" s="218"/>
      <c r="P231" s="16"/>
    </row>
    <row r="232" spans="1:16" ht="30" customHeight="1">
      <c r="A232" s="287" t="s">
        <v>824</v>
      </c>
      <c r="B232" s="288" t="s">
        <v>825</v>
      </c>
      <c r="C232" s="135">
        <v>1</v>
      </c>
      <c r="D232" s="284" t="s">
        <v>545</v>
      </c>
      <c r="E232" s="134"/>
      <c r="F232" s="5">
        <f t="shared" si="10"/>
        <v>0</v>
      </c>
      <c r="G232" s="2"/>
      <c r="H232" s="285"/>
      <c r="I232" s="2"/>
      <c r="J232" s="164"/>
      <c r="K232" s="261"/>
      <c r="L232" s="443"/>
      <c r="M232" s="216"/>
      <c r="O232" s="218"/>
      <c r="P232" s="16"/>
    </row>
    <row r="233" spans="1:16" ht="30" customHeight="1">
      <c r="A233" s="287" t="s">
        <v>826</v>
      </c>
      <c r="B233" s="288" t="s">
        <v>827</v>
      </c>
      <c r="C233" s="135">
        <v>181.6</v>
      </c>
      <c r="D233" s="284" t="s">
        <v>75</v>
      </c>
      <c r="E233" s="134"/>
      <c r="F233" s="5">
        <f t="shared" si="10"/>
        <v>0</v>
      </c>
      <c r="G233" s="2"/>
      <c r="H233" s="285"/>
      <c r="I233" s="2"/>
      <c r="J233" s="164"/>
      <c r="K233" s="261"/>
      <c r="L233" s="443"/>
      <c r="M233" s="216"/>
      <c r="O233" s="218"/>
      <c r="P233" s="16"/>
    </row>
    <row r="234" spans="1:16" ht="30" customHeight="1">
      <c r="A234" s="287" t="s">
        <v>505</v>
      </c>
      <c r="B234" s="288" t="s">
        <v>828</v>
      </c>
      <c r="C234" s="135">
        <v>100.6</v>
      </c>
      <c r="D234" s="284" t="s">
        <v>75</v>
      </c>
      <c r="E234" s="134"/>
      <c r="F234" s="5">
        <f t="shared" si="10"/>
        <v>0</v>
      </c>
      <c r="G234" s="2"/>
      <c r="H234" s="285"/>
      <c r="I234" s="2"/>
      <c r="J234" s="164"/>
      <c r="K234" s="261"/>
      <c r="L234" s="443"/>
      <c r="M234" s="216"/>
      <c r="O234" s="218"/>
      <c r="P234" s="16"/>
    </row>
    <row r="235" spans="1:16" ht="30" customHeight="1">
      <c r="A235" s="287" t="s">
        <v>505</v>
      </c>
      <c r="B235" s="288" t="s">
        <v>829</v>
      </c>
      <c r="C235" s="135">
        <v>137.19999999999999</v>
      </c>
      <c r="D235" s="284" t="s">
        <v>75</v>
      </c>
      <c r="E235" s="134"/>
      <c r="F235" s="5">
        <f t="shared" si="10"/>
        <v>0</v>
      </c>
      <c r="G235" s="2"/>
      <c r="H235" s="285"/>
      <c r="I235" s="2"/>
      <c r="J235" s="164"/>
      <c r="K235" s="261"/>
      <c r="L235" s="443"/>
      <c r="M235" s="216"/>
      <c r="O235" s="218"/>
      <c r="P235" s="16"/>
    </row>
    <row r="236" spans="1:16" ht="30" customHeight="1">
      <c r="A236" s="287" t="s">
        <v>830</v>
      </c>
      <c r="B236" s="288" t="s">
        <v>831</v>
      </c>
      <c r="C236" s="135">
        <v>84</v>
      </c>
      <c r="D236" s="284" t="s">
        <v>60</v>
      </c>
      <c r="E236" s="134"/>
      <c r="F236" s="5">
        <f t="shared" si="10"/>
        <v>0</v>
      </c>
      <c r="G236" s="2"/>
      <c r="H236" s="285"/>
      <c r="I236" s="2"/>
      <c r="J236" s="164"/>
      <c r="K236" s="261"/>
      <c r="L236" s="443"/>
      <c r="M236" s="216"/>
      <c r="O236" s="218"/>
      <c r="P236" s="16"/>
    </row>
    <row r="237" spans="1:16" ht="30" customHeight="1">
      <c r="A237" s="287" t="s">
        <v>505</v>
      </c>
      <c r="B237" s="288" t="s">
        <v>832</v>
      </c>
      <c r="C237" s="135">
        <v>239.9</v>
      </c>
      <c r="D237" s="284" t="s">
        <v>60</v>
      </c>
      <c r="E237" s="134"/>
      <c r="F237" s="5">
        <f t="shared" si="10"/>
        <v>0</v>
      </c>
      <c r="G237" s="2"/>
      <c r="H237" s="285"/>
      <c r="I237" s="2"/>
      <c r="J237" s="164"/>
      <c r="K237" s="261"/>
      <c r="L237" s="443"/>
      <c r="M237" s="216"/>
      <c r="O237" s="218"/>
      <c r="P237" s="16"/>
    </row>
    <row r="238" spans="1:16" ht="30" customHeight="1">
      <c r="A238" s="287"/>
      <c r="B238" s="288"/>
      <c r="C238" s="135"/>
      <c r="D238" s="284"/>
      <c r="E238" s="134"/>
      <c r="F238" s="5"/>
      <c r="G238" s="2"/>
      <c r="H238" s="285"/>
      <c r="I238" s="2"/>
      <c r="J238" s="164"/>
      <c r="K238" s="261"/>
      <c r="L238" s="443"/>
      <c r="M238" s="216"/>
      <c r="O238" s="218"/>
      <c r="P238" s="16"/>
    </row>
    <row r="239" spans="1:16" ht="30" customHeight="1">
      <c r="A239" s="287"/>
      <c r="B239" s="288"/>
      <c r="C239" s="135"/>
      <c r="D239" s="284"/>
      <c r="E239" s="134"/>
      <c r="F239" s="5"/>
      <c r="G239" s="20"/>
      <c r="H239" s="303"/>
      <c r="I239" s="20"/>
      <c r="J239" s="130"/>
      <c r="K239" s="444"/>
      <c r="L239" s="445"/>
      <c r="M239" s="216"/>
      <c r="O239" s="218"/>
      <c r="P239" s="16"/>
    </row>
    <row r="240" spans="1:16" ht="15" customHeight="1">
      <c r="A240" s="280"/>
      <c r="B240" s="304"/>
      <c r="C240" s="305"/>
      <c r="D240" s="182"/>
      <c r="E240" s="182"/>
      <c r="F240" s="306"/>
      <c r="G240" s="180"/>
      <c r="H240" s="307"/>
      <c r="I240" s="180"/>
      <c r="J240" s="306"/>
      <c r="K240" s="622"/>
      <c r="L240" s="622"/>
      <c r="P240" s="16"/>
    </row>
    <row r="241" spans="1:16" ht="30" customHeight="1">
      <c r="A241" s="596" t="s">
        <v>14</v>
      </c>
      <c r="B241" s="596"/>
      <c r="C241" s="596"/>
      <c r="D241" s="596"/>
      <c r="E241" s="596"/>
      <c r="F241" s="596"/>
      <c r="G241" s="623"/>
      <c r="H241" s="623"/>
      <c r="I241" s="623"/>
      <c r="K241" s="624">
        <f>K221+1</f>
        <v>69</v>
      </c>
      <c r="L241" s="624"/>
      <c r="P241" s="16"/>
    </row>
    <row r="242" spans="1:16" ht="15" customHeight="1">
      <c r="A242" s="598" t="s">
        <v>12</v>
      </c>
      <c r="B242" s="620" t="s">
        <v>13</v>
      </c>
      <c r="C242" s="585" t="s">
        <v>9</v>
      </c>
      <c r="D242" s="604"/>
      <c r="E242" s="604"/>
      <c r="F242" s="604"/>
      <c r="G242" s="606" t="s">
        <v>4</v>
      </c>
      <c r="H242" s="607"/>
      <c r="I242" s="607"/>
      <c r="J242" s="608"/>
      <c r="K242" s="551" t="s">
        <v>2</v>
      </c>
      <c r="L242" s="576"/>
      <c r="P242" s="16"/>
    </row>
    <row r="243" spans="1:16" ht="15" customHeight="1">
      <c r="A243" s="599"/>
      <c r="B243" s="621"/>
      <c r="C243" s="587"/>
      <c r="D243" s="605"/>
      <c r="E243" s="605"/>
      <c r="F243" s="605"/>
      <c r="G243" s="609"/>
      <c r="H243" s="610"/>
      <c r="I243" s="610"/>
      <c r="J243" s="611"/>
      <c r="K243" s="618"/>
      <c r="L243" s="619"/>
      <c r="P243" s="16"/>
    </row>
    <row r="244" spans="1:16" ht="30" customHeight="1">
      <c r="A244" s="600"/>
      <c r="B244" s="548"/>
      <c r="C244" s="155" t="s">
        <v>0</v>
      </c>
      <c r="D244" s="244" t="s">
        <v>1</v>
      </c>
      <c r="E244" s="155" t="s">
        <v>5</v>
      </c>
      <c r="F244" s="157" t="s">
        <v>3</v>
      </c>
      <c r="G244" s="155" t="s">
        <v>0</v>
      </c>
      <c r="H244" s="158" t="s">
        <v>1</v>
      </c>
      <c r="I244" s="159" t="s">
        <v>5</v>
      </c>
      <c r="J244" s="159" t="s">
        <v>3</v>
      </c>
      <c r="K244" s="552"/>
      <c r="L244" s="577"/>
      <c r="P244" s="16"/>
    </row>
    <row r="245" spans="1:16" ht="30" customHeight="1">
      <c r="A245" s="287" t="s">
        <v>833</v>
      </c>
      <c r="B245" s="288"/>
      <c r="C245" s="135"/>
      <c r="D245" s="284"/>
      <c r="E245" s="134"/>
      <c r="F245" s="5"/>
      <c r="G245" s="2"/>
      <c r="H245" s="285"/>
      <c r="I245" s="2"/>
      <c r="J245" s="164"/>
      <c r="K245" s="261"/>
      <c r="L245" s="443"/>
      <c r="M245" s="216"/>
      <c r="O245" s="218"/>
      <c r="P245" s="16"/>
    </row>
    <row r="246" spans="1:16" ht="30" customHeight="1">
      <c r="A246" s="287" t="s">
        <v>834</v>
      </c>
      <c r="B246" s="288" t="s">
        <v>835</v>
      </c>
      <c r="C246" s="135">
        <v>1</v>
      </c>
      <c r="D246" s="284" t="s">
        <v>516</v>
      </c>
      <c r="E246" s="134"/>
      <c r="F246" s="5">
        <f t="shared" ref="F246:F259" si="11">ROUNDDOWN(C246*E246,)</f>
        <v>0</v>
      </c>
      <c r="G246" s="2"/>
      <c r="H246" s="285"/>
      <c r="I246" s="2"/>
      <c r="J246" s="164"/>
      <c r="K246" s="261"/>
      <c r="L246" s="443"/>
      <c r="M246" s="216"/>
      <c r="O246" s="218"/>
      <c r="P246" s="16"/>
    </row>
    <row r="247" spans="1:16" ht="30" customHeight="1">
      <c r="A247" s="287" t="s">
        <v>703</v>
      </c>
      <c r="B247" s="288" t="s">
        <v>836</v>
      </c>
      <c r="C247" s="135">
        <v>1</v>
      </c>
      <c r="D247" s="284" t="s">
        <v>518</v>
      </c>
      <c r="E247" s="134"/>
      <c r="F247" s="5">
        <f t="shared" si="11"/>
        <v>0</v>
      </c>
      <c r="G247" s="2"/>
      <c r="H247" s="285"/>
      <c r="I247" s="2"/>
      <c r="J247" s="164"/>
      <c r="K247" s="261"/>
      <c r="L247" s="443"/>
      <c r="M247" s="216"/>
      <c r="O247" s="218"/>
      <c r="P247" s="16"/>
    </row>
    <row r="248" spans="1:16" ht="30" customHeight="1">
      <c r="A248" s="287" t="s">
        <v>837</v>
      </c>
      <c r="B248" s="288" t="s">
        <v>838</v>
      </c>
      <c r="C248" s="135">
        <v>6.2</v>
      </c>
      <c r="D248" s="284" t="s">
        <v>60</v>
      </c>
      <c r="E248" s="134"/>
      <c r="F248" s="5">
        <f t="shared" si="11"/>
        <v>0</v>
      </c>
      <c r="G248" s="2"/>
      <c r="H248" s="285"/>
      <c r="I248" s="2"/>
      <c r="J248" s="164"/>
      <c r="K248" s="261"/>
      <c r="L248" s="443"/>
      <c r="M248" s="216"/>
      <c r="O248" s="218"/>
      <c r="P248" s="16"/>
    </row>
    <row r="249" spans="1:16" ht="30" customHeight="1">
      <c r="A249" s="287" t="s">
        <v>839</v>
      </c>
      <c r="B249" s="288" t="s">
        <v>838</v>
      </c>
      <c r="C249" s="135">
        <v>2.6</v>
      </c>
      <c r="D249" s="284" t="s">
        <v>60</v>
      </c>
      <c r="E249" s="134"/>
      <c r="F249" s="5">
        <f t="shared" si="11"/>
        <v>0</v>
      </c>
      <c r="G249" s="2"/>
      <c r="H249" s="285"/>
      <c r="I249" s="2"/>
      <c r="J249" s="164"/>
      <c r="K249" s="261"/>
      <c r="L249" s="443"/>
      <c r="M249" s="216"/>
      <c r="O249" s="218"/>
      <c r="P249" s="16"/>
    </row>
    <row r="250" spans="1:16" ht="30" customHeight="1">
      <c r="A250" s="287" t="s">
        <v>840</v>
      </c>
      <c r="B250" s="288" t="s">
        <v>838</v>
      </c>
      <c r="C250" s="135">
        <v>4</v>
      </c>
      <c r="D250" s="284" t="s">
        <v>545</v>
      </c>
      <c r="E250" s="134"/>
      <c r="F250" s="5">
        <f t="shared" si="11"/>
        <v>0</v>
      </c>
      <c r="G250" s="2"/>
      <c r="H250" s="285"/>
      <c r="I250" s="2"/>
      <c r="J250" s="164"/>
      <c r="K250" s="261"/>
      <c r="L250" s="443"/>
      <c r="M250" s="216"/>
      <c r="O250" s="218"/>
      <c r="P250" s="16"/>
    </row>
    <row r="251" spans="1:16" ht="30" customHeight="1">
      <c r="A251" s="287"/>
      <c r="B251" s="288"/>
      <c r="C251" s="135"/>
      <c r="D251" s="284"/>
      <c r="E251" s="134"/>
      <c r="F251" s="5"/>
      <c r="G251" s="2"/>
      <c r="H251" s="285"/>
      <c r="I251" s="2"/>
      <c r="J251" s="164"/>
      <c r="K251" s="261"/>
      <c r="L251" s="443"/>
      <c r="M251" s="216"/>
      <c r="O251" s="218"/>
      <c r="P251" s="16"/>
    </row>
    <row r="252" spans="1:16" ht="30" customHeight="1">
      <c r="A252" s="287" t="s">
        <v>841</v>
      </c>
      <c r="B252" s="288"/>
      <c r="C252" s="135"/>
      <c r="D252" s="284"/>
      <c r="E252" s="134"/>
      <c r="F252" s="5"/>
      <c r="G252" s="2"/>
      <c r="H252" s="285"/>
      <c r="I252" s="2"/>
      <c r="J252" s="164"/>
      <c r="K252" s="261"/>
      <c r="L252" s="443"/>
      <c r="M252" s="216"/>
      <c r="O252" s="218"/>
      <c r="P252" s="16"/>
    </row>
    <row r="253" spans="1:16" ht="30" customHeight="1">
      <c r="A253" s="287" t="s">
        <v>842</v>
      </c>
      <c r="B253" s="288" t="s">
        <v>843</v>
      </c>
      <c r="C253" s="135">
        <v>1</v>
      </c>
      <c r="D253" s="284" t="s">
        <v>516</v>
      </c>
      <c r="E253" s="134"/>
      <c r="F253" s="5">
        <f t="shared" si="11"/>
        <v>0</v>
      </c>
      <c r="G253" s="2"/>
      <c r="H253" s="285"/>
      <c r="I253" s="2"/>
      <c r="J253" s="164"/>
      <c r="K253" s="261"/>
      <c r="L253" s="443"/>
      <c r="M253" s="216"/>
      <c r="O253" s="218"/>
      <c r="P253" s="16"/>
    </row>
    <row r="254" spans="1:16" ht="30" customHeight="1">
      <c r="A254" s="287" t="s">
        <v>505</v>
      </c>
      <c r="B254" s="288" t="s">
        <v>844</v>
      </c>
      <c r="C254" s="135">
        <v>3</v>
      </c>
      <c r="D254" s="284" t="s">
        <v>516</v>
      </c>
      <c r="E254" s="134"/>
      <c r="F254" s="5">
        <f t="shared" si="11"/>
        <v>0</v>
      </c>
      <c r="G254" s="2"/>
      <c r="H254" s="285"/>
      <c r="I254" s="2"/>
      <c r="J254" s="164"/>
      <c r="K254" s="261"/>
      <c r="L254" s="443"/>
      <c r="M254" s="216"/>
      <c r="O254" s="218"/>
      <c r="P254" s="16"/>
    </row>
    <row r="255" spans="1:16" ht="30" customHeight="1">
      <c r="A255" s="287" t="s">
        <v>845</v>
      </c>
      <c r="B255" s="288" t="s">
        <v>836</v>
      </c>
      <c r="C255" s="135">
        <v>4</v>
      </c>
      <c r="D255" s="284" t="s">
        <v>518</v>
      </c>
      <c r="E255" s="134"/>
      <c r="F255" s="5">
        <f t="shared" si="11"/>
        <v>0</v>
      </c>
      <c r="G255" s="2"/>
      <c r="H255" s="285"/>
      <c r="I255" s="2"/>
      <c r="J255" s="164"/>
      <c r="K255" s="261"/>
      <c r="L255" s="443"/>
      <c r="M255" s="216"/>
      <c r="O255" s="218"/>
      <c r="P255" s="16"/>
    </row>
    <row r="256" spans="1:16" ht="30" customHeight="1">
      <c r="A256" s="287" t="s">
        <v>846</v>
      </c>
      <c r="B256" s="288" t="s">
        <v>847</v>
      </c>
      <c r="C256" s="135">
        <v>2</v>
      </c>
      <c r="D256" s="284" t="s">
        <v>516</v>
      </c>
      <c r="E256" s="134"/>
      <c r="F256" s="5">
        <f t="shared" si="11"/>
        <v>0</v>
      </c>
      <c r="G256" s="2"/>
      <c r="H256" s="285"/>
      <c r="I256" s="2"/>
      <c r="J256" s="164"/>
      <c r="K256" s="261"/>
      <c r="L256" s="443"/>
      <c r="M256" s="216"/>
      <c r="O256" s="218"/>
      <c r="P256" s="16"/>
    </row>
    <row r="257" spans="1:16" ht="30" customHeight="1">
      <c r="A257" s="287" t="s">
        <v>505</v>
      </c>
      <c r="B257" s="288" t="s">
        <v>848</v>
      </c>
      <c r="C257" s="135">
        <v>20</v>
      </c>
      <c r="D257" s="284" t="s">
        <v>516</v>
      </c>
      <c r="E257" s="134"/>
      <c r="F257" s="5">
        <f t="shared" si="11"/>
        <v>0</v>
      </c>
      <c r="G257" s="2"/>
      <c r="H257" s="285"/>
      <c r="I257" s="2"/>
      <c r="J257" s="164"/>
      <c r="K257" s="261"/>
      <c r="L257" s="443"/>
      <c r="M257" s="216"/>
      <c r="O257" s="218"/>
      <c r="P257" s="16"/>
    </row>
    <row r="258" spans="1:16" ht="30" customHeight="1">
      <c r="A258" s="287" t="s">
        <v>845</v>
      </c>
      <c r="B258" s="288" t="s">
        <v>836</v>
      </c>
      <c r="C258" s="135">
        <v>22</v>
      </c>
      <c r="D258" s="284" t="s">
        <v>518</v>
      </c>
      <c r="E258" s="134"/>
      <c r="F258" s="5">
        <f t="shared" si="11"/>
        <v>0</v>
      </c>
      <c r="G258" s="2"/>
      <c r="H258" s="285"/>
      <c r="I258" s="2"/>
      <c r="J258" s="164"/>
      <c r="K258" s="261"/>
      <c r="L258" s="443"/>
      <c r="M258" s="216"/>
      <c r="O258" s="218"/>
      <c r="P258" s="16"/>
    </row>
    <row r="259" spans="1:16" ht="30" customHeight="1">
      <c r="A259" s="287" t="s">
        <v>849</v>
      </c>
      <c r="B259" s="288" t="s">
        <v>850</v>
      </c>
      <c r="C259" s="135">
        <v>148</v>
      </c>
      <c r="D259" s="284" t="s">
        <v>60</v>
      </c>
      <c r="E259" s="134"/>
      <c r="F259" s="5">
        <f t="shared" si="11"/>
        <v>0</v>
      </c>
      <c r="G259" s="20"/>
      <c r="H259" s="303"/>
      <c r="I259" s="20"/>
      <c r="J259" s="130"/>
      <c r="K259" s="444"/>
      <c r="L259" s="445"/>
      <c r="M259" s="216"/>
      <c r="O259" s="218"/>
      <c r="P259" s="16"/>
    </row>
    <row r="260" spans="1:16" ht="15" customHeight="1">
      <c r="A260" s="280"/>
      <c r="B260" s="304"/>
      <c r="C260" s="305"/>
      <c r="D260" s="182"/>
      <c r="E260" s="182"/>
      <c r="F260" s="306"/>
      <c r="G260" s="180"/>
      <c r="H260" s="307"/>
      <c r="I260" s="180"/>
      <c r="J260" s="306"/>
      <c r="K260" s="622"/>
      <c r="L260" s="622"/>
      <c r="P260" s="16"/>
    </row>
    <row r="261" spans="1:16" ht="30" customHeight="1">
      <c r="A261" s="596" t="s">
        <v>14</v>
      </c>
      <c r="B261" s="596"/>
      <c r="C261" s="596"/>
      <c r="D261" s="596"/>
      <c r="E261" s="596"/>
      <c r="F261" s="596"/>
      <c r="G261" s="623"/>
      <c r="H261" s="623"/>
      <c r="I261" s="623"/>
      <c r="K261" s="624">
        <f>K241+1</f>
        <v>70</v>
      </c>
      <c r="L261" s="624"/>
      <c r="P261" s="16"/>
    </row>
    <row r="262" spans="1:16" ht="15" customHeight="1">
      <c r="A262" s="598" t="s">
        <v>12</v>
      </c>
      <c r="B262" s="620" t="s">
        <v>13</v>
      </c>
      <c r="C262" s="585" t="s">
        <v>9</v>
      </c>
      <c r="D262" s="604"/>
      <c r="E262" s="604"/>
      <c r="F262" s="604"/>
      <c r="G262" s="606" t="s">
        <v>4</v>
      </c>
      <c r="H262" s="607"/>
      <c r="I262" s="607"/>
      <c r="J262" s="608"/>
      <c r="K262" s="551" t="s">
        <v>2</v>
      </c>
      <c r="L262" s="576"/>
      <c r="P262" s="16"/>
    </row>
    <row r="263" spans="1:16" ht="15" customHeight="1">
      <c r="A263" s="599"/>
      <c r="B263" s="621"/>
      <c r="C263" s="587"/>
      <c r="D263" s="605"/>
      <c r="E263" s="605"/>
      <c r="F263" s="605"/>
      <c r="G263" s="609"/>
      <c r="H263" s="610"/>
      <c r="I263" s="610"/>
      <c r="J263" s="611"/>
      <c r="K263" s="618"/>
      <c r="L263" s="619"/>
      <c r="P263" s="16"/>
    </row>
    <row r="264" spans="1:16" ht="30" customHeight="1">
      <c r="A264" s="600"/>
      <c r="B264" s="548"/>
      <c r="C264" s="155" t="s">
        <v>0</v>
      </c>
      <c r="D264" s="244" t="s">
        <v>1</v>
      </c>
      <c r="E264" s="155" t="s">
        <v>5</v>
      </c>
      <c r="F264" s="157" t="s">
        <v>3</v>
      </c>
      <c r="G264" s="155" t="s">
        <v>0</v>
      </c>
      <c r="H264" s="158" t="s">
        <v>1</v>
      </c>
      <c r="I264" s="159" t="s">
        <v>5</v>
      </c>
      <c r="J264" s="159" t="s">
        <v>3</v>
      </c>
      <c r="K264" s="552"/>
      <c r="L264" s="577"/>
      <c r="P264" s="16"/>
    </row>
    <row r="265" spans="1:16" ht="30" customHeight="1">
      <c r="A265" s="287" t="s">
        <v>851</v>
      </c>
      <c r="B265" s="288" t="s">
        <v>852</v>
      </c>
      <c r="C265" s="135">
        <v>140</v>
      </c>
      <c r="D265" s="284" t="s">
        <v>60</v>
      </c>
      <c r="E265" s="134"/>
      <c r="F265" s="5">
        <f>ROUNDDOWN(C265*E265,)</f>
        <v>0</v>
      </c>
      <c r="G265" s="2"/>
      <c r="H265" s="285"/>
      <c r="I265" s="2"/>
      <c r="J265" s="164"/>
      <c r="K265" s="261"/>
      <c r="L265" s="443"/>
      <c r="M265" s="216"/>
      <c r="O265" s="218"/>
      <c r="P265" s="16"/>
    </row>
    <row r="266" spans="1:16" ht="30" customHeight="1">
      <c r="A266" s="287" t="s">
        <v>937</v>
      </c>
      <c r="B266" s="288" t="s">
        <v>938</v>
      </c>
      <c r="C266" s="135">
        <v>1</v>
      </c>
      <c r="D266" s="284" t="s">
        <v>331</v>
      </c>
      <c r="E266" s="134"/>
      <c r="F266" s="5">
        <f>ROUNDDOWN(C266*E266,)</f>
        <v>0</v>
      </c>
      <c r="G266" s="2"/>
      <c r="H266" s="285"/>
      <c r="I266" s="2"/>
      <c r="J266" s="164"/>
      <c r="K266" s="261"/>
      <c r="L266" s="443"/>
      <c r="M266" s="216"/>
      <c r="O266" s="218"/>
      <c r="P266" s="16"/>
    </row>
    <row r="267" spans="1:16" ht="30" customHeight="1">
      <c r="A267" s="287"/>
      <c r="B267" s="288"/>
      <c r="C267" s="135"/>
      <c r="D267" s="284"/>
      <c r="E267" s="134"/>
      <c r="F267" s="5"/>
      <c r="G267" s="2"/>
      <c r="H267" s="285"/>
      <c r="I267" s="2"/>
      <c r="J267" s="164"/>
      <c r="K267" s="261"/>
      <c r="L267" s="443"/>
      <c r="M267" s="216"/>
      <c r="O267" s="218"/>
      <c r="P267" s="16"/>
    </row>
    <row r="268" spans="1:16" ht="30" customHeight="1">
      <c r="A268" s="287"/>
      <c r="B268" s="288"/>
      <c r="C268" s="135"/>
      <c r="D268" s="284"/>
      <c r="E268" s="134"/>
      <c r="F268" s="5"/>
      <c r="G268" s="2"/>
      <c r="H268" s="285"/>
      <c r="I268" s="2"/>
      <c r="J268" s="164"/>
      <c r="K268" s="261"/>
      <c r="L268" s="443"/>
      <c r="M268" s="216"/>
      <c r="O268" s="218"/>
      <c r="P268" s="16"/>
    </row>
    <row r="269" spans="1:16" ht="30" customHeight="1">
      <c r="A269" s="287"/>
      <c r="B269" s="288"/>
      <c r="C269" s="135"/>
      <c r="D269" s="284"/>
      <c r="E269" s="134"/>
      <c r="F269" s="5"/>
      <c r="G269" s="2"/>
      <c r="H269" s="285"/>
      <c r="I269" s="2"/>
      <c r="J269" s="164"/>
      <c r="K269" s="261"/>
      <c r="L269" s="443"/>
      <c r="M269" s="216"/>
      <c r="O269" s="218"/>
      <c r="P269" s="16"/>
    </row>
    <row r="270" spans="1:16" ht="30" customHeight="1">
      <c r="A270" s="287"/>
      <c r="B270" s="288"/>
      <c r="C270" s="135"/>
      <c r="D270" s="284"/>
      <c r="E270" s="134"/>
      <c r="F270" s="5"/>
      <c r="G270" s="2"/>
      <c r="H270" s="285"/>
      <c r="I270" s="2"/>
      <c r="J270" s="164"/>
      <c r="K270" s="261"/>
      <c r="L270" s="443"/>
      <c r="M270" s="216"/>
      <c r="O270" s="218"/>
      <c r="P270" s="16"/>
    </row>
    <row r="271" spans="1:16" ht="30" customHeight="1">
      <c r="A271" s="287"/>
      <c r="B271" s="288"/>
      <c r="C271" s="135"/>
      <c r="D271" s="284"/>
      <c r="E271" s="134"/>
      <c r="F271" s="5"/>
      <c r="G271" s="2"/>
      <c r="H271" s="285"/>
      <c r="I271" s="2"/>
      <c r="J271" s="164"/>
      <c r="K271" s="261"/>
      <c r="L271" s="443"/>
      <c r="M271" s="216"/>
      <c r="O271" s="218"/>
      <c r="P271" s="16"/>
    </row>
    <row r="272" spans="1:16" ht="30" customHeight="1">
      <c r="A272" s="287"/>
      <c r="B272" s="288"/>
      <c r="C272" s="135"/>
      <c r="D272" s="284"/>
      <c r="E272" s="134"/>
      <c r="F272" s="5"/>
      <c r="G272" s="2"/>
      <c r="H272" s="285"/>
      <c r="I272" s="2"/>
      <c r="J272" s="164"/>
      <c r="K272" s="261"/>
      <c r="L272" s="443"/>
      <c r="M272" s="216"/>
      <c r="O272" s="218"/>
      <c r="P272" s="16"/>
    </row>
    <row r="273" spans="1:16" ht="30" customHeight="1">
      <c r="A273" s="287"/>
      <c r="B273" s="288"/>
      <c r="C273" s="135"/>
      <c r="D273" s="284"/>
      <c r="E273" s="134"/>
      <c r="F273" s="5"/>
      <c r="G273" s="2"/>
      <c r="H273" s="285"/>
      <c r="I273" s="2"/>
      <c r="J273" s="164"/>
      <c r="K273" s="261"/>
      <c r="L273" s="443"/>
      <c r="M273" s="216"/>
      <c r="O273" s="218"/>
      <c r="P273" s="16"/>
    </row>
    <row r="274" spans="1:16" ht="30" customHeight="1">
      <c r="A274" s="287"/>
      <c r="B274" s="288"/>
      <c r="C274" s="135"/>
      <c r="D274" s="284"/>
      <c r="E274" s="134"/>
      <c r="F274" s="5"/>
      <c r="G274" s="2"/>
      <c r="H274" s="285"/>
      <c r="I274" s="2"/>
      <c r="J274" s="164"/>
      <c r="K274" s="261"/>
      <c r="L274" s="443"/>
      <c r="M274" s="216"/>
      <c r="O274" s="218"/>
      <c r="P274" s="16"/>
    </row>
    <row r="275" spans="1:16" ht="30" customHeight="1">
      <c r="A275" s="287"/>
      <c r="B275" s="288"/>
      <c r="C275" s="135"/>
      <c r="D275" s="284"/>
      <c r="E275" s="134"/>
      <c r="F275" s="5"/>
      <c r="G275" s="2"/>
      <c r="H275" s="285"/>
      <c r="I275" s="2"/>
      <c r="J275" s="164"/>
      <c r="K275" s="261"/>
      <c r="L275" s="443"/>
      <c r="M275" s="216"/>
      <c r="O275" s="218"/>
      <c r="P275" s="16"/>
    </row>
    <row r="276" spans="1:16" ht="30" customHeight="1">
      <c r="A276" s="287"/>
      <c r="B276" s="288"/>
      <c r="C276" s="135"/>
      <c r="D276" s="284"/>
      <c r="E276" s="134"/>
      <c r="F276" s="5"/>
      <c r="G276" s="2"/>
      <c r="H276" s="285"/>
      <c r="I276" s="2"/>
      <c r="J276" s="164"/>
      <c r="K276" s="261"/>
      <c r="L276" s="443"/>
      <c r="M276" s="216"/>
      <c r="O276" s="218"/>
      <c r="P276" s="16"/>
    </row>
    <row r="277" spans="1:16" ht="30" customHeight="1">
      <c r="A277" s="287"/>
      <c r="B277" s="288"/>
      <c r="C277" s="135"/>
      <c r="D277" s="284"/>
      <c r="E277" s="134"/>
      <c r="F277" s="5"/>
      <c r="G277" s="2"/>
      <c r="H277" s="285"/>
      <c r="I277" s="2"/>
      <c r="J277" s="164"/>
      <c r="K277" s="261"/>
      <c r="L277" s="443"/>
      <c r="M277" s="216"/>
      <c r="O277" s="218"/>
      <c r="P277" s="16"/>
    </row>
    <row r="278" spans="1:16" ht="30" customHeight="1">
      <c r="A278" s="287"/>
      <c r="B278" s="288"/>
      <c r="C278" s="135"/>
      <c r="D278" s="284"/>
      <c r="E278" s="134"/>
      <c r="F278" s="5"/>
      <c r="G278" s="2"/>
      <c r="H278" s="285"/>
      <c r="I278" s="2"/>
      <c r="J278" s="164"/>
      <c r="K278" s="261"/>
      <c r="L278" s="443"/>
      <c r="M278" s="216"/>
      <c r="O278" s="218"/>
      <c r="P278" s="16"/>
    </row>
    <row r="279" spans="1:16" ht="30" customHeight="1">
      <c r="A279" s="287" t="s">
        <v>694</v>
      </c>
      <c r="B279" s="288"/>
      <c r="C279" s="135"/>
      <c r="D279" s="284"/>
      <c r="E279" s="134"/>
      <c r="F279" s="5">
        <f>SUM(F206:F219,F225:F239,F245:F259,F265:F278)</f>
        <v>0</v>
      </c>
      <c r="G279" s="20"/>
      <c r="H279" s="303"/>
      <c r="I279" s="20"/>
      <c r="J279" s="130"/>
      <c r="K279" s="444"/>
      <c r="L279" s="445"/>
      <c r="M279" s="216"/>
      <c r="O279" s="218"/>
      <c r="P279" s="16"/>
    </row>
    <row r="280" spans="1:16" ht="15" customHeight="1">
      <c r="A280" s="280"/>
      <c r="B280" s="304"/>
      <c r="C280" s="305"/>
      <c r="D280" s="182"/>
      <c r="E280" s="182"/>
      <c r="F280" s="306"/>
      <c r="G280" s="180"/>
      <c r="H280" s="307"/>
      <c r="I280" s="180"/>
      <c r="J280" s="306"/>
      <c r="K280" s="622"/>
      <c r="L280" s="622"/>
      <c r="P280" s="16"/>
    </row>
    <row r="281" spans="1:16" ht="30" customHeight="1">
      <c r="A281" s="596" t="s">
        <v>14</v>
      </c>
      <c r="B281" s="596"/>
      <c r="C281" s="596"/>
      <c r="D281" s="596"/>
      <c r="E281" s="596"/>
      <c r="F281" s="596"/>
      <c r="G281" s="623"/>
      <c r="H281" s="623"/>
      <c r="I281" s="623"/>
      <c r="K281" s="624">
        <f>K261+1</f>
        <v>71</v>
      </c>
      <c r="L281" s="624"/>
      <c r="P281" s="16"/>
    </row>
    <row r="282" spans="1:16" ht="15" customHeight="1">
      <c r="A282" s="598" t="s">
        <v>12</v>
      </c>
      <c r="B282" s="620" t="s">
        <v>13</v>
      </c>
      <c r="C282" s="585" t="s">
        <v>9</v>
      </c>
      <c r="D282" s="604"/>
      <c r="E282" s="604"/>
      <c r="F282" s="604"/>
      <c r="G282" s="606" t="s">
        <v>4</v>
      </c>
      <c r="H282" s="607"/>
      <c r="I282" s="607"/>
      <c r="J282" s="608"/>
      <c r="K282" s="551" t="s">
        <v>2</v>
      </c>
      <c r="L282" s="576"/>
      <c r="P282" s="16"/>
    </row>
    <row r="283" spans="1:16" ht="15" customHeight="1">
      <c r="A283" s="599"/>
      <c r="B283" s="621"/>
      <c r="C283" s="587"/>
      <c r="D283" s="605"/>
      <c r="E283" s="605"/>
      <c r="F283" s="605"/>
      <c r="G283" s="609"/>
      <c r="H283" s="610"/>
      <c r="I283" s="610"/>
      <c r="J283" s="611"/>
      <c r="K283" s="618"/>
      <c r="L283" s="619"/>
      <c r="P283" s="16"/>
    </row>
    <row r="284" spans="1:16" ht="30" customHeight="1">
      <c r="A284" s="600"/>
      <c r="B284" s="548"/>
      <c r="C284" s="155" t="s">
        <v>0</v>
      </c>
      <c r="D284" s="244" t="s">
        <v>1</v>
      </c>
      <c r="E284" s="155" t="s">
        <v>5</v>
      </c>
      <c r="F284" s="157" t="s">
        <v>3</v>
      </c>
      <c r="G284" s="155" t="s">
        <v>0</v>
      </c>
      <c r="H284" s="158" t="s">
        <v>1</v>
      </c>
      <c r="I284" s="159" t="s">
        <v>5</v>
      </c>
      <c r="J284" s="159" t="s">
        <v>3</v>
      </c>
      <c r="K284" s="552"/>
      <c r="L284" s="577"/>
      <c r="P284" s="16"/>
    </row>
    <row r="285" spans="1:16" ht="30" customHeight="1">
      <c r="A285" s="287" t="s">
        <v>986</v>
      </c>
      <c r="B285" s="288"/>
      <c r="C285" s="135"/>
      <c r="D285" s="284"/>
      <c r="E285" s="132"/>
      <c r="F285" s="186"/>
      <c r="G285" s="2"/>
      <c r="H285" s="285"/>
      <c r="I285" s="2"/>
      <c r="J285" s="164"/>
      <c r="K285" s="167"/>
      <c r="L285" s="286"/>
      <c r="P285" s="16"/>
    </row>
    <row r="286" spans="1:16" ht="30" customHeight="1">
      <c r="A286" s="287" t="s">
        <v>954</v>
      </c>
      <c r="B286" s="288" t="s">
        <v>955</v>
      </c>
      <c r="C286" s="135">
        <v>1</v>
      </c>
      <c r="D286" s="284" t="s">
        <v>331</v>
      </c>
      <c r="E286" s="134"/>
      <c r="F286" s="5">
        <f>ROUNDDOWN(C286*E286,)</f>
        <v>0</v>
      </c>
      <c r="G286" s="2"/>
      <c r="H286" s="285"/>
      <c r="I286" s="2"/>
      <c r="J286" s="164"/>
      <c r="K286" s="261"/>
      <c r="L286" s="443"/>
      <c r="M286" s="216"/>
      <c r="O286" s="218"/>
      <c r="P286" s="16"/>
    </row>
    <row r="287" spans="1:16" ht="30" customHeight="1">
      <c r="A287" s="287" t="s">
        <v>956</v>
      </c>
      <c r="B287" s="288" t="s">
        <v>957</v>
      </c>
      <c r="C287" s="135">
        <v>1</v>
      </c>
      <c r="D287" s="284" t="s">
        <v>331</v>
      </c>
      <c r="E287" s="132"/>
      <c r="F287" s="5">
        <f>ROUNDDOWN(C287*E287,)</f>
        <v>0</v>
      </c>
      <c r="G287" s="2"/>
      <c r="H287" s="285"/>
      <c r="I287" s="2"/>
      <c r="J287" s="164"/>
      <c r="K287" s="261"/>
      <c r="L287" s="443"/>
      <c r="M287" s="216"/>
      <c r="O287" s="218"/>
      <c r="P287" s="16"/>
    </row>
    <row r="288" spans="1:16" ht="30" customHeight="1">
      <c r="A288" s="287"/>
      <c r="B288" s="288"/>
      <c r="C288" s="135"/>
      <c r="D288" s="284"/>
      <c r="E288" s="132"/>
      <c r="F288" s="186"/>
      <c r="G288" s="2"/>
      <c r="H288" s="285"/>
      <c r="I288" s="2"/>
      <c r="J288" s="164"/>
      <c r="K288" s="167"/>
      <c r="L288" s="286"/>
      <c r="P288" s="16"/>
    </row>
    <row r="289" spans="1:16" ht="30" customHeight="1">
      <c r="A289" s="287"/>
      <c r="B289" s="288"/>
      <c r="C289" s="135"/>
      <c r="D289" s="284"/>
      <c r="E289" s="132"/>
      <c r="F289" s="186"/>
      <c r="G289" s="2"/>
      <c r="H289" s="285"/>
      <c r="I289" s="2"/>
      <c r="J289" s="164"/>
      <c r="K289" s="167"/>
      <c r="L289" s="286"/>
      <c r="P289" s="16"/>
    </row>
    <row r="290" spans="1:16" ht="30" customHeight="1">
      <c r="A290" s="287"/>
      <c r="B290" s="288"/>
      <c r="C290" s="135"/>
      <c r="D290" s="284"/>
      <c r="E290" s="132"/>
      <c r="F290" s="186"/>
      <c r="G290" s="2"/>
      <c r="H290" s="285"/>
      <c r="I290" s="2"/>
      <c r="J290" s="164"/>
      <c r="K290" s="167"/>
      <c r="L290" s="286"/>
      <c r="P290" s="16"/>
    </row>
    <row r="291" spans="1:16" ht="30" customHeight="1">
      <c r="A291" s="287"/>
      <c r="B291" s="288"/>
      <c r="C291" s="135"/>
      <c r="D291" s="284"/>
      <c r="E291" s="132"/>
      <c r="F291" s="186"/>
      <c r="G291" s="2"/>
      <c r="H291" s="285"/>
      <c r="I291" s="2"/>
      <c r="J291" s="164"/>
      <c r="K291" s="167"/>
      <c r="L291" s="286"/>
      <c r="P291" s="16"/>
    </row>
    <row r="292" spans="1:16" ht="30" customHeight="1">
      <c r="A292" s="287"/>
      <c r="B292" s="288"/>
      <c r="C292" s="135"/>
      <c r="D292" s="284"/>
      <c r="E292" s="134"/>
      <c r="F292" s="5"/>
      <c r="G292" s="2"/>
      <c r="H292" s="285"/>
      <c r="I292" s="2"/>
      <c r="J292" s="164"/>
      <c r="K292" s="167"/>
      <c r="L292" s="286"/>
      <c r="P292" s="16"/>
    </row>
    <row r="293" spans="1:16" ht="30" customHeight="1">
      <c r="A293" s="287"/>
      <c r="B293" s="288"/>
      <c r="C293" s="135"/>
      <c r="D293" s="284"/>
      <c r="E293" s="132"/>
      <c r="F293" s="186"/>
      <c r="G293" s="2"/>
      <c r="H293" s="285"/>
      <c r="I293" s="2"/>
      <c r="J293" s="164"/>
      <c r="K293" s="167"/>
      <c r="L293" s="286"/>
      <c r="P293" s="16"/>
    </row>
    <row r="294" spans="1:16" ht="30" customHeight="1">
      <c r="A294" s="287"/>
      <c r="B294" s="288"/>
      <c r="C294" s="135"/>
      <c r="D294" s="284"/>
      <c r="E294" s="134"/>
      <c r="F294" s="5"/>
      <c r="G294" s="2"/>
      <c r="H294" s="285"/>
      <c r="I294" s="2"/>
      <c r="J294" s="164"/>
      <c r="K294" s="167"/>
      <c r="L294" s="286"/>
      <c r="P294" s="16"/>
    </row>
    <row r="295" spans="1:16" ht="30" customHeight="1">
      <c r="A295" s="319"/>
      <c r="B295" s="288"/>
      <c r="C295" s="162"/>
      <c r="D295" s="284"/>
      <c r="E295" s="132"/>
      <c r="F295" s="186"/>
      <c r="G295" s="2"/>
      <c r="H295" s="285"/>
      <c r="I295" s="2"/>
      <c r="J295" s="164"/>
      <c r="K295" s="167"/>
      <c r="L295" s="286"/>
      <c r="P295" s="16"/>
    </row>
    <row r="296" spans="1:16" ht="30" customHeight="1">
      <c r="A296" s="287"/>
      <c r="B296" s="288"/>
      <c r="C296" s="162"/>
      <c r="D296" s="284"/>
      <c r="E296" s="134"/>
      <c r="F296" s="5"/>
      <c r="G296" s="2"/>
      <c r="H296" s="285"/>
      <c r="I296" s="2"/>
      <c r="J296" s="164"/>
      <c r="K296" s="167"/>
      <c r="L296" s="286"/>
      <c r="P296" s="16"/>
    </row>
    <row r="297" spans="1:16" ht="30" customHeight="1">
      <c r="A297" s="320"/>
      <c r="B297" s="309"/>
      <c r="C297" s="199"/>
      <c r="D297" s="321"/>
      <c r="E297" s="149"/>
      <c r="F297" s="130"/>
      <c r="G297" s="2"/>
      <c r="H297" s="285"/>
      <c r="I297" s="2"/>
      <c r="J297" s="164"/>
      <c r="K297" s="167"/>
      <c r="L297" s="286"/>
      <c r="P297" s="16"/>
    </row>
    <row r="298" spans="1:16" ht="30" customHeight="1">
      <c r="A298" s="287"/>
      <c r="B298" s="288"/>
      <c r="C298" s="162"/>
      <c r="D298" s="284"/>
      <c r="E298" s="134"/>
      <c r="F298" s="5"/>
      <c r="G298" s="2"/>
      <c r="H298" s="285"/>
      <c r="I298" s="2"/>
      <c r="J298" s="164"/>
      <c r="K298" s="167"/>
      <c r="L298" s="286"/>
      <c r="P298" s="16"/>
    </row>
    <row r="299" spans="1:16" ht="30" customHeight="1">
      <c r="A299" s="302" t="s">
        <v>694</v>
      </c>
      <c r="B299" s="295"/>
      <c r="C299" s="183"/>
      <c r="D299" s="296"/>
      <c r="E299" s="312"/>
      <c r="F299" s="125">
        <f>SUM(F286:F298)</f>
        <v>0</v>
      </c>
      <c r="G299" s="20"/>
      <c r="H299" s="303"/>
      <c r="I299" s="20"/>
      <c r="J299" s="130"/>
      <c r="K299" s="167"/>
      <c r="L299" s="286"/>
      <c r="P299" s="16"/>
    </row>
    <row r="300" spans="1:16" ht="15" customHeight="1">
      <c r="A300" s="280"/>
      <c r="B300" s="304"/>
      <c r="C300" s="305"/>
      <c r="D300" s="182"/>
      <c r="E300" s="182"/>
      <c r="F300" s="306"/>
      <c r="G300" s="180"/>
      <c r="H300" s="307"/>
      <c r="I300" s="180"/>
      <c r="J300" s="306"/>
      <c r="K300" s="622"/>
      <c r="L300" s="622"/>
      <c r="P300" s="16"/>
    </row>
  </sheetData>
  <mergeCells count="120">
    <mergeCell ref="K280:L280"/>
    <mergeCell ref="K260:L260"/>
    <mergeCell ref="A261:I261"/>
    <mergeCell ref="K261:L261"/>
    <mergeCell ref="A262:A264"/>
    <mergeCell ref="B262:B264"/>
    <mergeCell ref="C262:F263"/>
    <mergeCell ref="G262:J263"/>
    <mergeCell ref="K262:L264"/>
    <mergeCell ref="K240:L240"/>
    <mergeCell ref="A241:I241"/>
    <mergeCell ref="K241:L241"/>
    <mergeCell ref="A242:A244"/>
    <mergeCell ref="B242:B244"/>
    <mergeCell ref="C242:F243"/>
    <mergeCell ref="G242:J243"/>
    <mergeCell ref="K242:L244"/>
    <mergeCell ref="K220:L220"/>
    <mergeCell ref="A221:I221"/>
    <mergeCell ref="K221:L221"/>
    <mergeCell ref="A222:A224"/>
    <mergeCell ref="B222:B224"/>
    <mergeCell ref="C222:F223"/>
    <mergeCell ref="G222:J223"/>
    <mergeCell ref="K222:L224"/>
    <mergeCell ref="K200:L200"/>
    <mergeCell ref="A201:I201"/>
    <mergeCell ref="K201:L201"/>
    <mergeCell ref="A202:A204"/>
    <mergeCell ref="B202:B204"/>
    <mergeCell ref="C202:F203"/>
    <mergeCell ref="G202:J203"/>
    <mergeCell ref="K202:L204"/>
    <mergeCell ref="K180:L180"/>
    <mergeCell ref="A181:I181"/>
    <mergeCell ref="K181:L181"/>
    <mergeCell ref="A182:A184"/>
    <mergeCell ref="B182:B184"/>
    <mergeCell ref="C182:F183"/>
    <mergeCell ref="G182:J183"/>
    <mergeCell ref="K182:L184"/>
    <mergeCell ref="K160:L160"/>
    <mergeCell ref="A161:I161"/>
    <mergeCell ref="K161:L161"/>
    <mergeCell ref="A162:A164"/>
    <mergeCell ref="B162:B164"/>
    <mergeCell ref="C162:F163"/>
    <mergeCell ref="G162:J163"/>
    <mergeCell ref="K162:L164"/>
    <mergeCell ref="K140:L140"/>
    <mergeCell ref="A141:I141"/>
    <mergeCell ref="K141:L141"/>
    <mergeCell ref="A142:A144"/>
    <mergeCell ref="B142:B144"/>
    <mergeCell ref="C142:F143"/>
    <mergeCell ref="G142:J143"/>
    <mergeCell ref="K142:L144"/>
    <mergeCell ref="K120:L120"/>
    <mergeCell ref="A121:I121"/>
    <mergeCell ref="K121:L121"/>
    <mergeCell ref="A122:A124"/>
    <mergeCell ref="B122:B124"/>
    <mergeCell ref="C122:F123"/>
    <mergeCell ref="G122:J123"/>
    <mergeCell ref="K122:L124"/>
    <mergeCell ref="K100:L100"/>
    <mergeCell ref="A101:I101"/>
    <mergeCell ref="K101:L101"/>
    <mergeCell ref="A102:A104"/>
    <mergeCell ref="B102:B104"/>
    <mergeCell ref="C102:F103"/>
    <mergeCell ref="G102:J103"/>
    <mergeCell ref="K102:L104"/>
    <mergeCell ref="A82:A84"/>
    <mergeCell ref="B82:B84"/>
    <mergeCell ref="C82:F83"/>
    <mergeCell ref="G82:J83"/>
    <mergeCell ref="K82:L84"/>
    <mergeCell ref="K60:L60"/>
    <mergeCell ref="A61:I61"/>
    <mergeCell ref="K61:L61"/>
    <mergeCell ref="A62:A64"/>
    <mergeCell ref="B62:B64"/>
    <mergeCell ref="C62:F63"/>
    <mergeCell ref="G62:J63"/>
    <mergeCell ref="K62:L64"/>
    <mergeCell ref="A21:I21"/>
    <mergeCell ref="K21:L21"/>
    <mergeCell ref="A22:A24"/>
    <mergeCell ref="B22:B24"/>
    <mergeCell ref="C22:F23"/>
    <mergeCell ref="G22:J23"/>
    <mergeCell ref="K22:L24"/>
    <mergeCell ref="K80:L80"/>
    <mergeCell ref="A81:I81"/>
    <mergeCell ref="K81:L81"/>
    <mergeCell ref="A282:A284"/>
    <mergeCell ref="B282:B284"/>
    <mergeCell ref="C282:F283"/>
    <mergeCell ref="G282:J283"/>
    <mergeCell ref="K282:L284"/>
    <mergeCell ref="K300:L300"/>
    <mergeCell ref="A1:I1"/>
    <mergeCell ref="K1:L1"/>
    <mergeCell ref="A2:A4"/>
    <mergeCell ref="B2:B4"/>
    <mergeCell ref="C2:F3"/>
    <mergeCell ref="G2:J3"/>
    <mergeCell ref="K2:L4"/>
    <mergeCell ref="A281:I281"/>
    <mergeCell ref="K281:L281"/>
    <mergeCell ref="K40:L40"/>
    <mergeCell ref="A41:I41"/>
    <mergeCell ref="K41:L41"/>
    <mergeCell ref="A42:A44"/>
    <mergeCell ref="B42:B44"/>
    <mergeCell ref="C42:F43"/>
    <mergeCell ref="G42:J43"/>
    <mergeCell ref="K42:L44"/>
    <mergeCell ref="K20:L20"/>
  </mergeCells>
  <phoneticPr fontId="8"/>
  <printOptions horizontalCentered="1" verticalCentered="1"/>
  <pageMargins left="0.39370078740157483" right="0.39370078740157483" top="0.78740157480314965" bottom="0.39370078740157483" header="0.51181102362204722" footer="0.51181102362204722"/>
  <pageSetup paperSize="9" orientation="landscape" horizontalDpi="4294967294" r:id="rId1"/>
  <headerFooter alignWithMargins="0"/>
  <rowBreaks count="13" manualBreakCount="13">
    <brk id="20" max="11" man="1"/>
    <brk id="40" max="11" man="1"/>
    <brk id="60" max="11" man="1"/>
    <brk id="80" max="11" man="1"/>
    <brk id="100" max="11" man="1"/>
    <brk id="120" max="11" man="1"/>
    <brk id="140" max="11" man="1"/>
    <brk id="160" max="11" man="1"/>
    <brk id="180" max="11" man="1"/>
    <brk id="200" max="11" man="1"/>
    <brk id="220" max="11" man="1"/>
    <brk id="240" max="11" man="1"/>
    <brk id="260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14615-F644-44FA-9FAE-E506CAF71685}">
  <dimension ref="A1:Q82"/>
  <sheetViews>
    <sheetView showGridLines="0" view="pageBreakPreview" zoomScale="80" zoomScaleNormal="100" zoomScaleSheetLayoutView="80" workbookViewId="0">
      <selection activeCell="E18" sqref="E18"/>
    </sheetView>
  </sheetViews>
  <sheetFormatPr defaultColWidth="8.875" defaultRowHeight="30.6" customHeight="1"/>
  <cols>
    <col min="1" max="1" width="30.75" style="16" customWidth="1"/>
    <col min="2" max="2" width="25.875" style="16" customWidth="1"/>
    <col min="3" max="3" width="8.375" style="16" customWidth="1"/>
    <col min="4" max="4" width="3.625" style="16" customWidth="1"/>
    <col min="5" max="5" width="9.625" style="16" customWidth="1"/>
    <col min="6" max="6" width="13" style="16" customWidth="1"/>
    <col min="7" max="7" width="8.375" style="16" customWidth="1"/>
    <col min="8" max="8" width="3.625" style="16" customWidth="1"/>
    <col min="9" max="9" width="9.625" style="16" customWidth="1"/>
    <col min="10" max="10" width="13" style="16" customWidth="1"/>
    <col min="11" max="11" width="6.625" style="16" customWidth="1"/>
    <col min="12" max="12" width="4.625" style="308" customWidth="1"/>
    <col min="13" max="13" width="14.875" style="282" customWidth="1"/>
    <col min="14" max="14" width="13.625" style="216" customWidth="1"/>
    <col min="15" max="15" width="8.875" style="16"/>
    <col min="16" max="16" width="8.875" style="259"/>
    <col min="17" max="16384" width="8.875" style="16"/>
  </cols>
  <sheetData>
    <row r="1" spans="1:17" ht="30" customHeight="1">
      <c r="A1" s="596" t="s">
        <v>14</v>
      </c>
      <c r="B1" s="596"/>
      <c r="C1" s="596"/>
      <c r="D1" s="596"/>
      <c r="E1" s="596"/>
      <c r="F1" s="596"/>
      <c r="G1" s="623"/>
      <c r="H1" s="623"/>
      <c r="I1" s="623"/>
      <c r="K1" s="624">
        <v>72</v>
      </c>
      <c r="L1" s="624"/>
    </row>
    <row r="2" spans="1:17" ht="15" customHeight="1">
      <c r="A2" s="598" t="s">
        <v>12</v>
      </c>
      <c r="B2" s="620" t="s">
        <v>13</v>
      </c>
      <c r="C2" s="585" t="s">
        <v>9</v>
      </c>
      <c r="D2" s="604"/>
      <c r="E2" s="604"/>
      <c r="F2" s="604"/>
      <c r="G2" s="606" t="s">
        <v>4</v>
      </c>
      <c r="H2" s="607"/>
      <c r="I2" s="607"/>
      <c r="J2" s="608"/>
      <c r="K2" s="551" t="s">
        <v>2</v>
      </c>
      <c r="L2" s="576"/>
    </row>
    <row r="3" spans="1:17" ht="15" customHeight="1">
      <c r="A3" s="599"/>
      <c r="B3" s="621"/>
      <c r="C3" s="587"/>
      <c r="D3" s="605"/>
      <c r="E3" s="605"/>
      <c r="F3" s="605"/>
      <c r="G3" s="609"/>
      <c r="H3" s="610"/>
      <c r="I3" s="610"/>
      <c r="J3" s="611"/>
      <c r="K3" s="618"/>
      <c r="L3" s="619"/>
    </row>
    <row r="4" spans="1:17" ht="30" customHeight="1">
      <c r="A4" s="600"/>
      <c r="B4" s="548"/>
      <c r="C4" s="155" t="s">
        <v>0</v>
      </c>
      <c r="D4" s="244" t="s">
        <v>1</v>
      </c>
      <c r="E4" s="155" t="s">
        <v>5</v>
      </c>
      <c r="F4" s="157" t="s">
        <v>3</v>
      </c>
      <c r="G4" s="155" t="s">
        <v>0</v>
      </c>
      <c r="H4" s="158" t="s">
        <v>1</v>
      </c>
      <c r="I4" s="159" t="s">
        <v>5</v>
      </c>
      <c r="J4" s="159" t="s">
        <v>3</v>
      </c>
      <c r="K4" s="552"/>
      <c r="L4" s="577"/>
    </row>
    <row r="5" spans="1:17" ht="30" customHeight="1">
      <c r="A5" s="160" t="s">
        <v>867</v>
      </c>
      <c r="B5" s="161"/>
      <c r="C5" s="359"/>
      <c r="D5" s="284"/>
      <c r="E5" s="134"/>
      <c r="F5" s="5"/>
      <c r="G5" s="2"/>
      <c r="H5" s="285"/>
      <c r="I5" s="2"/>
      <c r="J5" s="164"/>
      <c r="K5" s="167"/>
      <c r="L5" s="286"/>
    </row>
    <row r="6" spans="1:17" ht="30" customHeight="1">
      <c r="A6" s="287" t="s">
        <v>882</v>
      </c>
      <c r="B6" s="288"/>
      <c r="C6" s="359"/>
      <c r="D6" s="284"/>
      <c r="E6" s="134"/>
      <c r="F6" s="5"/>
      <c r="G6" s="2"/>
      <c r="H6" s="285"/>
      <c r="I6" s="2"/>
      <c r="J6" s="164"/>
      <c r="K6" s="167"/>
      <c r="L6" s="289"/>
    </row>
    <row r="7" spans="1:17" ht="30" customHeight="1">
      <c r="A7" s="291" t="s">
        <v>868</v>
      </c>
      <c r="B7" s="288" t="s">
        <v>305</v>
      </c>
      <c r="C7" s="359">
        <v>37.9</v>
      </c>
      <c r="D7" s="284" t="s">
        <v>880</v>
      </c>
      <c r="E7" s="134"/>
      <c r="F7" s="5">
        <f>ROUNDDOWN(C7*E7,)</f>
        <v>0</v>
      </c>
      <c r="G7" s="2"/>
      <c r="H7" s="285"/>
      <c r="I7" s="2"/>
      <c r="J7" s="164"/>
      <c r="K7" s="261"/>
      <c r="L7" s="443"/>
    </row>
    <row r="8" spans="1:17" ht="30" customHeight="1">
      <c r="A8" s="291" t="s">
        <v>868</v>
      </c>
      <c r="B8" s="288" t="s">
        <v>306</v>
      </c>
      <c r="C8" s="359">
        <v>16.5</v>
      </c>
      <c r="D8" s="284" t="s">
        <v>880</v>
      </c>
      <c r="E8" s="134"/>
      <c r="F8" s="5">
        <f t="shared" ref="F8:F16" si="0">ROUNDDOWN(C8*E8,)</f>
        <v>0</v>
      </c>
      <c r="G8" s="2"/>
      <c r="H8" s="285"/>
      <c r="I8" s="2"/>
      <c r="J8" s="164"/>
      <c r="K8" s="261"/>
      <c r="L8" s="443"/>
    </row>
    <row r="9" spans="1:17" ht="30" customHeight="1">
      <c r="A9" s="291" t="s">
        <v>868</v>
      </c>
      <c r="B9" s="293" t="s">
        <v>307</v>
      </c>
      <c r="C9" s="359">
        <v>7.4</v>
      </c>
      <c r="D9" s="284" t="s">
        <v>880</v>
      </c>
      <c r="E9" s="134"/>
      <c r="F9" s="5">
        <f t="shared" si="0"/>
        <v>0</v>
      </c>
      <c r="G9" s="2"/>
      <c r="H9" s="285"/>
      <c r="I9" s="2"/>
      <c r="J9" s="164"/>
      <c r="K9" s="261"/>
      <c r="L9" s="443"/>
    </row>
    <row r="10" spans="1:17" ht="30" customHeight="1">
      <c r="A10" s="291" t="s">
        <v>868</v>
      </c>
      <c r="B10" s="161" t="s">
        <v>308</v>
      </c>
      <c r="C10" s="359">
        <v>3573</v>
      </c>
      <c r="D10" s="284" t="s">
        <v>880</v>
      </c>
      <c r="E10" s="134"/>
      <c r="F10" s="5">
        <f t="shared" si="0"/>
        <v>0</v>
      </c>
      <c r="G10" s="2"/>
      <c r="H10" s="285"/>
      <c r="I10" s="2"/>
      <c r="J10" s="164"/>
      <c r="K10" s="261"/>
      <c r="L10" s="443"/>
    </row>
    <row r="11" spans="1:17" ht="30" customHeight="1">
      <c r="A11" s="291" t="s">
        <v>868</v>
      </c>
      <c r="B11" s="288" t="s">
        <v>869</v>
      </c>
      <c r="C11" s="359">
        <v>1.3</v>
      </c>
      <c r="D11" s="284" t="s">
        <v>880</v>
      </c>
      <c r="E11" s="134"/>
      <c r="F11" s="5">
        <f t="shared" si="0"/>
        <v>0</v>
      </c>
      <c r="G11" s="2"/>
      <c r="H11" s="285"/>
      <c r="I11" s="2"/>
      <c r="J11" s="164"/>
      <c r="K11" s="261"/>
      <c r="L11" s="443"/>
      <c r="M11" s="292"/>
      <c r="Q11" s="259"/>
    </row>
    <row r="12" spans="1:17" ht="30" customHeight="1">
      <c r="A12" s="291" t="s">
        <v>870</v>
      </c>
      <c r="B12" s="288" t="s">
        <v>305</v>
      </c>
      <c r="C12" s="359">
        <v>37.9</v>
      </c>
      <c r="D12" s="284" t="s">
        <v>880</v>
      </c>
      <c r="E12" s="134"/>
      <c r="F12" s="5">
        <f t="shared" si="0"/>
        <v>0</v>
      </c>
      <c r="G12" s="2"/>
      <c r="H12" s="285"/>
      <c r="I12" s="2"/>
      <c r="J12" s="164"/>
      <c r="K12" s="261"/>
      <c r="L12" s="443"/>
    </row>
    <row r="13" spans="1:17" ht="30" customHeight="1">
      <c r="A13" s="291" t="s">
        <v>870</v>
      </c>
      <c r="B13" s="288" t="s">
        <v>306</v>
      </c>
      <c r="C13" s="359">
        <v>16.5</v>
      </c>
      <c r="D13" s="284" t="s">
        <v>880</v>
      </c>
      <c r="E13" s="134"/>
      <c r="F13" s="5">
        <f t="shared" si="0"/>
        <v>0</v>
      </c>
      <c r="G13" s="2"/>
      <c r="H13" s="285"/>
      <c r="I13" s="2"/>
      <c r="J13" s="164"/>
      <c r="K13" s="261"/>
      <c r="L13" s="443"/>
    </row>
    <row r="14" spans="1:17" ht="30" customHeight="1">
      <c r="A14" s="291" t="s">
        <v>870</v>
      </c>
      <c r="B14" s="293" t="s">
        <v>307</v>
      </c>
      <c r="C14" s="359">
        <v>7.4</v>
      </c>
      <c r="D14" s="284" t="s">
        <v>880</v>
      </c>
      <c r="E14" s="134"/>
      <c r="F14" s="5">
        <f t="shared" si="0"/>
        <v>0</v>
      </c>
      <c r="G14" s="2"/>
      <c r="H14" s="285"/>
      <c r="I14" s="2"/>
      <c r="J14" s="164"/>
      <c r="K14" s="261"/>
      <c r="L14" s="443"/>
    </row>
    <row r="15" spans="1:17" ht="30" customHeight="1">
      <c r="A15" s="291" t="s">
        <v>870</v>
      </c>
      <c r="B15" s="161" t="s">
        <v>308</v>
      </c>
      <c r="C15" s="359">
        <v>3573</v>
      </c>
      <c r="D15" s="284" t="s">
        <v>880</v>
      </c>
      <c r="E15" s="134"/>
      <c r="F15" s="5">
        <f t="shared" si="0"/>
        <v>0</v>
      </c>
      <c r="G15" s="2"/>
      <c r="H15" s="285"/>
      <c r="I15" s="2"/>
      <c r="J15" s="164"/>
      <c r="K15" s="261"/>
      <c r="L15" s="443"/>
    </row>
    <row r="16" spans="1:17" ht="30" customHeight="1">
      <c r="A16" s="291" t="s">
        <v>870</v>
      </c>
      <c r="B16" s="288" t="s">
        <v>869</v>
      </c>
      <c r="C16" s="359">
        <v>1.3</v>
      </c>
      <c r="D16" s="284" t="s">
        <v>880</v>
      </c>
      <c r="E16" s="134"/>
      <c r="F16" s="5">
        <f t="shared" si="0"/>
        <v>0</v>
      </c>
      <c r="G16" s="2"/>
      <c r="H16" s="285"/>
      <c r="I16" s="2"/>
      <c r="J16" s="164"/>
      <c r="K16" s="261"/>
      <c r="L16" s="443"/>
      <c r="M16" s="492"/>
    </row>
    <row r="17" spans="1:17" ht="30" customHeight="1">
      <c r="A17" s="291"/>
      <c r="B17" s="161"/>
      <c r="C17" s="359"/>
      <c r="D17" s="284"/>
      <c r="E17" s="134"/>
      <c r="F17" s="5"/>
      <c r="G17" s="2"/>
      <c r="H17" s="285"/>
      <c r="I17" s="2"/>
      <c r="J17" s="164"/>
      <c r="K17" s="167"/>
      <c r="L17" s="286"/>
      <c r="Q17" s="259"/>
    </row>
    <row r="18" spans="1:17" ht="30" customHeight="1">
      <c r="A18" s="291"/>
      <c r="B18" s="161"/>
      <c r="C18" s="359"/>
      <c r="D18" s="284"/>
      <c r="E18" s="134"/>
      <c r="F18" s="5"/>
      <c r="G18" s="2"/>
      <c r="H18" s="285"/>
      <c r="I18" s="2"/>
      <c r="J18" s="164"/>
      <c r="K18" s="167"/>
      <c r="L18" s="286"/>
    </row>
    <row r="19" spans="1:17" ht="30" customHeight="1">
      <c r="A19" s="302" t="s">
        <v>694</v>
      </c>
      <c r="B19" s="295"/>
      <c r="C19" s="399"/>
      <c r="D19" s="296"/>
      <c r="E19" s="154"/>
      <c r="F19" s="125">
        <f>SUM(F7:F16)</f>
        <v>0</v>
      </c>
      <c r="G19" s="12"/>
      <c r="H19" s="297"/>
      <c r="I19" s="12"/>
      <c r="J19" s="298"/>
      <c r="K19" s="178"/>
      <c r="L19" s="299"/>
    </row>
    <row r="20" spans="1:17" ht="15.6" customHeight="1">
      <c r="K20" s="625"/>
      <c r="L20" s="625"/>
    </row>
    <row r="21" spans="1:17" ht="30" customHeight="1">
      <c r="A21" s="596" t="s">
        <v>14</v>
      </c>
      <c r="B21" s="596"/>
      <c r="C21" s="596"/>
      <c r="D21" s="596"/>
      <c r="E21" s="596"/>
      <c r="F21" s="596"/>
      <c r="G21" s="623"/>
      <c r="H21" s="623"/>
      <c r="I21" s="623"/>
      <c r="K21" s="624">
        <f>K1+1</f>
        <v>73</v>
      </c>
      <c r="L21" s="624"/>
      <c r="P21" s="16"/>
    </row>
    <row r="22" spans="1:17" ht="15" customHeight="1">
      <c r="A22" s="598" t="s">
        <v>12</v>
      </c>
      <c r="B22" s="620" t="s">
        <v>13</v>
      </c>
      <c r="C22" s="585" t="s">
        <v>9</v>
      </c>
      <c r="D22" s="604"/>
      <c r="E22" s="604"/>
      <c r="F22" s="604"/>
      <c r="G22" s="606" t="s">
        <v>4</v>
      </c>
      <c r="H22" s="607"/>
      <c r="I22" s="607"/>
      <c r="J22" s="608"/>
      <c r="K22" s="551" t="s">
        <v>2</v>
      </c>
      <c r="L22" s="576"/>
      <c r="P22" s="16"/>
    </row>
    <row r="23" spans="1:17" ht="15" customHeight="1">
      <c r="A23" s="599"/>
      <c r="B23" s="621"/>
      <c r="C23" s="587"/>
      <c r="D23" s="605"/>
      <c r="E23" s="605"/>
      <c r="F23" s="605"/>
      <c r="G23" s="609"/>
      <c r="H23" s="610"/>
      <c r="I23" s="610"/>
      <c r="J23" s="611"/>
      <c r="K23" s="618"/>
      <c r="L23" s="619"/>
      <c r="P23" s="16"/>
    </row>
    <row r="24" spans="1:17" ht="30" customHeight="1">
      <c r="A24" s="600"/>
      <c r="B24" s="548"/>
      <c r="C24" s="155" t="s">
        <v>0</v>
      </c>
      <c r="D24" s="244" t="s">
        <v>1</v>
      </c>
      <c r="E24" s="155" t="s">
        <v>5</v>
      </c>
      <c r="F24" s="157" t="s">
        <v>3</v>
      </c>
      <c r="G24" s="155" t="s">
        <v>0</v>
      </c>
      <c r="H24" s="158" t="s">
        <v>1</v>
      </c>
      <c r="I24" s="159" t="s">
        <v>5</v>
      </c>
      <c r="J24" s="159" t="s">
        <v>3</v>
      </c>
      <c r="K24" s="552"/>
      <c r="L24" s="577"/>
      <c r="P24" s="16"/>
    </row>
    <row r="25" spans="1:17" ht="30" customHeight="1">
      <c r="A25" s="287" t="s">
        <v>883</v>
      </c>
      <c r="B25" s="288"/>
      <c r="C25" s="359"/>
      <c r="D25" s="284"/>
      <c r="E25" s="134"/>
      <c r="F25" s="5"/>
      <c r="G25" s="2"/>
      <c r="H25" s="285"/>
      <c r="I25" s="2"/>
      <c r="J25" s="164"/>
      <c r="K25" s="167"/>
      <c r="L25" s="289"/>
      <c r="P25" s="300"/>
    </row>
    <row r="26" spans="1:17" ht="30" customHeight="1">
      <c r="A26" s="291" t="s">
        <v>868</v>
      </c>
      <c r="B26" s="288" t="s">
        <v>871</v>
      </c>
      <c r="C26" s="421">
        <v>352</v>
      </c>
      <c r="D26" s="284" t="s">
        <v>880</v>
      </c>
      <c r="E26" s="134"/>
      <c r="F26" s="5">
        <f>ROUNDDOWN(C26*E26,)</f>
        <v>0</v>
      </c>
      <c r="G26" s="2"/>
      <c r="H26" s="285"/>
      <c r="I26" s="2"/>
      <c r="J26" s="164"/>
      <c r="K26" s="261"/>
      <c r="L26" s="443"/>
      <c r="P26" s="16"/>
    </row>
    <row r="27" spans="1:17" ht="30" customHeight="1">
      <c r="A27" s="291" t="s">
        <v>868</v>
      </c>
      <c r="B27" s="288" t="s">
        <v>872</v>
      </c>
      <c r="C27" s="359">
        <v>6</v>
      </c>
      <c r="D27" s="284" t="s">
        <v>880</v>
      </c>
      <c r="E27" s="134"/>
      <c r="F27" s="5">
        <f t="shared" ref="F27:F37" si="1">ROUNDDOWN(C27*E27,)</f>
        <v>0</v>
      </c>
      <c r="G27" s="2"/>
      <c r="H27" s="285"/>
      <c r="I27" s="2"/>
      <c r="J27" s="164"/>
      <c r="K27" s="261"/>
      <c r="L27" s="443"/>
      <c r="P27" s="16"/>
    </row>
    <row r="28" spans="1:17" ht="30" customHeight="1">
      <c r="A28" s="291" t="s">
        <v>868</v>
      </c>
      <c r="B28" s="161" t="s">
        <v>429</v>
      </c>
      <c r="C28" s="359">
        <v>12.9</v>
      </c>
      <c r="D28" s="284" t="s">
        <v>880</v>
      </c>
      <c r="E28" s="134"/>
      <c r="F28" s="5">
        <f t="shared" si="1"/>
        <v>0</v>
      </c>
      <c r="G28" s="283"/>
      <c r="H28" s="284"/>
      <c r="I28" s="2"/>
      <c r="J28" s="164"/>
      <c r="K28" s="261"/>
      <c r="L28" s="443"/>
      <c r="P28" s="16"/>
    </row>
    <row r="29" spans="1:17" ht="30" customHeight="1">
      <c r="A29" s="291" t="s">
        <v>868</v>
      </c>
      <c r="B29" s="293" t="s">
        <v>876</v>
      </c>
      <c r="C29" s="359">
        <v>5.7</v>
      </c>
      <c r="D29" s="284" t="s">
        <v>880</v>
      </c>
      <c r="E29" s="134"/>
      <c r="F29" s="5">
        <f t="shared" si="1"/>
        <v>0</v>
      </c>
      <c r="G29" s="2"/>
      <c r="H29" s="285"/>
      <c r="I29" s="2"/>
      <c r="J29" s="164"/>
      <c r="K29" s="261"/>
      <c r="L29" s="443"/>
      <c r="P29" s="16"/>
    </row>
    <row r="30" spans="1:17" ht="30" customHeight="1">
      <c r="A30" s="291" t="s">
        <v>868</v>
      </c>
      <c r="B30" s="161" t="s">
        <v>873</v>
      </c>
      <c r="C30" s="359">
        <v>6.5</v>
      </c>
      <c r="D30" s="284" t="s">
        <v>880</v>
      </c>
      <c r="E30" s="134"/>
      <c r="F30" s="5">
        <f t="shared" si="1"/>
        <v>0</v>
      </c>
      <c r="G30" s="2"/>
      <c r="H30" s="285"/>
      <c r="I30" s="2"/>
      <c r="J30" s="164"/>
      <c r="K30" s="261"/>
      <c r="L30" s="443"/>
      <c r="P30" s="16"/>
    </row>
    <row r="31" spans="1:17" ht="30" customHeight="1">
      <c r="A31" s="291" t="s">
        <v>868</v>
      </c>
      <c r="B31" s="161" t="s">
        <v>875</v>
      </c>
      <c r="C31" s="359">
        <v>5</v>
      </c>
      <c r="D31" s="284" t="s">
        <v>880</v>
      </c>
      <c r="E31" s="134"/>
      <c r="F31" s="5">
        <f t="shared" si="1"/>
        <v>0</v>
      </c>
      <c r="G31" s="301"/>
      <c r="H31" s="285"/>
      <c r="I31" s="2"/>
      <c r="J31" s="164"/>
      <c r="K31" s="261"/>
      <c r="L31" s="443"/>
      <c r="P31" s="16"/>
    </row>
    <row r="32" spans="1:17" ht="30" customHeight="1">
      <c r="A32" s="291" t="s">
        <v>868</v>
      </c>
      <c r="B32" s="288" t="s">
        <v>874</v>
      </c>
      <c r="C32" s="359">
        <v>1.1000000000000001</v>
      </c>
      <c r="D32" s="284" t="s">
        <v>880</v>
      </c>
      <c r="E32" s="134"/>
      <c r="F32" s="5">
        <f t="shared" si="1"/>
        <v>0</v>
      </c>
      <c r="G32" s="2"/>
      <c r="H32" s="285"/>
      <c r="I32" s="2"/>
      <c r="J32" s="164"/>
      <c r="K32" s="261"/>
      <c r="L32" s="443"/>
      <c r="P32" s="16"/>
    </row>
    <row r="33" spans="1:16" ht="30" customHeight="1">
      <c r="A33" s="291" t="s">
        <v>868</v>
      </c>
      <c r="B33" s="161" t="s">
        <v>430</v>
      </c>
      <c r="C33" s="359">
        <v>0.4</v>
      </c>
      <c r="D33" s="284" t="s">
        <v>881</v>
      </c>
      <c r="E33" s="134"/>
      <c r="F33" s="5">
        <f t="shared" si="1"/>
        <v>0</v>
      </c>
      <c r="G33" s="2"/>
      <c r="H33" s="285"/>
      <c r="I33" s="2"/>
      <c r="J33" s="164"/>
      <c r="K33" s="261"/>
      <c r="L33" s="443"/>
      <c r="P33" s="16"/>
    </row>
    <row r="34" spans="1:16" ht="30" customHeight="1">
      <c r="A34" s="291" t="s">
        <v>868</v>
      </c>
      <c r="B34" s="293" t="s">
        <v>356</v>
      </c>
      <c r="C34" s="359">
        <v>19.3</v>
      </c>
      <c r="D34" s="284" t="s">
        <v>880</v>
      </c>
      <c r="E34" s="134"/>
      <c r="F34" s="5">
        <f t="shared" si="1"/>
        <v>0</v>
      </c>
      <c r="G34" s="2"/>
      <c r="H34" s="285"/>
      <c r="I34" s="2"/>
      <c r="J34" s="164"/>
      <c r="K34" s="261"/>
      <c r="L34" s="443"/>
      <c r="P34" s="16"/>
    </row>
    <row r="35" spans="1:16" ht="30" customHeight="1">
      <c r="A35" s="291" t="s">
        <v>868</v>
      </c>
      <c r="B35" s="161" t="s">
        <v>877</v>
      </c>
      <c r="C35" s="359">
        <v>14.4</v>
      </c>
      <c r="D35" s="284" t="s">
        <v>881</v>
      </c>
      <c r="E35" s="134"/>
      <c r="F35" s="5">
        <f t="shared" si="1"/>
        <v>0</v>
      </c>
      <c r="G35" s="2"/>
      <c r="H35" s="285"/>
      <c r="I35" s="2"/>
      <c r="J35" s="164"/>
      <c r="K35" s="261"/>
      <c r="L35" s="443"/>
      <c r="P35" s="16"/>
    </row>
    <row r="36" spans="1:16" ht="30" customHeight="1">
      <c r="A36" s="291" t="s">
        <v>868</v>
      </c>
      <c r="B36" s="161" t="s">
        <v>878</v>
      </c>
      <c r="C36" s="359">
        <v>0.1</v>
      </c>
      <c r="D36" s="284" t="s">
        <v>880</v>
      </c>
      <c r="E36" s="134"/>
      <c r="F36" s="5">
        <f t="shared" si="1"/>
        <v>0</v>
      </c>
      <c r="G36" s="2"/>
      <c r="H36" s="285"/>
      <c r="I36" s="2"/>
      <c r="J36" s="164"/>
      <c r="K36" s="261"/>
      <c r="L36" s="443"/>
      <c r="P36" s="16"/>
    </row>
    <row r="37" spans="1:16" ht="30" customHeight="1">
      <c r="A37" s="291" t="s">
        <v>868</v>
      </c>
      <c r="B37" s="161" t="s">
        <v>886</v>
      </c>
      <c r="C37" s="359">
        <v>1</v>
      </c>
      <c r="D37" s="284" t="s">
        <v>331</v>
      </c>
      <c r="E37" s="134"/>
      <c r="F37" s="5">
        <f t="shared" si="1"/>
        <v>0</v>
      </c>
      <c r="G37" s="2"/>
      <c r="H37" s="285"/>
      <c r="I37" s="2"/>
      <c r="J37" s="164"/>
      <c r="K37" s="261"/>
      <c r="L37" s="443"/>
      <c r="P37" s="16"/>
    </row>
    <row r="38" spans="1:16" ht="30" customHeight="1">
      <c r="A38" s="287"/>
      <c r="B38" s="288"/>
      <c r="C38" s="359"/>
      <c r="D38" s="284"/>
      <c r="E38" s="134"/>
      <c r="F38" s="5"/>
      <c r="G38" s="2"/>
      <c r="H38" s="285"/>
      <c r="I38" s="2"/>
      <c r="J38" s="164"/>
      <c r="K38" s="167"/>
      <c r="L38" s="286"/>
      <c r="P38" s="16"/>
    </row>
    <row r="39" spans="1:16" ht="30" customHeight="1">
      <c r="A39" s="294" t="s">
        <v>885</v>
      </c>
      <c r="B39" s="295"/>
      <c r="C39" s="399"/>
      <c r="D39" s="296"/>
      <c r="E39" s="154"/>
      <c r="F39" s="125"/>
      <c r="G39" s="12"/>
      <c r="H39" s="297"/>
      <c r="I39" s="12"/>
      <c r="J39" s="298"/>
      <c r="K39" s="178"/>
      <c r="L39" s="299"/>
      <c r="P39" s="16"/>
    </row>
    <row r="40" spans="1:16" ht="15.6" customHeight="1">
      <c r="K40" s="625"/>
      <c r="L40" s="625"/>
      <c r="P40" s="16"/>
    </row>
    <row r="41" spans="1:16" ht="30" customHeight="1">
      <c r="A41" s="596" t="s">
        <v>14</v>
      </c>
      <c r="B41" s="596"/>
      <c r="C41" s="596"/>
      <c r="D41" s="596"/>
      <c r="E41" s="596"/>
      <c r="F41" s="596"/>
      <c r="G41" s="623"/>
      <c r="H41" s="623"/>
      <c r="I41" s="623"/>
      <c r="K41" s="624">
        <f>K21+1</f>
        <v>74</v>
      </c>
      <c r="L41" s="624"/>
      <c r="P41" s="16"/>
    </row>
    <row r="42" spans="1:16" ht="15" customHeight="1">
      <c r="A42" s="598" t="s">
        <v>12</v>
      </c>
      <c r="B42" s="620" t="s">
        <v>13</v>
      </c>
      <c r="C42" s="585" t="s">
        <v>9</v>
      </c>
      <c r="D42" s="604"/>
      <c r="E42" s="604"/>
      <c r="F42" s="604"/>
      <c r="G42" s="606" t="s">
        <v>4</v>
      </c>
      <c r="H42" s="607"/>
      <c r="I42" s="607"/>
      <c r="J42" s="608"/>
      <c r="K42" s="551" t="s">
        <v>2</v>
      </c>
      <c r="L42" s="576"/>
      <c r="P42" s="16"/>
    </row>
    <row r="43" spans="1:16" ht="15" customHeight="1">
      <c r="A43" s="599"/>
      <c r="B43" s="621"/>
      <c r="C43" s="587"/>
      <c r="D43" s="605"/>
      <c r="E43" s="605"/>
      <c r="F43" s="605"/>
      <c r="G43" s="609"/>
      <c r="H43" s="610"/>
      <c r="I43" s="610"/>
      <c r="J43" s="611"/>
      <c r="K43" s="618"/>
      <c r="L43" s="619"/>
      <c r="P43" s="16"/>
    </row>
    <row r="44" spans="1:16" ht="30" customHeight="1">
      <c r="A44" s="600"/>
      <c r="B44" s="548"/>
      <c r="C44" s="155" t="s">
        <v>0</v>
      </c>
      <c r="D44" s="244" t="s">
        <v>1</v>
      </c>
      <c r="E44" s="155" t="s">
        <v>5</v>
      </c>
      <c r="F44" s="157" t="s">
        <v>3</v>
      </c>
      <c r="G44" s="155" t="s">
        <v>0</v>
      </c>
      <c r="H44" s="158" t="s">
        <v>1</v>
      </c>
      <c r="I44" s="159" t="s">
        <v>5</v>
      </c>
      <c r="J44" s="159" t="s">
        <v>3</v>
      </c>
      <c r="K44" s="552"/>
      <c r="L44" s="577"/>
      <c r="P44" s="16"/>
    </row>
    <row r="45" spans="1:16" ht="30" customHeight="1">
      <c r="A45" s="291" t="s">
        <v>870</v>
      </c>
      <c r="B45" s="288" t="s">
        <v>871</v>
      </c>
      <c r="C45" s="400">
        <v>352</v>
      </c>
      <c r="D45" s="284" t="s">
        <v>880</v>
      </c>
      <c r="E45" s="134"/>
      <c r="F45" s="5">
        <f>ROUNDDOWN(C45*E45,)</f>
        <v>0</v>
      </c>
      <c r="G45" s="2"/>
      <c r="H45" s="285"/>
      <c r="I45" s="2"/>
      <c r="J45" s="164"/>
      <c r="K45" s="261"/>
      <c r="L45" s="443"/>
      <c r="P45" s="300"/>
    </row>
    <row r="46" spans="1:16" ht="30" customHeight="1">
      <c r="A46" s="291" t="s">
        <v>870</v>
      </c>
      <c r="B46" s="288" t="s">
        <v>872</v>
      </c>
      <c r="C46" s="135">
        <v>6</v>
      </c>
      <c r="D46" s="284" t="s">
        <v>880</v>
      </c>
      <c r="E46" s="134"/>
      <c r="F46" s="5">
        <f>ROUNDDOWN(C46*E46,)</f>
        <v>0</v>
      </c>
      <c r="G46" s="2"/>
      <c r="H46" s="285"/>
      <c r="I46" s="2"/>
      <c r="J46" s="164"/>
      <c r="K46" s="261"/>
      <c r="L46" s="443"/>
      <c r="P46" s="16"/>
    </row>
    <row r="47" spans="1:16" ht="30" customHeight="1">
      <c r="A47" s="291" t="s">
        <v>870</v>
      </c>
      <c r="B47" s="161" t="s">
        <v>429</v>
      </c>
      <c r="C47" s="135">
        <v>12.9</v>
      </c>
      <c r="D47" s="284" t="s">
        <v>880</v>
      </c>
      <c r="E47" s="134"/>
      <c r="F47" s="5">
        <f t="shared" ref="F47:F56" si="2">ROUNDDOWN(C47*E47,)</f>
        <v>0</v>
      </c>
      <c r="G47" s="2"/>
      <c r="H47" s="285"/>
      <c r="I47" s="2"/>
      <c r="J47" s="164"/>
      <c r="K47" s="261"/>
      <c r="L47" s="443"/>
      <c r="P47" s="16"/>
    </row>
    <row r="48" spans="1:16" ht="30" customHeight="1">
      <c r="A48" s="291" t="s">
        <v>870</v>
      </c>
      <c r="B48" s="293" t="s">
        <v>876</v>
      </c>
      <c r="C48" s="135">
        <v>5.7</v>
      </c>
      <c r="D48" s="284" t="s">
        <v>880</v>
      </c>
      <c r="E48" s="134"/>
      <c r="F48" s="5">
        <f>ROUNDDOWN(C48*E48,)</f>
        <v>0</v>
      </c>
      <c r="G48" s="2"/>
      <c r="H48" s="285"/>
      <c r="I48" s="2"/>
      <c r="J48" s="164"/>
      <c r="K48" s="261"/>
      <c r="L48" s="443"/>
      <c r="P48" s="16"/>
    </row>
    <row r="49" spans="1:16" ht="30" customHeight="1">
      <c r="A49" s="291" t="s">
        <v>870</v>
      </c>
      <c r="B49" s="161" t="s">
        <v>873</v>
      </c>
      <c r="C49" s="135">
        <v>6.5</v>
      </c>
      <c r="D49" s="284" t="s">
        <v>880</v>
      </c>
      <c r="E49" s="134"/>
      <c r="F49" s="5">
        <f t="shared" si="2"/>
        <v>0</v>
      </c>
      <c r="G49" s="2"/>
      <c r="H49" s="285"/>
      <c r="I49" s="2"/>
      <c r="J49" s="164"/>
      <c r="K49" s="261"/>
      <c r="L49" s="443"/>
      <c r="P49" s="16"/>
    </row>
    <row r="50" spans="1:16" ht="30" customHeight="1">
      <c r="A50" s="291" t="s">
        <v>870</v>
      </c>
      <c r="B50" s="161" t="s">
        <v>875</v>
      </c>
      <c r="C50" s="135">
        <v>5</v>
      </c>
      <c r="D50" s="284" t="s">
        <v>880</v>
      </c>
      <c r="E50" s="134"/>
      <c r="F50" s="5">
        <f t="shared" si="2"/>
        <v>0</v>
      </c>
      <c r="G50" s="2"/>
      <c r="H50" s="285"/>
      <c r="I50" s="2"/>
      <c r="J50" s="164"/>
      <c r="K50" s="261"/>
      <c r="L50" s="443"/>
      <c r="P50" s="16"/>
    </row>
    <row r="51" spans="1:16" ht="30" customHeight="1">
      <c r="A51" s="291" t="s">
        <v>870</v>
      </c>
      <c r="B51" s="288" t="s">
        <v>874</v>
      </c>
      <c r="C51" s="135">
        <v>1.1000000000000001</v>
      </c>
      <c r="D51" s="284" t="s">
        <v>880</v>
      </c>
      <c r="E51" s="134"/>
      <c r="F51" s="5">
        <f>ROUNDDOWN(C51*E51,)</f>
        <v>0</v>
      </c>
      <c r="G51" s="2"/>
      <c r="H51" s="285"/>
      <c r="I51" s="2"/>
      <c r="J51" s="164"/>
      <c r="K51" s="261"/>
      <c r="L51" s="443"/>
      <c r="P51" s="16"/>
    </row>
    <row r="52" spans="1:16" ht="30" customHeight="1">
      <c r="A52" s="291" t="s">
        <v>870</v>
      </c>
      <c r="B52" s="161" t="s">
        <v>430</v>
      </c>
      <c r="C52" s="135">
        <v>0.4</v>
      </c>
      <c r="D52" s="284" t="s">
        <v>881</v>
      </c>
      <c r="E52" s="134"/>
      <c r="F52" s="5">
        <f t="shared" si="2"/>
        <v>0</v>
      </c>
      <c r="G52" s="2"/>
      <c r="H52" s="285"/>
      <c r="I52" s="2"/>
      <c r="J52" s="164"/>
      <c r="K52" s="261"/>
      <c r="L52" s="443"/>
      <c r="P52" s="16"/>
    </row>
    <row r="53" spans="1:16" ht="30" customHeight="1">
      <c r="A53" s="291" t="s">
        <v>870</v>
      </c>
      <c r="B53" s="293" t="s">
        <v>356</v>
      </c>
      <c r="C53" s="135">
        <v>19.3</v>
      </c>
      <c r="D53" s="284" t="s">
        <v>880</v>
      </c>
      <c r="E53" s="134"/>
      <c r="F53" s="5">
        <f t="shared" si="2"/>
        <v>0</v>
      </c>
      <c r="G53" s="2"/>
      <c r="H53" s="285"/>
      <c r="I53" s="2"/>
      <c r="J53" s="164"/>
      <c r="K53" s="261"/>
      <c r="L53" s="443"/>
      <c r="P53" s="16"/>
    </row>
    <row r="54" spans="1:16" ht="30" customHeight="1">
      <c r="A54" s="291" t="s">
        <v>870</v>
      </c>
      <c r="B54" s="161" t="s">
        <v>877</v>
      </c>
      <c r="C54" s="135">
        <v>14.4</v>
      </c>
      <c r="D54" s="284" t="s">
        <v>881</v>
      </c>
      <c r="E54" s="134"/>
      <c r="F54" s="5">
        <f t="shared" si="2"/>
        <v>0</v>
      </c>
      <c r="G54" s="2"/>
      <c r="H54" s="285"/>
      <c r="I54" s="2"/>
      <c r="J54" s="164"/>
      <c r="K54" s="261"/>
      <c r="L54" s="443"/>
      <c r="P54" s="16"/>
    </row>
    <row r="55" spans="1:16" ht="30" customHeight="1">
      <c r="A55" s="291" t="s">
        <v>870</v>
      </c>
      <c r="B55" s="161" t="s">
        <v>878</v>
      </c>
      <c r="C55" s="135">
        <v>0.1</v>
      </c>
      <c r="D55" s="284" t="s">
        <v>880</v>
      </c>
      <c r="E55" s="134"/>
      <c r="F55" s="5">
        <f t="shared" si="2"/>
        <v>0</v>
      </c>
      <c r="G55" s="2"/>
      <c r="H55" s="285"/>
      <c r="I55" s="2"/>
      <c r="J55" s="164"/>
      <c r="K55" s="261"/>
      <c r="L55" s="443"/>
      <c r="P55" s="16"/>
    </row>
    <row r="56" spans="1:16" ht="30" customHeight="1">
      <c r="A56" s="291" t="s">
        <v>870</v>
      </c>
      <c r="B56" s="161" t="s">
        <v>886</v>
      </c>
      <c r="C56" s="135">
        <v>1</v>
      </c>
      <c r="D56" s="284" t="s">
        <v>331</v>
      </c>
      <c r="E56" s="134"/>
      <c r="F56" s="5">
        <f t="shared" si="2"/>
        <v>0</v>
      </c>
      <c r="G56" s="2"/>
      <c r="H56" s="285"/>
      <c r="I56" s="2"/>
      <c r="J56" s="164"/>
      <c r="K56" s="261"/>
      <c r="L56" s="443"/>
      <c r="P56" s="16"/>
    </row>
    <row r="57" spans="1:16" ht="30" customHeight="1">
      <c r="A57" s="287"/>
      <c r="B57" s="161"/>
      <c r="C57" s="135"/>
      <c r="D57" s="284"/>
      <c r="E57" s="134"/>
      <c r="F57" s="5"/>
      <c r="G57" s="2"/>
      <c r="H57" s="285"/>
      <c r="I57" s="2"/>
      <c r="J57" s="164"/>
      <c r="K57" s="167"/>
      <c r="L57" s="286"/>
      <c r="P57" s="16"/>
    </row>
    <row r="58" spans="1:16" ht="30" customHeight="1">
      <c r="A58" s="287"/>
      <c r="B58" s="288"/>
      <c r="C58" s="135"/>
      <c r="D58" s="284"/>
      <c r="E58" s="134"/>
      <c r="F58" s="5"/>
      <c r="G58" s="2"/>
      <c r="H58" s="285"/>
      <c r="I58" s="2"/>
      <c r="J58" s="164"/>
      <c r="K58" s="167"/>
      <c r="L58" s="286"/>
      <c r="P58" s="16"/>
    </row>
    <row r="59" spans="1:16" ht="30" customHeight="1">
      <c r="A59" s="302" t="s">
        <v>694</v>
      </c>
      <c r="B59" s="295"/>
      <c r="C59" s="420"/>
      <c r="D59" s="296"/>
      <c r="E59" s="154"/>
      <c r="F59" s="125">
        <f>SUM(F26:F58)</f>
        <v>0</v>
      </c>
      <c r="G59" s="20"/>
      <c r="H59" s="303"/>
      <c r="I59" s="20"/>
      <c r="J59" s="130"/>
      <c r="K59" s="167"/>
      <c r="L59" s="286"/>
      <c r="P59" s="16"/>
    </row>
    <row r="60" spans="1:16" ht="15" customHeight="1">
      <c r="A60" s="280"/>
      <c r="B60" s="304"/>
      <c r="C60" s="305"/>
      <c r="D60" s="182"/>
      <c r="E60" s="182"/>
      <c r="F60" s="306"/>
      <c r="G60" s="180"/>
      <c r="H60" s="307"/>
      <c r="I60" s="180"/>
      <c r="J60" s="306"/>
      <c r="K60" s="622"/>
      <c r="L60" s="622"/>
      <c r="P60" s="16"/>
    </row>
    <row r="61" spans="1:16" ht="30" customHeight="1">
      <c r="A61" s="596" t="s">
        <v>14</v>
      </c>
      <c r="B61" s="596"/>
      <c r="C61" s="596"/>
      <c r="D61" s="596"/>
      <c r="E61" s="596"/>
      <c r="F61" s="596"/>
      <c r="G61" s="623"/>
      <c r="H61" s="623"/>
      <c r="I61" s="623"/>
      <c r="K61" s="624">
        <f>K41+1</f>
        <v>75</v>
      </c>
      <c r="L61" s="624"/>
      <c r="P61" s="16"/>
    </row>
    <row r="62" spans="1:16" ht="15" customHeight="1">
      <c r="A62" s="598" t="s">
        <v>12</v>
      </c>
      <c r="B62" s="620" t="s">
        <v>13</v>
      </c>
      <c r="C62" s="585" t="s">
        <v>9</v>
      </c>
      <c r="D62" s="604"/>
      <c r="E62" s="604"/>
      <c r="F62" s="604"/>
      <c r="G62" s="606" t="s">
        <v>4</v>
      </c>
      <c r="H62" s="607"/>
      <c r="I62" s="607"/>
      <c r="J62" s="608"/>
      <c r="K62" s="551" t="s">
        <v>2</v>
      </c>
      <c r="L62" s="576"/>
      <c r="P62" s="16"/>
    </row>
    <row r="63" spans="1:16" ht="15" customHeight="1">
      <c r="A63" s="599"/>
      <c r="B63" s="621"/>
      <c r="C63" s="587"/>
      <c r="D63" s="605"/>
      <c r="E63" s="605"/>
      <c r="F63" s="605"/>
      <c r="G63" s="609"/>
      <c r="H63" s="610"/>
      <c r="I63" s="610"/>
      <c r="J63" s="611"/>
      <c r="K63" s="618"/>
      <c r="L63" s="619"/>
      <c r="P63" s="16"/>
    </row>
    <row r="64" spans="1:16" ht="30" customHeight="1">
      <c r="A64" s="600"/>
      <c r="B64" s="548"/>
      <c r="C64" s="155" t="s">
        <v>0</v>
      </c>
      <c r="D64" s="244" t="s">
        <v>1</v>
      </c>
      <c r="E64" s="155" t="s">
        <v>5</v>
      </c>
      <c r="F64" s="157" t="s">
        <v>3</v>
      </c>
      <c r="G64" s="155" t="s">
        <v>0</v>
      </c>
      <c r="H64" s="158" t="s">
        <v>1</v>
      </c>
      <c r="I64" s="159" t="s">
        <v>5</v>
      </c>
      <c r="J64" s="159" t="s">
        <v>3</v>
      </c>
      <c r="K64" s="552"/>
      <c r="L64" s="577"/>
      <c r="P64" s="16"/>
    </row>
    <row r="65" spans="1:16" ht="30" customHeight="1">
      <c r="A65" s="287" t="s">
        <v>884</v>
      </c>
      <c r="B65" s="288"/>
      <c r="C65" s="135"/>
      <c r="D65" s="284"/>
      <c r="E65" s="134"/>
      <c r="F65" s="5"/>
      <c r="G65" s="2"/>
      <c r="H65" s="285"/>
      <c r="I65" s="2"/>
      <c r="J65" s="164"/>
      <c r="K65" s="167"/>
      <c r="L65" s="286"/>
      <c r="P65" s="300"/>
    </row>
    <row r="66" spans="1:16" ht="30" customHeight="1">
      <c r="A66" s="291" t="s">
        <v>868</v>
      </c>
      <c r="B66" s="293" t="s">
        <v>879</v>
      </c>
      <c r="C66" s="135">
        <v>12</v>
      </c>
      <c r="D66" s="284" t="s">
        <v>881</v>
      </c>
      <c r="E66" s="134"/>
      <c r="F66" s="5">
        <f>ROUNDDOWN(C66*E66,)</f>
        <v>0</v>
      </c>
      <c r="G66" s="2"/>
      <c r="H66" s="285"/>
      <c r="I66" s="2"/>
      <c r="J66" s="164"/>
      <c r="K66" s="261"/>
      <c r="L66" s="443"/>
      <c r="P66" s="16"/>
    </row>
    <row r="67" spans="1:16" ht="30" customHeight="1">
      <c r="A67" s="291" t="s">
        <v>870</v>
      </c>
      <c r="B67" s="293" t="s">
        <v>879</v>
      </c>
      <c r="C67" s="135">
        <v>12</v>
      </c>
      <c r="D67" s="284" t="s">
        <v>881</v>
      </c>
      <c r="E67" s="134"/>
      <c r="F67" s="5">
        <f t="shared" ref="F67" si="3">ROUNDDOWN(C67*E67,)</f>
        <v>0</v>
      </c>
      <c r="G67" s="2"/>
      <c r="H67" s="285"/>
      <c r="I67" s="2"/>
      <c r="J67" s="164"/>
      <c r="K67" s="261"/>
      <c r="L67" s="443"/>
      <c r="P67" s="16"/>
    </row>
    <row r="68" spans="1:16" ht="30" customHeight="1">
      <c r="A68" s="291"/>
      <c r="B68" s="161"/>
      <c r="C68" s="135"/>
      <c r="D68" s="284"/>
      <c r="E68" s="134"/>
      <c r="F68" s="5"/>
      <c r="G68" s="2"/>
      <c r="H68" s="285"/>
      <c r="I68" s="2"/>
      <c r="J68" s="164"/>
      <c r="K68" s="167"/>
      <c r="L68" s="286"/>
      <c r="P68" s="16"/>
    </row>
    <row r="69" spans="1:16" ht="30" customHeight="1">
      <c r="A69" s="291"/>
      <c r="B69" s="293"/>
      <c r="C69" s="135"/>
      <c r="D69" s="284"/>
      <c r="E69" s="134"/>
      <c r="F69" s="5"/>
      <c r="G69" s="2"/>
      <c r="H69" s="285"/>
      <c r="I69" s="2"/>
      <c r="J69" s="164"/>
      <c r="K69" s="167"/>
      <c r="L69" s="286"/>
      <c r="P69" s="16"/>
    </row>
    <row r="70" spans="1:16" ht="30" customHeight="1">
      <c r="A70" s="291"/>
      <c r="B70" s="161"/>
      <c r="C70" s="135"/>
      <c r="D70" s="284"/>
      <c r="E70" s="134"/>
      <c r="F70" s="5"/>
      <c r="G70" s="2"/>
      <c r="H70" s="285"/>
      <c r="I70" s="2"/>
      <c r="J70" s="164"/>
      <c r="K70" s="167"/>
      <c r="L70" s="286"/>
      <c r="P70" s="16"/>
    </row>
    <row r="71" spans="1:16" ht="30" customHeight="1">
      <c r="A71" s="291"/>
      <c r="B71" s="161"/>
      <c r="C71" s="135"/>
      <c r="D71" s="284"/>
      <c r="E71" s="134"/>
      <c r="F71" s="5"/>
      <c r="G71" s="2"/>
      <c r="H71" s="285"/>
      <c r="I71" s="2"/>
      <c r="J71" s="164"/>
      <c r="K71" s="167"/>
      <c r="L71" s="286"/>
      <c r="P71" s="16"/>
    </row>
    <row r="72" spans="1:16" ht="30" customHeight="1">
      <c r="A72" s="291"/>
      <c r="B72" s="288"/>
      <c r="C72" s="135"/>
      <c r="D72" s="284"/>
      <c r="E72" s="134"/>
      <c r="F72" s="5"/>
      <c r="G72" s="2"/>
      <c r="H72" s="285"/>
      <c r="I72" s="2"/>
      <c r="J72" s="164"/>
      <c r="K72" s="167"/>
      <c r="L72" s="286"/>
      <c r="P72" s="16"/>
    </row>
    <row r="73" spans="1:16" ht="30" customHeight="1">
      <c r="A73" s="291"/>
      <c r="B73" s="161"/>
      <c r="C73" s="135"/>
      <c r="D73" s="284"/>
      <c r="E73" s="134"/>
      <c r="F73" s="5"/>
      <c r="G73" s="2"/>
      <c r="H73" s="285"/>
      <c r="I73" s="2"/>
      <c r="J73" s="164"/>
      <c r="K73" s="167"/>
      <c r="L73" s="286"/>
      <c r="P73" s="16"/>
    </row>
    <row r="74" spans="1:16" ht="30" customHeight="1">
      <c r="A74" s="291"/>
      <c r="B74" s="293"/>
      <c r="C74" s="135"/>
      <c r="D74" s="284"/>
      <c r="E74" s="134"/>
      <c r="F74" s="5"/>
      <c r="G74" s="2"/>
      <c r="H74" s="285"/>
      <c r="I74" s="2"/>
      <c r="J74" s="164"/>
      <c r="K74" s="167"/>
      <c r="L74" s="286"/>
      <c r="P74" s="16"/>
    </row>
    <row r="75" spans="1:16" ht="30" customHeight="1">
      <c r="A75" s="291"/>
      <c r="B75" s="161"/>
      <c r="C75" s="135"/>
      <c r="D75" s="284"/>
      <c r="E75" s="134"/>
      <c r="F75" s="5"/>
      <c r="G75" s="2"/>
      <c r="H75" s="285"/>
      <c r="I75" s="2"/>
      <c r="J75" s="164"/>
      <c r="K75" s="167"/>
      <c r="L75" s="286"/>
      <c r="P75" s="16"/>
    </row>
    <row r="76" spans="1:16" ht="30" customHeight="1">
      <c r="A76" s="291"/>
      <c r="B76" s="161"/>
      <c r="C76" s="135"/>
      <c r="D76" s="284"/>
      <c r="E76" s="134"/>
      <c r="F76" s="5"/>
      <c r="G76" s="2"/>
      <c r="H76" s="285"/>
      <c r="I76" s="2"/>
      <c r="J76" s="164"/>
      <c r="K76" s="167"/>
      <c r="L76" s="286"/>
      <c r="P76" s="16"/>
    </row>
    <row r="77" spans="1:16" ht="30" customHeight="1">
      <c r="A77" s="287"/>
      <c r="B77" s="161"/>
      <c r="C77" s="135"/>
      <c r="D77" s="284"/>
      <c r="E77" s="134"/>
      <c r="F77" s="5"/>
      <c r="G77" s="2"/>
      <c r="H77" s="285"/>
      <c r="I77" s="2"/>
      <c r="J77" s="164"/>
      <c r="K77" s="167"/>
      <c r="L77" s="286"/>
      <c r="P77" s="16"/>
    </row>
    <row r="78" spans="1:16" ht="30" customHeight="1">
      <c r="A78" s="287"/>
      <c r="B78" s="288"/>
      <c r="C78" s="135"/>
      <c r="D78" s="284"/>
      <c r="E78" s="134"/>
      <c r="F78" s="5"/>
      <c r="G78" s="2"/>
      <c r="H78" s="285"/>
      <c r="I78" s="2"/>
      <c r="J78" s="164"/>
      <c r="K78" s="167"/>
      <c r="L78" s="286"/>
      <c r="P78" s="16"/>
    </row>
    <row r="79" spans="1:16" ht="30" customHeight="1">
      <c r="A79" s="302" t="s">
        <v>694</v>
      </c>
      <c r="B79" s="295"/>
      <c r="C79" s="420"/>
      <c r="D79" s="296"/>
      <c r="E79" s="154"/>
      <c r="F79" s="125">
        <f>SUM(F66:F78)</f>
        <v>0</v>
      </c>
      <c r="G79" s="20"/>
      <c r="H79" s="303"/>
      <c r="I79" s="20"/>
      <c r="J79" s="130"/>
      <c r="K79" s="167"/>
      <c r="L79" s="286"/>
      <c r="P79" s="16"/>
    </row>
    <row r="80" spans="1:16" ht="15" customHeight="1">
      <c r="A80" s="280"/>
      <c r="B80" s="304"/>
      <c r="C80" s="305"/>
      <c r="D80" s="182"/>
      <c r="E80" s="182"/>
      <c r="F80" s="306"/>
      <c r="G80" s="180"/>
      <c r="H80" s="307"/>
      <c r="I80" s="180"/>
      <c r="J80" s="306"/>
      <c r="K80" s="622"/>
      <c r="L80" s="622"/>
      <c r="P80" s="16"/>
    </row>
    <row r="82" spans="6:6" ht="30.6" customHeight="1">
      <c r="F82" s="216"/>
    </row>
  </sheetData>
  <mergeCells count="32">
    <mergeCell ref="A1:I1"/>
    <mergeCell ref="K1:L1"/>
    <mergeCell ref="A2:A4"/>
    <mergeCell ref="B2:B4"/>
    <mergeCell ref="C2:F3"/>
    <mergeCell ref="G2:J3"/>
    <mergeCell ref="K2:L4"/>
    <mergeCell ref="K20:L20"/>
    <mergeCell ref="A21:I21"/>
    <mergeCell ref="K21:L21"/>
    <mergeCell ref="A22:A24"/>
    <mergeCell ref="B22:B24"/>
    <mergeCell ref="C22:F23"/>
    <mergeCell ref="G22:J23"/>
    <mergeCell ref="K22:L24"/>
    <mergeCell ref="K40:L40"/>
    <mergeCell ref="A41:I41"/>
    <mergeCell ref="K41:L41"/>
    <mergeCell ref="A42:A44"/>
    <mergeCell ref="B42:B44"/>
    <mergeCell ref="C42:F43"/>
    <mergeCell ref="G42:J43"/>
    <mergeCell ref="K42:L44"/>
    <mergeCell ref="K80:L80"/>
    <mergeCell ref="K60:L60"/>
    <mergeCell ref="A61:I61"/>
    <mergeCell ref="K61:L61"/>
    <mergeCell ref="A62:A64"/>
    <mergeCell ref="B62:B64"/>
    <mergeCell ref="C62:F63"/>
    <mergeCell ref="G62:J63"/>
    <mergeCell ref="K62:L64"/>
  </mergeCells>
  <phoneticPr fontId="8"/>
  <printOptions horizontalCentered="1" verticalCentered="1"/>
  <pageMargins left="0.39370078740157483" right="0.39370078740157483" top="0.78740157480314965" bottom="0.39370078740157483" header="0.51181102362204722" footer="0.51181102362204722"/>
  <pageSetup paperSize="9" orientation="landscape" horizontalDpi="4294967294" r:id="rId1"/>
  <headerFooter alignWithMargins="0"/>
  <rowBreaks count="3" manualBreakCount="3">
    <brk id="20" max="11" man="1"/>
    <brk id="40" max="11" man="1"/>
    <brk id="60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3ABBE-55CD-4AE9-8E0C-F2033F204484}">
  <dimension ref="A1:Q102"/>
  <sheetViews>
    <sheetView showGridLines="0" view="pageBreakPreview" zoomScale="80" zoomScaleNormal="100" zoomScaleSheetLayoutView="80" workbookViewId="0">
      <selection activeCell="O291" sqref="O291"/>
    </sheetView>
  </sheetViews>
  <sheetFormatPr defaultColWidth="8.875" defaultRowHeight="30.6" customHeight="1"/>
  <cols>
    <col min="1" max="1" width="30.75" style="16" customWidth="1"/>
    <col min="2" max="2" width="25.875" style="16" customWidth="1"/>
    <col min="3" max="3" width="8.375" style="16" customWidth="1"/>
    <col min="4" max="4" width="3.625" style="16" customWidth="1"/>
    <col min="5" max="5" width="9.625" style="16" customWidth="1"/>
    <col min="6" max="6" width="13" style="16" customWidth="1"/>
    <col min="7" max="7" width="8.375" style="16" customWidth="1"/>
    <col min="8" max="8" width="3.625" style="16" customWidth="1"/>
    <col min="9" max="9" width="9.625" style="16" customWidth="1"/>
    <col min="10" max="10" width="13" style="16" customWidth="1"/>
    <col min="11" max="11" width="6.625" style="16" customWidth="1"/>
    <col min="12" max="12" width="4.625" style="308" customWidth="1"/>
    <col min="13" max="13" width="9.375" style="282" customWidth="1"/>
    <col min="14" max="14" width="13.625" style="216" customWidth="1"/>
    <col min="15" max="15" width="8.875" style="16"/>
    <col min="16" max="16" width="8.875" style="259"/>
    <col min="17" max="16384" width="8.875" style="16"/>
  </cols>
  <sheetData>
    <row r="1" spans="1:17" ht="30" customHeight="1">
      <c r="A1" s="596" t="s">
        <v>14</v>
      </c>
      <c r="B1" s="596"/>
      <c r="C1" s="596"/>
      <c r="D1" s="596"/>
      <c r="E1" s="596"/>
      <c r="F1" s="596"/>
      <c r="G1" s="623"/>
      <c r="H1" s="623"/>
      <c r="I1" s="623"/>
      <c r="K1" s="624">
        <v>76</v>
      </c>
      <c r="L1" s="624"/>
    </row>
    <row r="2" spans="1:17" ht="15" customHeight="1">
      <c r="A2" s="598" t="s">
        <v>12</v>
      </c>
      <c r="B2" s="620" t="s">
        <v>13</v>
      </c>
      <c r="C2" s="585" t="s">
        <v>9</v>
      </c>
      <c r="D2" s="604"/>
      <c r="E2" s="604"/>
      <c r="F2" s="604"/>
      <c r="G2" s="606" t="s">
        <v>4</v>
      </c>
      <c r="H2" s="607"/>
      <c r="I2" s="607"/>
      <c r="J2" s="608"/>
      <c r="K2" s="551" t="s">
        <v>2</v>
      </c>
      <c r="L2" s="576"/>
    </row>
    <row r="3" spans="1:17" ht="15" customHeight="1">
      <c r="A3" s="599"/>
      <c r="B3" s="621"/>
      <c r="C3" s="587"/>
      <c r="D3" s="605"/>
      <c r="E3" s="605"/>
      <c r="F3" s="605"/>
      <c r="G3" s="609"/>
      <c r="H3" s="610"/>
      <c r="I3" s="610"/>
      <c r="J3" s="611"/>
      <c r="K3" s="618"/>
      <c r="L3" s="619"/>
    </row>
    <row r="4" spans="1:17" ht="30" customHeight="1">
      <c r="A4" s="600"/>
      <c r="B4" s="548"/>
      <c r="C4" s="155" t="s">
        <v>0</v>
      </c>
      <c r="D4" s="244" t="s">
        <v>1</v>
      </c>
      <c r="E4" s="155" t="s">
        <v>5</v>
      </c>
      <c r="F4" s="157" t="s">
        <v>3</v>
      </c>
      <c r="G4" s="155" t="s">
        <v>0</v>
      </c>
      <c r="H4" s="158" t="s">
        <v>1</v>
      </c>
      <c r="I4" s="159" t="s">
        <v>5</v>
      </c>
      <c r="J4" s="159" t="s">
        <v>3</v>
      </c>
      <c r="K4" s="552"/>
      <c r="L4" s="577"/>
    </row>
    <row r="5" spans="1:17" ht="30" customHeight="1">
      <c r="A5" s="160" t="s">
        <v>1011</v>
      </c>
      <c r="B5" s="161"/>
      <c r="C5" s="135"/>
      <c r="D5" s="284"/>
      <c r="E5" s="134"/>
      <c r="F5" s="5"/>
      <c r="G5" s="2"/>
      <c r="H5" s="285"/>
      <c r="I5" s="2"/>
      <c r="J5" s="164"/>
      <c r="K5" s="167"/>
      <c r="L5" s="286"/>
    </row>
    <row r="6" spans="1:17" ht="30" customHeight="1">
      <c r="A6" s="287" t="s">
        <v>887</v>
      </c>
      <c r="B6" s="288"/>
      <c r="C6" s="135"/>
      <c r="D6" s="284"/>
      <c r="E6" s="134"/>
      <c r="F6" s="5"/>
      <c r="G6" s="2"/>
      <c r="H6" s="285"/>
      <c r="I6" s="2"/>
      <c r="J6" s="164"/>
      <c r="K6" s="167"/>
      <c r="L6" s="289"/>
    </row>
    <row r="7" spans="1:17" ht="30" customHeight="1">
      <c r="A7" s="290" t="s">
        <v>889</v>
      </c>
      <c r="B7" s="288"/>
      <c r="C7" s="135"/>
      <c r="D7" s="284"/>
      <c r="E7" s="134"/>
      <c r="F7" s="5"/>
      <c r="G7" s="2"/>
      <c r="H7" s="285"/>
      <c r="I7" s="2"/>
      <c r="J7" s="164"/>
      <c r="K7" s="167"/>
      <c r="L7" s="286"/>
    </row>
    <row r="8" spans="1:17" ht="30" customHeight="1">
      <c r="A8" s="291" t="s">
        <v>888</v>
      </c>
      <c r="B8" s="288"/>
      <c r="C8" s="135">
        <v>11.6</v>
      </c>
      <c r="D8" s="284" t="s">
        <v>75</v>
      </c>
      <c r="E8" s="134"/>
      <c r="F8" s="5">
        <f t="shared" ref="F8:F14" si="0">ROUNDDOWN(C8*E8,)</f>
        <v>0</v>
      </c>
      <c r="G8" s="2"/>
      <c r="H8" s="285"/>
      <c r="I8" s="2"/>
      <c r="J8" s="164"/>
      <c r="K8" s="261"/>
      <c r="L8" s="443"/>
      <c r="M8" s="216"/>
      <c r="O8" s="218"/>
    </row>
    <row r="9" spans="1:17" ht="30" customHeight="1">
      <c r="A9" s="291" t="s">
        <v>890</v>
      </c>
      <c r="B9" s="222" t="s">
        <v>89</v>
      </c>
      <c r="C9" s="135">
        <v>47.6</v>
      </c>
      <c r="D9" s="284" t="s">
        <v>75</v>
      </c>
      <c r="E9" s="134"/>
      <c r="F9" s="5">
        <f t="shared" si="0"/>
        <v>0</v>
      </c>
      <c r="G9" s="2"/>
      <c r="H9" s="285"/>
      <c r="I9" s="2"/>
      <c r="J9" s="164"/>
      <c r="K9" s="261"/>
      <c r="L9" s="443"/>
      <c r="M9" s="216"/>
      <c r="O9" s="218"/>
    </row>
    <row r="10" spans="1:17" ht="30" customHeight="1">
      <c r="A10" s="291" t="s">
        <v>891</v>
      </c>
      <c r="B10" s="161"/>
      <c r="C10" s="135">
        <v>47.6</v>
      </c>
      <c r="D10" s="284" t="s">
        <v>75</v>
      </c>
      <c r="E10" s="134"/>
      <c r="F10" s="5">
        <f t="shared" si="0"/>
        <v>0</v>
      </c>
      <c r="G10" s="2"/>
      <c r="H10" s="285"/>
      <c r="I10" s="2"/>
      <c r="J10" s="164"/>
      <c r="K10" s="261"/>
      <c r="L10" s="443"/>
      <c r="M10" s="216"/>
      <c r="O10" s="218"/>
    </row>
    <row r="11" spans="1:17" ht="30" customHeight="1">
      <c r="A11" s="291" t="s">
        <v>892</v>
      </c>
      <c r="B11" s="161"/>
      <c r="C11" s="135">
        <v>8</v>
      </c>
      <c r="D11" s="284" t="s">
        <v>60</v>
      </c>
      <c r="E11" s="134"/>
      <c r="F11" s="5">
        <f t="shared" si="0"/>
        <v>0</v>
      </c>
      <c r="G11" s="2"/>
      <c r="H11" s="285"/>
      <c r="I11" s="2"/>
      <c r="J11" s="164"/>
      <c r="K11" s="261"/>
      <c r="L11" s="443"/>
      <c r="M11" s="216"/>
      <c r="O11" s="218"/>
      <c r="Q11" s="259"/>
    </row>
    <row r="12" spans="1:17" ht="30" customHeight="1">
      <c r="A12" s="291" t="s">
        <v>893</v>
      </c>
      <c r="B12" s="288"/>
      <c r="C12" s="135">
        <v>16</v>
      </c>
      <c r="D12" s="284" t="s">
        <v>75</v>
      </c>
      <c r="E12" s="134"/>
      <c r="F12" s="5">
        <f t="shared" si="0"/>
        <v>0</v>
      </c>
      <c r="G12" s="2"/>
      <c r="H12" s="285"/>
      <c r="I12" s="2"/>
      <c r="J12" s="164"/>
      <c r="K12" s="261"/>
      <c r="L12" s="443"/>
      <c r="M12" s="216"/>
      <c r="O12" s="218"/>
      <c r="Q12" s="259"/>
    </row>
    <row r="13" spans="1:17" ht="30" customHeight="1">
      <c r="A13" s="291" t="s">
        <v>894</v>
      </c>
      <c r="B13" s="288"/>
      <c r="C13" s="135">
        <v>1</v>
      </c>
      <c r="D13" s="284" t="s">
        <v>331</v>
      </c>
      <c r="E13" s="134"/>
      <c r="F13" s="5">
        <f t="shared" si="0"/>
        <v>0</v>
      </c>
      <c r="G13" s="2"/>
      <c r="H13" s="285"/>
      <c r="I13" s="2"/>
      <c r="J13" s="164"/>
      <c r="K13" s="261"/>
      <c r="L13" s="443"/>
      <c r="M13" s="216"/>
      <c r="O13" s="218"/>
    </row>
    <row r="14" spans="1:17" ht="30" customHeight="1">
      <c r="A14" s="291" t="s">
        <v>895</v>
      </c>
      <c r="B14" s="288"/>
      <c r="C14" s="135">
        <v>1</v>
      </c>
      <c r="D14" s="284" t="s">
        <v>331</v>
      </c>
      <c r="E14" s="134"/>
      <c r="F14" s="5">
        <f t="shared" si="0"/>
        <v>0</v>
      </c>
      <c r="G14" s="2"/>
      <c r="H14" s="285"/>
      <c r="I14" s="2"/>
      <c r="J14" s="164"/>
      <c r="K14" s="261"/>
      <c r="L14" s="443"/>
      <c r="M14" s="216"/>
      <c r="O14" s="218"/>
    </row>
    <row r="15" spans="1:17" ht="30" customHeight="1">
      <c r="A15" s="291"/>
      <c r="B15" s="293"/>
      <c r="C15" s="135"/>
      <c r="D15" s="284"/>
      <c r="E15" s="134"/>
      <c r="F15" s="5"/>
      <c r="G15" s="2"/>
      <c r="H15" s="285"/>
      <c r="I15" s="2"/>
      <c r="J15" s="164"/>
      <c r="K15" s="167"/>
      <c r="L15" s="286"/>
    </row>
    <row r="16" spans="1:17" ht="30" customHeight="1">
      <c r="A16" s="291"/>
      <c r="B16" s="161"/>
      <c r="C16" s="135"/>
      <c r="D16" s="284"/>
      <c r="E16" s="134"/>
      <c r="F16" s="5"/>
      <c r="G16" s="2"/>
      <c r="H16" s="285"/>
      <c r="I16" s="2"/>
      <c r="J16" s="164"/>
      <c r="K16" s="167"/>
      <c r="L16" s="286"/>
    </row>
    <row r="17" spans="1:16" ht="30" customHeight="1">
      <c r="A17" s="291"/>
      <c r="B17" s="161"/>
      <c r="C17" s="135"/>
      <c r="D17" s="284"/>
      <c r="E17" s="134"/>
      <c r="F17" s="5"/>
      <c r="G17" s="2"/>
      <c r="H17" s="285"/>
      <c r="I17" s="2"/>
      <c r="J17" s="164"/>
      <c r="K17" s="167"/>
      <c r="L17" s="286"/>
    </row>
    <row r="18" spans="1:16" ht="30" customHeight="1">
      <c r="A18" s="291"/>
      <c r="B18" s="288"/>
      <c r="C18" s="135"/>
      <c r="D18" s="284"/>
      <c r="E18" s="134"/>
      <c r="F18" s="5"/>
      <c r="G18" s="2"/>
      <c r="H18" s="285"/>
      <c r="I18" s="2"/>
      <c r="J18" s="164"/>
      <c r="K18" s="167"/>
      <c r="L18" s="286"/>
    </row>
    <row r="19" spans="1:16" ht="30" customHeight="1">
      <c r="A19" s="294" t="s">
        <v>885</v>
      </c>
      <c r="B19" s="295"/>
      <c r="C19" s="420"/>
      <c r="D19" s="296"/>
      <c r="E19" s="154"/>
      <c r="F19" s="125"/>
      <c r="G19" s="12"/>
      <c r="H19" s="297"/>
      <c r="I19" s="12"/>
      <c r="J19" s="298"/>
      <c r="K19" s="178"/>
      <c r="L19" s="299"/>
    </row>
    <row r="20" spans="1:16" ht="15.6" customHeight="1">
      <c r="K20" s="625"/>
      <c r="L20" s="625"/>
    </row>
    <row r="21" spans="1:16" ht="30" customHeight="1">
      <c r="A21" s="596" t="s">
        <v>14</v>
      </c>
      <c r="B21" s="596"/>
      <c r="C21" s="596"/>
      <c r="D21" s="596"/>
      <c r="E21" s="596"/>
      <c r="F21" s="596"/>
      <c r="G21" s="623"/>
      <c r="H21" s="623"/>
      <c r="I21" s="623"/>
      <c r="K21" s="624">
        <f>K1+1</f>
        <v>77</v>
      </c>
      <c r="L21" s="624"/>
      <c r="P21" s="16"/>
    </row>
    <row r="22" spans="1:16" ht="15" customHeight="1">
      <c r="A22" s="598" t="s">
        <v>12</v>
      </c>
      <c r="B22" s="620" t="s">
        <v>13</v>
      </c>
      <c r="C22" s="585" t="s">
        <v>9</v>
      </c>
      <c r="D22" s="604"/>
      <c r="E22" s="604"/>
      <c r="F22" s="604"/>
      <c r="G22" s="606" t="s">
        <v>4</v>
      </c>
      <c r="H22" s="607"/>
      <c r="I22" s="607"/>
      <c r="J22" s="608"/>
      <c r="K22" s="551" t="s">
        <v>2</v>
      </c>
      <c r="L22" s="576"/>
      <c r="P22" s="16"/>
    </row>
    <row r="23" spans="1:16" ht="15" customHeight="1">
      <c r="A23" s="599"/>
      <c r="B23" s="621"/>
      <c r="C23" s="587"/>
      <c r="D23" s="605"/>
      <c r="E23" s="605"/>
      <c r="F23" s="605"/>
      <c r="G23" s="609"/>
      <c r="H23" s="610"/>
      <c r="I23" s="610"/>
      <c r="J23" s="611"/>
      <c r="K23" s="618"/>
      <c r="L23" s="619"/>
      <c r="P23" s="16"/>
    </row>
    <row r="24" spans="1:16" ht="30" customHeight="1">
      <c r="A24" s="600"/>
      <c r="B24" s="548"/>
      <c r="C24" s="155" t="s">
        <v>0</v>
      </c>
      <c r="D24" s="244" t="s">
        <v>1</v>
      </c>
      <c r="E24" s="155" t="s">
        <v>5</v>
      </c>
      <c r="F24" s="157" t="s">
        <v>3</v>
      </c>
      <c r="G24" s="155" t="s">
        <v>0</v>
      </c>
      <c r="H24" s="158" t="s">
        <v>1</v>
      </c>
      <c r="I24" s="159" t="s">
        <v>5</v>
      </c>
      <c r="J24" s="159" t="s">
        <v>3</v>
      </c>
      <c r="K24" s="552"/>
      <c r="L24" s="577"/>
      <c r="P24" s="16"/>
    </row>
    <row r="25" spans="1:16" ht="30" customHeight="1">
      <c r="A25" s="290" t="s">
        <v>896</v>
      </c>
      <c r="B25" s="288"/>
      <c r="C25" s="135"/>
      <c r="D25" s="284"/>
      <c r="E25" s="134"/>
      <c r="F25" s="5"/>
      <c r="G25" s="2"/>
      <c r="H25" s="285"/>
      <c r="I25" s="2"/>
      <c r="J25" s="164"/>
      <c r="K25" s="167"/>
      <c r="L25" s="289"/>
      <c r="P25" s="300"/>
    </row>
    <row r="26" spans="1:16" ht="30" customHeight="1">
      <c r="A26" s="291" t="s">
        <v>888</v>
      </c>
      <c r="B26" s="288"/>
      <c r="C26" s="135">
        <v>4</v>
      </c>
      <c r="D26" s="284" t="s">
        <v>75</v>
      </c>
      <c r="E26" s="134"/>
      <c r="F26" s="5">
        <f>ROUNDDOWN(C26*E26,)</f>
        <v>0</v>
      </c>
      <c r="G26" s="2"/>
      <c r="H26" s="285"/>
      <c r="I26" s="2"/>
      <c r="J26" s="164"/>
      <c r="K26" s="261"/>
      <c r="L26" s="443"/>
      <c r="M26" s="216"/>
      <c r="O26" s="218"/>
      <c r="P26" s="16"/>
    </row>
    <row r="27" spans="1:16" ht="30" customHeight="1">
      <c r="A27" s="291" t="s">
        <v>897</v>
      </c>
      <c r="B27" s="288"/>
      <c r="C27" s="135">
        <v>4</v>
      </c>
      <c r="D27" s="284" t="s">
        <v>75</v>
      </c>
      <c r="E27" s="134"/>
      <c r="F27" s="5">
        <f t="shared" ref="F27:F30" si="1">ROUNDDOWN(C27*E27,)</f>
        <v>0</v>
      </c>
      <c r="G27" s="2"/>
      <c r="H27" s="285"/>
      <c r="I27" s="2"/>
      <c r="J27" s="164"/>
      <c r="K27" s="261"/>
      <c r="L27" s="443"/>
      <c r="M27" s="216"/>
      <c r="O27" s="218"/>
      <c r="P27" s="16"/>
    </row>
    <row r="28" spans="1:16" ht="30" customHeight="1">
      <c r="A28" s="291" t="s">
        <v>893</v>
      </c>
      <c r="B28" s="161"/>
      <c r="C28" s="135">
        <v>4</v>
      </c>
      <c r="D28" s="284" t="s">
        <v>75</v>
      </c>
      <c r="E28" s="134"/>
      <c r="F28" s="5">
        <f t="shared" si="1"/>
        <v>0</v>
      </c>
      <c r="G28" s="283"/>
      <c r="H28" s="284"/>
      <c r="I28" s="2"/>
      <c r="J28" s="164"/>
      <c r="K28" s="261"/>
      <c r="L28" s="443"/>
      <c r="M28" s="216"/>
      <c r="O28" s="218"/>
      <c r="P28" s="16"/>
    </row>
    <row r="29" spans="1:16" ht="30" customHeight="1">
      <c r="A29" s="291" t="s">
        <v>894</v>
      </c>
      <c r="B29" s="293"/>
      <c r="C29" s="135">
        <v>1</v>
      </c>
      <c r="D29" s="284" t="s">
        <v>331</v>
      </c>
      <c r="E29" s="134"/>
      <c r="F29" s="5">
        <f t="shared" si="1"/>
        <v>0</v>
      </c>
      <c r="G29" s="2"/>
      <c r="H29" s="285"/>
      <c r="I29" s="2"/>
      <c r="J29" s="164"/>
      <c r="K29" s="261"/>
      <c r="L29" s="443"/>
      <c r="M29" s="216"/>
      <c r="O29" s="218"/>
      <c r="P29" s="16"/>
    </row>
    <row r="30" spans="1:16" ht="30" customHeight="1">
      <c r="A30" s="291" t="s">
        <v>895</v>
      </c>
      <c r="B30" s="161"/>
      <c r="C30" s="135">
        <v>1</v>
      </c>
      <c r="D30" s="284" t="s">
        <v>331</v>
      </c>
      <c r="E30" s="134"/>
      <c r="F30" s="5">
        <f t="shared" si="1"/>
        <v>0</v>
      </c>
      <c r="G30" s="2"/>
      <c r="H30" s="285"/>
      <c r="I30" s="2"/>
      <c r="J30" s="164"/>
      <c r="K30" s="261"/>
      <c r="L30" s="443"/>
      <c r="M30" s="216"/>
      <c r="O30" s="218"/>
      <c r="P30" s="16"/>
    </row>
    <row r="31" spans="1:16" ht="30" customHeight="1">
      <c r="A31" s="291"/>
      <c r="B31" s="161"/>
      <c r="C31" s="135"/>
      <c r="D31" s="284"/>
      <c r="E31" s="134"/>
      <c r="F31" s="5"/>
      <c r="G31" s="301"/>
      <c r="H31" s="285"/>
      <c r="I31" s="2"/>
      <c r="J31" s="164"/>
      <c r="K31" s="261"/>
      <c r="L31" s="443"/>
      <c r="M31" s="216"/>
      <c r="O31" s="218"/>
      <c r="P31" s="16"/>
    </row>
    <row r="32" spans="1:16" ht="30" customHeight="1">
      <c r="A32" s="291"/>
      <c r="B32" s="288"/>
      <c r="C32" s="135"/>
      <c r="D32" s="284"/>
      <c r="E32" s="134"/>
      <c r="F32" s="5"/>
      <c r="G32" s="2"/>
      <c r="H32" s="285"/>
      <c r="I32" s="2"/>
      <c r="J32" s="164"/>
      <c r="K32" s="261"/>
      <c r="L32" s="443"/>
      <c r="M32" s="216"/>
      <c r="O32" s="218"/>
      <c r="P32" s="16"/>
    </row>
    <row r="33" spans="1:16" ht="30" customHeight="1">
      <c r="A33" s="291"/>
      <c r="B33" s="161"/>
      <c r="C33" s="135"/>
      <c r="D33" s="284"/>
      <c r="E33" s="189"/>
      <c r="F33" s="5"/>
      <c r="G33" s="2"/>
      <c r="H33" s="285"/>
      <c r="I33" s="2"/>
      <c r="J33" s="164"/>
      <c r="K33" s="167"/>
      <c r="L33" s="286"/>
      <c r="P33" s="16"/>
    </row>
    <row r="34" spans="1:16" ht="30" customHeight="1">
      <c r="A34" s="291"/>
      <c r="B34" s="293"/>
      <c r="C34" s="135"/>
      <c r="D34" s="284"/>
      <c r="E34" s="134"/>
      <c r="F34" s="5"/>
      <c r="G34" s="2"/>
      <c r="H34" s="285"/>
      <c r="I34" s="2"/>
      <c r="J34" s="164"/>
      <c r="K34" s="167"/>
      <c r="L34" s="286"/>
      <c r="P34" s="16"/>
    </row>
    <row r="35" spans="1:16" ht="30" customHeight="1">
      <c r="A35" s="291"/>
      <c r="B35" s="161"/>
      <c r="C35" s="135"/>
      <c r="D35" s="284"/>
      <c r="E35" s="134"/>
      <c r="F35" s="5"/>
      <c r="G35" s="2"/>
      <c r="H35" s="285"/>
      <c r="I35" s="2"/>
      <c r="J35" s="164"/>
      <c r="K35" s="167"/>
      <c r="L35" s="286"/>
      <c r="P35" s="16"/>
    </row>
    <row r="36" spans="1:16" ht="30" customHeight="1">
      <c r="A36" s="291"/>
      <c r="B36" s="161"/>
      <c r="C36" s="135"/>
      <c r="D36" s="284"/>
      <c r="E36" s="134"/>
      <c r="F36" s="5"/>
      <c r="G36" s="2"/>
      <c r="H36" s="285"/>
      <c r="I36" s="2"/>
      <c r="J36" s="164"/>
      <c r="K36" s="167"/>
      <c r="L36" s="286"/>
      <c r="P36" s="16"/>
    </row>
    <row r="37" spans="1:16" ht="30" customHeight="1">
      <c r="A37" s="291"/>
      <c r="B37" s="161"/>
      <c r="C37" s="135"/>
      <c r="D37" s="284"/>
      <c r="E37" s="134"/>
      <c r="F37" s="5"/>
      <c r="G37" s="2"/>
      <c r="H37" s="285"/>
      <c r="I37" s="2"/>
      <c r="J37" s="164"/>
      <c r="K37" s="167"/>
      <c r="L37" s="286"/>
      <c r="P37" s="16"/>
    </row>
    <row r="38" spans="1:16" ht="30" customHeight="1">
      <c r="A38" s="287"/>
      <c r="B38" s="288"/>
      <c r="C38" s="135"/>
      <c r="D38" s="284"/>
      <c r="E38" s="134"/>
      <c r="F38" s="5"/>
      <c r="G38" s="2"/>
      <c r="H38" s="285"/>
      <c r="I38" s="2"/>
      <c r="J38" s="164"/>
      <c r="K38" s="167"/>
      <c r="L38" s="286"/>
      <c r="P38" s="16"/>
    </row>
    <row r="39" spans="1:16" ht="30" customHeight="1">
      <c r="A39" s="302" t="s">
        <v>694</v>
      </c>
      <c r="B39" s="295"/>
      <c r="C39" s="420"/>
      <c r="D39" s="296"/>
      <c r="E39" s="154"/>
      <c r="F39" s="125">
        <f>SUM(F6:F38)</f>
        <v>0</v>
      </c>
      <c r="G39" s="12"/>
      <c r="H39" s="297"/>
      <c r="I39" s="12"/>
      <c r="J39" s="298"/>
      <c r="K39" s="178"/>
      <c r="L39" s="299"/>
      <c r="P39" s="16"/>
    </row>
    <row r="40" spans="1:16" ht="15.6" customHeight="1">
      <c r="K40" s="625"/>
      <c r="L40" s="625"/>
      <c r="P40" s="16"/>
    </row>
    <row r="41" spans="1:16" ht="30" customHeight="1">
      <c r="A41" s="596" t="s">
        <v>14</v>
      </c>
      <c r="B41" s="596"/>
      <c r="C41" s="596"/>
      <c r="D41" s="596"/>
      <c r="E41" s="596"/>
      <c r="F41" s="596"/>
      <c r="G41" s="623"/>
      <c r="H41" s="623"/>
      <c r="I41" s="623"/>
      <c r="K41" s="624">
        <f>K21+1</f>
        <v>78</v>
      </c>
      <c r="L41" s="624"/>
      <c r="P41" s="16"/>
    </row>
    <row r="42" spans="1:16" ht="15" customHeight="1">
      <c r="A42" s="598" t="s">
        <v>12</v>
      </c>
      <c r="B42" s="620" t="s">
        <v>13</v>
      </c>
      <c r="C42" s="585" t="s">
        <v>9</v>
      </c>
      <c r="D42" s="604"/>
      <c r="E42" s="604"/>
      <c r="F42" s="604"/>
      <c r="G42" s="606" t="s">
        <v>4</v>
      </c>
      <c r="H42" s="607"/>
      <c r="I42" s="607"/>
      <c r="J42" s="608"/>
      <c r="K42" s="551" t="s">
        <v>2</v>
      </c>
      <c r="L42" s="576"/>
      <c r="P42" s="16"/>
    </row>
    <row r="43" spans="1:16" ht="15" customHeight="1">
      <c r="A43" s="599"/>
      <c r="B43" s="621"/>
      <c r="C43" s="587"/>
      <c r="D43" s="605"/>
      <c r="E43" s="605"/>
      <c r="F43" s="605"/>
      <c r="G43" s="609"/>
      <c r="H43" s="610"/>
      <c r="I43" s="610"/>
      <c r="J43" s="611"/>
      <c r="K43" s="618"/>
      <c r="L43" s="619"/>
      <c r="P43" s="16"/>
    </row>
    <row r="44" spans="1:16" ht="30" customHeight="1">
      <c r="A44" s="600"/>
      <c r="B44" s="548"/>
      <c r="C44" s="155" t="s">
        <v>0</v>
      </c>
      <c r="D44" s="244" t="s">
        <v>1</v>
      </c>
      <c r="E44" s="155" t="s">
        <v>5</v>
      </c>
      <c r="F44" s="157" t="s">
        <v>3</v>
      </c>
      <c r="G44" s="155" t="s">
        <v>0</v>
      </c>
      <c r="H44" s="158" t="s">
        <v>1</v>
      </c>
      <c r="I44" s="159" t="s">
        <v>5</v>
      </c>
      <c r="J44" s="159" t="s">
        <v>3</v>
      </c>
      <c r="K44" s="552"/>
      <c r="L44" s="577"/>
      <c r="P44" s="16"/>
    </row>
    <row r="45" spans="1:16" ht="30" customHeight="1">
      <c r="A45" s="287" t="s">
        <v>898</v>
      </c>
      <c r="B45" s="288"/>
      <c r="C45" s="400"/>
      <c r="D45" s="284"/>
      <c r="E45" s="134"/>
      <c r="F45" s="5"/>
      <c r="G45" s="2"/>
      <c r="H45" s="285"/>
      <c r="I45" s="2"/>
      <c r="J45" s="164"/>
      <c r="K45" s="167"/>
      <c r="L45" s="286"/>
      <c r="P45" s="300"/>
    </row>
    <row r="46" spans="1:16" ht="30" customHeight="1">
      <c r="A46" s="291" t="s">
        <v>911</v>
      </c>
      <c r="B46" s="288" t="s">
        <v>912</v>
      </c>
      <c r="C46" s="135">
        <v>23.2</v>
      </c>
      <c r="D46" s="284" t="s">
        <v>75</v>
      </c>
      <c r="E46" s="134"/>
      <c r="F46" s="5">
        <f>ROUNDDOWN(C46*E46,)</f>
        <v>0</v>
      </c>
      <c r="G46" s="2"/>
      <c r="H46" s="285"/>
      <c r="I46" s="2"/>
      <c r="J46" s="164"/>
      <c r="K46" s="261"/>
      <c r="L46" s="443"/>
      <c r="M46" s="216"/>
      <c r="O46" s="218"/>
      <c r="P46" s="16"/>
    </row>
    <row r="47" spans="1:16" ht="30" customHeight="1">
      <c r="A47" s="291" t="s">
        <v>914</v>
      </c>
      <c r="B47" s="161" t="s">
        <v>899</v>
      </c>
      <c r="C47" s="135">
        <v>11.6</v>
      </c>
      <c r="D47" s="284" t="s">
        <v>75</v>
      </c>
      <c r="E47" s="134"/>
      <c r="F47" s="5">
        <f t="shared" ref="F47:F49" si="2">ROUNDDOWN(C47*E47,)</f>
        <v>0</v>
      </c>
      <c r="G47" s="2"/>
      <c r="H47" s="285"/>
      <c r="I47" s="2"/>
      <c r="J47" s="164"/>
      <c r="K47" s="261"/>
      <c r="L47" s="443"/>
      <c r="M47" s="216"/>
      <c r="O47" s="218"/>
      <c r="P47" s="16"/>
    </row>
    <row r="48" spans="1:16" ht="30" customHeight="1">
      <c r="A48" s="291" t="s">
        <v>900</v>
      </c>
      <c r="B48" s="293" t="s">
        <v>915</v>
      </c>
      <c r="C48" s="135">
        <v>15.6</v>
      </c>
      <c r="D48" s="284" t="s">
        <v>60</v>
      </c>
      <c r="E48" s="134"/>
      <c r="F48" s="5">
        <f t="shared" si="2"/>
        <v>0</v>
      </c>
      <c r="G48" s="2"/>
      <c r="H48" s="285"/>
      <c r="I48" s="2"/>
      <c r="J48" s="164"/>
      <c r="K48" s="261"/>
      <c r="L48" s="443"/>
      <c r="M48" s="216"/>
      <c r="O48" s="218"/>
      <c r="P48" s="16"/>
    </row>
    <row r="49" spans="1:16" ht="30" customHeight="1">
      <c r="A49" s="291" t="s">
        <v>901</v>
      </c>
      <c r="B49" s="161" t="s">
        <v>902</v>
      </c>
      <c r="C49" s="135">
        <v>4</v>
      </c>
      <c r="D49" s="284" t="s">
        <v>60</v>
      </c>
      <c r="E49" s="134"/>
      <c r="F49" s="5">
        <f t="shared" si="2"/>
        <v>0</v>
      </c>
      <c r="G49" s="2"/>
      <c r="H49" s="285"/>
      <c r="I49" s="2"/>
      <c r="J49" s="164"/>
      <c r="K49" s="261"/>
      <c r="L49" s="443"/>
      <c r="M49" s="216"/>
      <c r="O49" s="218"/>
      <c r="P49" s="16"/>
    </row>
    <row r="50" spans="1:16" ht="30" customHeight="1">
      <c r="A50" s="291"/>
      <c r="B50" s="161"/>
      <c r="C50" s="135"/>
      <c r="D50" s="284"/>
      <c r="E50" s="134"/>
      <c r="F50" s="5"/>
      <c r="G50" s="2"/>
      <c r="H50" s="285"/>
      <c r="I50" s="2"/>
      <c r="J50" s="164"/>
      <c r="K50" s="261"/>
      <c r="L50" s="443"/>
      <c r="M50" s="216"/>
      <c r="O50" s="218"/>
      <c r="P50" s="16"/>
    </row>
    <row r="51" spans="1:16" ht="30" customHeight="1">
      <c r="A51" s="291"/>
      <c r="B51" s="288"/>
      <c r="C51" s="135"/>
      <c r="D51" s="284"/>
      <c r="E51" s="134"/>
      <c r="F51" s="5"/>
      <c r="G51" s="2"/>
      <c r="H51" s="285"/>
      <c r="I51" s="2"/>
      <c r="J51" s="164"/>
      <c r="K51" s="167"/>
      <c r="L51" s="286"/>
      <c r="P51" s="16"/>
    </row>
    <row r="52" spans="1:16" ht="30" customHeight="1">
      <c r="A52" s="291"/>
      <c r="B52" s="161"/>
      <c r="C52" s="135"/>
      <c r="D52" s="284"/>
      <c r="E52" s="189"/>
      <c r="F52" s="5"/>
      <c r="G52" s="2"/>
      <c r="H52" s="285"/>
      <c r="I52" s="2"/>
      <c r="J52" s="164"/>
      <c r="K52" s="167"/>
      <c r="L52" s="286"/>
      <c r="P52" s="16"/>
    </row>
    <row r="53" spans="1:16" ht="30" customHeight="1">
      <c r="A53" s="291"/>
      <c r="B53" s="293"/>
      <c r="C53" s="135"/>
      <c r="D53" s="284"/>
      <c r="E53" s="189"/>
      <c r="F53" s="5"/>
      <c r="G53" s="2"/>
      <c r="H53" s="285"/>
      <c r="I53" s="2"/>
      <c r="J53" s="164"/>
      <c r="K53" s="167"/>
      <c r="L53" s="286"/>
      <c r="P53" s="16"/>
    </row>
    <row r="54" spans="1:16" ht="30" customHeight="1">
      <c r="A54" s="291"/>
      <c r="B54" s="161"/>
      <c r="C54" s="135"/>
      <c r="D54" s="284"/>
      <c r="E54" s="134"/>
      <c r="F54" s="5"/>
      <c r="G54" s="2"/>
      <c r="H54" s="285"/>
      <c r="I54" s="2"/>
      <c r="J54" s="164"/>
      <c r="K54" s="167"/>
      <c r="L54" s="286"/>
      <c r="P54" s="16"/>
    </row>
    <row r="55" spans="1:16" ht="30" customHeight="1">
      <c r="A55" s="291"/>
      <c r="B55" s="161"/>
      <c r="C55" s="135"/>
      <c r="D55" s="284"/>
      <c r="E55" s="134"/>
      <c r="F55" s="5"/>
      <c r="G55" s="2"/>
      <c r="H55" s="285"/>
      <c r="I55" s="2"/>
      <c r="J55" s="164"/>
      <c r="K55" s="167"/>
      <c r="L55" s="286"/>
      <c r="P55" s="16"/>
    </row>
    <row r="56" spans="1:16" ht="30" customHeight="1">
      <c r="A56" s="291"/>
      <c r="B56" s="161"/>
      <c r="C56" s="135"/>
      <c r="D56" s="284"/>
      <c r="E56" s="134"/>
      <c r="F56" s="5"/>
      <c r="G56" s="2"/>
      <c r="H56" s="285"/>
      <c r="I56" s="2"/>
      <c r="J56" s="164"/>
      <c r="K56" s="167"/>
      <c r="L56" s="286"/>
      <c r="P56" s="16"/>
    </row>
    <row r="57" spans="1:16" ht="30" customHeight="1">
      <c r="A57" s="287"/>
      <c r="B57" s="161"/>
      <c r="C57" s="135"/>
      <c r="D57" s="284"/>
      <c r="E57" s="134"/>
      <c r="F57" s="5"/>
      <c r="G57" s="2"/>
      <c r="H57" s="285"/>
      <c r="I57" s="2"/>
      <c r="J57" s="164"/>
      <c r="K57" s="167"/>
      <c r="L57" s="286"/>
      <c r="P57" s="16"/>
    </row>
    <row r="58" spans="1:16" ht="30" customHeight="1">
      <c r="A58" s="287"/>
      <c r="B58" s="288"/>
      <c r="C58" s="135"/>
      <c r="D58" s="284"/>
      <c r="E58" s="134"/>
      <c r="F58" s="5"/>
      <c r="G58" s="2"/>
      <c r="H58" s="285"/>
      <c r="I58" s="2"/>
      <c r="J58" s="164"/>
      <c r="K58" s="167"/>
      <c r="L58" s="286"/>
      <c r="P58" s="16"/>
    </row>
    <row r="59" spans="1:16" ht="30" customHeight="1">
      <c r="A59" s="302" t="s">
        <v>694</v>
      </c>
      <c r="B59" s="295"/>
      <c r="C59" s="420"/>
      <c r="D59" s="296"/>
      <c r="E59" s="154"/>
      <c r="F59" s="125">
        <f>SUM(F45:F58)</f>
        <v>0</v>
      </c>
      <c r="G59" s="20"/>
      <c r="H59" s="303"/>
      <c r="I59" s="20"/>
      <c r="J59" s="130"/>
      <c r="K59" s="167"/>
      <c r="L59" s="286"/>
      <c r="P59" s="16"/>
    </row>
    <row r="60" spans="1:16" ht="15" customHeight="1">
      <c r="A60" s="280"/>
      <c r="B60" s="304"/>
      <c r="C60" s="305"/>
      <c r="D60" s="182"/>
      <c r="E60" s="182"/>
      <c r="F60" s="306"/>
      <c r="G60" s="180"/>
      <c r="H60" s="307"/>
      <c r="I60" s="180"/>
      <c r="J60" s="306"/>
      <c r="K60" s="622"/>
      <c r="L60" s="622"/>
      <c r="P60" s="16"/>
    </row>
    <row r="61" spans="1:16" ht="30" customHeight="1">
      <c r="A61" s="596" t="s">
        <v>14</v>
      </c>
      <c r="B61" s="596"/>
      <c r="C61" s="596"/>
      <c r="D61" s="596"/>
      <c r="E61" s="596"/>
      <c r="F61" s="596"/>
      <c r="G61" s="623"/>
      <c r="H61" s="623"/>
      <c r="I61" s="623"/>
      <c r="K61" s="624">
        <f>K41+1</f>
        <v>79</v>
      </c>
      <c r="L61" s="624"/>
      <c r="P61" s="16"/>
    </row>
    <row r="62" spans="1:16" ht="15" customHeight="1">
      <c r="A62" s="598" t="s">
        <v>12</v>
      </c>
      <c r="B62" s="620" t="s">
        <v>13</v>
      </c>
      <c r="C62" s="585" t="s">
        <v>9</v>
      </c>
      <c r="D62" s="604"/>
      <c r="E62" s="604"/>
      <c r="F62" s="604"/>
      <c r="G62" s="606" t="s">
        <v>4</v>
      </c>
      <c r="H62" s="607"/>
      <c r="I62" s="607"/>
      <c r="J62" s="608"/>
      <c r="K62" s="551" t="s">
        <v>2</v>
      </c>
      <c r="L62" s="576"/>
      <c r="P62" s="16"/>
    </row>
    <row r="63" spans="1:16" ht="15" customHeight="1">
      <c r="A63" s="599"/>
      <c r="B63" s="621"/>
      <c r="C63" s="587"/>
      <c r="D63" s="605"/>
      <c r="E63" s="605"/>
      <c r="F63" s="605"/>
      <c r="G63" s="609"/>
      <c r="H63" s="610"/>
      <c r="I63" s="610"/>
      <c r="J63" s="611"/>
      <c r="K63" s="618"/>
      <c r="L63" s="619"/>
      <c r="P63" s="16"/>
    </row>
    <row r="64" spans="1:16" ht="30" customHeight="1">
      <c r="A64" s="600"/>
      <c r="B64" s="548"/>
      <c r="C64" s="155" t="s">
        <v>0</v>
      </c>
      <c r="D64" s="244" t="s">
        <v>1</v>
      </c>
      <c r="E64" s="155" t="s">
        <v>5</v>
      </c>
      <c r="F64" s="157" t="s">
        <v>3</v>
      </c>
      <c r="G64" s="155" t="s">
        <v>0</v>
      </c>
      <c r="H64" s="158" t="s">
        <v>1</v>
      </c>
      <c r="I64" s="159" t="s">
        <v>5</v>
      </c>
      <c r="J64" s="159" t="s">
        <v>3</v>
      </c>
      <c r="K64" s="552"/>
      <c r="L64" s="577"/>
      <c r="P64" s="16"/>
    </row>
    <row r="65" spans="1:16" ht="30" customHeight="1">
      <c r="A65" s="287" t="s">
        <v>903</v>
      </c>
      <c r="B65" s="288"/>
      <c r="C65" s="400"/>
      <c r="D65" s="284"/>
      <c r="E65" s="134"/>
      <c r="F65" s="5"/>
      <c r="G65" s="2"/>
      <c r="H65" s="285"/>
      <c r="I65" s="2"/>
      <c r="J65" s="164"/>
      <c r="K65" s="167"/>
      <c r="L65" s="286"/>
      <c r="P65" s="300"/>
    </row>
    <row r="66" spans="1:16" ht="30" customHeight="1">
      <c r="A66" s="291" t="s">
        <v>907</v>
      </c>
      <c r="B66" s="288" t="s">
        <v>904</v>
      </c>
      <c r="C66" s="135">
        <v>11.6</v>
      </c>
      <c r="D66" s="284" t="s">
        <v>75</v>
      </c>
      <c r="E66" s="134"/>
      <c r="F66" s="5">
        <f>ROUNDDOWN(C66*E66,)</f>
        <v>0</v>
      </c>
      <c r="G66" s="2"/>
      <c r="H66" s="285"/>
      <c r="I66" s="2"/>
      <c r="J66" s="164"/>
      <c r="K66" s="261"/>
      <c r="L66" s="443"/>
      <c r="M66" s="216"/>
      <c r="O66" s="218"/>
      <c r="P66" s="16"/>
    </row>
    <row r="67" spans="1:16" ht="30" customHeight="1">
      <c r="A67" s="291" t="s">
        <v>905</v>
      </c>
      <c r="B67" s="161"/>
      <c r="C67" s="135">
        <v>11.6</v>
      </c>
      <c r="D67" s="284" t="s">
        <v>75</v>
      </c>
      <c r="E67" s="134"/>
      <c r="F67" s="5">
        <f t="shared" ref="F67:F69" si="3">ROUNDDOWN(C67*E67,)</f>
        <v>0</v>
      </c>
      <c r="G67" s="2"/>
      <c r="H67" s="285"/>
      <c r="I67" s="2"/>
      <c r="J67" s="164"/>
      <c r="K67" s="261"/>
      <c r="L67" s="443"/>
      <c r="M67" s="216"/>
      <c r="O67" s="218"/>
      <c r="P67" s="16"/>
    </row>
    <row r="68" spans="1:16" ht="30" customHeight="1">
      <c r="A68" s="291" t="s">
        <v>906</v>
      </c>
      <c r="B68" s="293" t="s">
        <v>913</v>
      </c>
      <c r="C68" s="135">
        <v>4</v>
      </c>
      <c r="D68" s="284" t="s">
        <v>60</v>
      </c>
      <c r="E68" s="134"/>
      <c r="F68" s="5">
        <f t="shared" si="3"/>
        <v>0</v>
      </c>
      <c r="G68" s="2"/>
      <c r="H68" s="285"/>
      <c r="I68" s="2"/>
      <c r="J68" s="164"/>
      <c r="K68" s="261"/>
      <c r="L68" s="443"/>
      <c r="M68" s="216"/>
      <c r="O68" s="218"/>
      <c r="P68" s="16"/>
    </row>
    <row r="69" spans="1:16" ht="30" customHeight="1">
      <c r="A69" s="291" t="s">
        <v>908</v>
      </c>
      <c r="B69" s="161"/>
      <c r="C69" s="135">
        <v>1</v>
      </c>
      <c r="D69" s="284" t="s">
        <v>331</v>
      </c>
      <c r="E69" s="134"/>
      <c r="F69" s="5">
        <f t="shared" si="3"/>
        <v>0</v>
      </c>
      <c r="G69" s="2"/>
      <c r="H69" s="285"/>
      <c r="I69" s="2"/>
      <c r="J69" s="164"/>
      <c r="K69" s="261"/>
      <c r="L69" s="443"/>
      <c r="M69" s="216"/>
      <c r="O69" s="218"/>
      <c r="P69" s="16"/>
    </row>
    <row r="70" spans="1:16" ht="30" customHeight="1">
      <c r="A70" s="291"/>
      <c r="B70" s="161"/>
      <c r="C70" s="135"/>
      <c r="D70" s="284"/>
      <c r="E70" s="134"/>
      <c r="F70" s="5"/>
      <c r="G70" s="2"/>
      <c r="H70" s="285"/>
      <c r="I70" s="2"/>
      <c r="J70" s="164"/>
      <c r="K70" s="261"/>
      <c r="L70" s="443"/>
      <c r="M70" s="216"/>
      <c r="O70" s="218"/>
      <c r="P70" s="16"/>
    </row>
    <row r="71" spans="1:16" ht="30" customHeight="1">
      <c r="A71" s="291"/>
      <c r="B71" s="288"/>
      <c r="C71" s="135"/>
      <c r="D71" s="284"/>
      <c r="E71" s="134"/>
      <c r="F71" s="5"/>
      <c r="G71" s="2"/>
      <c r="H71" s="285"/>
      <c r="I71" s="2"/>
      <c r="J71" s="164"/>
      <c r="K71" s="167"/>
      <c r="L71" s="286"/>
      <c r="P71" s="16"/>
    </row>
    <row r="72" spans="1:16" ht="30" customHeight="1">
      <c r="A72" s="291"/>
      <c r="B72" s="161"/>
      <c r="C72" s="135"/>
      <c r="D72" s="284"/>
      <c r="E72" s="189"/>
      <c r="F72" s="5"/>
      <c r="G72" s="2"/>
      <c r="H72" s="285"/>
      <c r="I72" s="2"/>
      <c r="J72" s="164"/>
      <c r="K72" s="167"/>
      <c r="L72" s="286"/>
      <c r="P72" s="16"/>
    </row>
    <row r="73" spans="1:16" ht="30" customHeight="1">
      <c r="A73" s="291"/>
      <c r="B73" s="293"/>
      <c r="C73" s="135"/>
      <c r="D73" s="284"/>
      <c r="E73" s="189"/>
      <c r="F73" s="5"/>
      <c r="G73" s="2"/>
      <c r="H73" s="285"/>
      <c r="I73" s="2"/>
      <c r="J73" s="164"/>
      <c r="K73" s="167"/>
      <c r="L73" s="286"/>
      <c r="P73" s="16"/>
    </row>
    <row r="74" spans="1:16" ht="30" customHeight="1">
      <c r="A74" s="291"/>
      <c r="B74" s="161"/>
      <c r="C74" s="135"/>
      <c r="D74" s="284"/>
      <c r="E74" s="134"/>
      <c r="F74" s="5"/>
      <c r="G74" s="2"/>
      <c r="H74" s="285"/>
      <c r="I74" s="2"/>
      <c r="J74" s="164"/>
      <c r="K74" s="167"/>
      <c r="L74" s="286"/>
      <c r="P74" s="16"/>
    </row>
    <row r="75" spans="1:16" ht="30" customHeight="1">
      <c r="A75" s="291"/>
      <c r="B75" s="161"/>
      <c r="C75" s="135"/>
      <c r="D75" s="284"/>
      <c r="E75" s="134"/>
      <c r="F75" s="5"/>
      <c r="G75" s="2"/>
      <c r="H75" s="285"/>
      <c r="I75" s="2"/>
      <c r="J75" s="164"/>
      <c r="K75" s="167"/>
      <c r="L75" s="286"/>
      <c r="P75" s="16"/>
    </row>
    <row r="76" spans="1:16" ht="30" customHeight="1">
      <c r="A76" s="291"/>
      <c r="B76" s="161"/>
      <c r="C76" s="135"/>
      <c r="D76" s="284"/>
      <c r="E76" s="134"/>
      <c r="F76" s="5"/>
      <c r="G76" s="2"/>
      <c r="H76" s="285"/>
      <c r="I76" s="2"/>
      <c r="J76" s="164"/>
      <c r="K76" s="167"/>
      <c r="L76" s="286"/>
      <c r="P76" s="16"/>
    </row>
    <row r="77" spans="1:16" ht="30" customHeight="1">
      <c r="A77" s="287"/>
      <c r="B77" s="161"/>
      <c r="C77" s="135"/>
      <c r="D77" s="284"/>
      <c r="E77" s="134"/>
      <c r="F77" s="5"/>
      <c r="G77" s="2"/>
      <c r="H77" s="285"/>
      <c r="I77" s="2"/>
      <c r="J77" s="164"/>
      <c r="K77" s="167"/>
      <c r="L77" s="286"/>
      <c r="P77" s="16"/>
    </row>
    <row r="78" spans="1:16" ht="30" customHeight="1">
      <c r="A78" s="287"/>
      <c r="B78" s="288"/>
      <c r="C78" s="135"/>
      <c r="D78" s="284"/>
      <c r="E78" s="134"/>
      <c r="F78" s="5"/>
      <c r="G78" s="2"/>
      <c r="H78" s="285"/>
      <c r="I78" s="2"/>
      <c r="J78" s="164"/>
      <c r="K78" s="167"/>
      <c r="L78" s="286"/>
      <c r="P78" s="16"/>
    </row>
    <row r="79" spans="1:16" ht="30" customHeight="1">
      <c r="A79" s="302" t="s">
        <v>694</v>
      </c>
      <c r="B79" s="295"/>
      <c r="C79" s="420"/>
      <c r="D79" s="296"/>
      <c r="E79" s="154"/>
      <c r="F79" s="125">
        <f>SUM(F65:F78)</f>
        <v>0</v>
      </c>
      <c r="G79" s="20"/>
      <c r="H79" s="303"/>
      <c r="I79" s="20"/>
      <c r="J79" s="130"/>
      <c r="K79" s="167"/>
      <c r="L79" s="286"/>
      <c r="P79" s="16"/>
    </row>
    <row r="80" spans="1:16" ht="15" customHeight="1">
      <c r="A80" s="280"/>
      <c r="B80" s="304"/>
      <c r="C80" s="305"/>
      <c r="D80" s="182"/>
      <c r="E80" s="182"/>
      <c r="F80" s="306"/>
      <c r="G80" s="180"/>
      <c r="H80" s="307"/>
      <c r="I80" s="180"/>
      <c r="J80" s="306"/>
      <c r="K80" s="622"/>
      <c r="L80" s="622"/>
      <c r="P80" s="16"/>
    </row>
    <row r="81" spans="1:16" ht="30" customHeight="1">
      <c r="A81" s="596" t="s">
        <v>14</v>
      </c>
      <c r="B81" s="596"/>
      <c r="C81" s="596"/>
      <c r="D81" s="596"/>
      <c r="E81" s="596"/>
      <c r="F81" s="596"/>
      <c r="G81" s="623"/>
      <c r="H81" s="623"/>
      <c r="I81" s="623"/>
      <c r="K81" s="624">
        <f>K61+1</f>
        <v>80</v>
      </c>
      <c r="L81" s="624"/>
      <c r="P81" s="16"/>
    </row>
    <row r="82" spans="1:16" ht="15" customHeight="1">
      <c r="A82" s="598" t="s">
        <v>12</v>
      </c>
      <c r="B82" s="620" t="s">
        <v>13</v>
      </c>
      <c r="C82" s="585" t="s">
        <v>9</v>
      </c>
      <c r="D82" s="604"/>
      <c r="E82" s="604"/>
      <c r="F82" s="604"/>
      <c r="G82" s="606" t="s">
        <v>4</v>
      </c>
      <c r="H82" s="607"/>
      <c r="I82" s="607"/>
      <c r="J82" s="608"/>
      <c r="K82" s="551" t="s">
        <v>2</v>
      </c>
      <c r="L82" s="576"/>
      <c r="P82" s="16"/>
    </row>
    <row r="83" spans="1:16" ht="15" customHeight="1">
      <c r="A83" s="599"/>
      <c r="B83" s="621"/>
      <c r="C83" s="587"/>
      <c r="D83" s="605"/>
      <c r="E83" s="605"/>
      <c r="F83" s="605"/>
      <c r="G83" s="609"/>
      <c r="H83" s="610"/>
      <c r="I83" s="610"/>
      <c r="J83" s="611"/>
      <c r="K83" s="618"/>
      <c r="L83" s="619"/>
      <c r="P83" s="16"/>
    </row>
    <row r="84" spans="1:16" ht="30" customHeight="1">
      <c r="A84" s="600"/>
      <c r="B84" s="548"/>
      <c r="C84" s="155" t="s">
        <v>0</v>
      </c>
      <c r="D84" s="244" t="s">
        <v>1</v>
      </c>
      <c r="E84" s="155" t="s">
        <v>5</v>
      </c>
      <c r="F84" s="157" t="s">
        <v>3</v>
      </c>
      <c r="G84" s="155" t="s">
        <v>0</v>
      </c>
      <c r="H84" s="158" t="s">
        <v>1</v>
      </c>
      <c r="I84" s="159" t="s">
        <v>5</v>
      </c>
      <c r="J84" s="159" t="s">
        <v>3</v>
      </c>
      <c r="K84" s="552"/>
      <c r="L84" s="577"/>
      <c r="P84" s="16"/>
    </row>
    <row r="85" spans="1:16" ht="30" customHeight="1">
      <c r="A85" s="287" t="s">
        <v>909</v>
      </c>
      <c r="B85" s="288"/>
      <c r="C85" s="400"/>
      <c r="D85" s="284"/>
      <c r="E85" s="134"/>
      <c r="F85" s="5"/>
      <c r="G85" s="2"/>
      <c r="H85" s="285"/>
      <c r="I85" s="2"/>
      <c r="J85" s="164"/>
      <c r="K85" s="167"/>
      <c r="L85" s="286"/>
      <c r="P85" s="300"/>
    </row>
    <row r="86" spans="1:16" ht="30" customHeight="1">
      <c r="A86" s="291" t="s">
        <v>910</v>
      </c>
      <c r="B86" s="288" t="s">
        <v>928</v>
      </c>
      <c r="C86" s="135">
        <v>6</v>
      </c>
      <c r="D86" s="284" t="s">
        <v>75</v>
      </c>
      <c r="E86" s="134"/>
      <c r="F86" s="5">
        <f>ROUNDDOWN(C86*E86,)</f>
        <v>0</v>
      </c>
      <c r="G86" s="2"/>
      <c r="H86" s="285"/>
      <c r="I86" s="2"/>
      <c r="J86" s="164"/>
      <c r="K86" s="261"/>
      <c r="L86" s="443"/>
      <c r="M86" s="216"/>
      <c r="O86" s="218"/>
      <c r="P86" s="16"/>
    </row>
    <row r="87" spans="1:16" ht="30" customHeight="1">
      <c r="A87" s="291"/>
      <c r="B87" s="161"/>
      <c r="C87" s="135"/>
      <c r="D87" s="284"/>
      <c r="E87" s="189"/>
      <c r="F87" s="5"/>
      <c r="G87" s="2"/>
      <c r="H87" s="285"/>
      <c r="I87" s="2"/>
      <c r="J87" s="164"/>
      <c r="K87" s="261"/>
      <c r="L87" s="443"/>
      <c r="M87" s="216"/>
      <c r="O87" s="218"/>
      <c r="P87" s="16"/>
    </row>
    <row r="88" spans="1:16" ht="30" customHeight="1">
      <c r="A88" s="291"/>
      <c r="B88" s="293"/>
      <c r="C88" s="135"/>
      <c r="D88" s="284"/>
      <c r="E88" s="134"/>
      <c r="F88" s="5"/>
      <c r="G88" s="2"/>
      <c r="H88" s="285"/>
      <c r="I88" s="2"/>
      <c r="J88" s="164"/>
      <c r="K88" s="261"/>
      <c r="L88" s="443"/>
      <c r="M88" s="216"/>
      <c r="O88" s="218"/>
      <c r="P88" s="16"/>
    </row>
    <row r="89" spans="1:16" ht="30" customHeight="1">
      <c r="A89" s="291"/>
      <c r="B89" s="161"/>
      <c r="C89" s="135"/>
      <c r="D89" s="284"/>
      <c r="E89" s="134"/>
      <c r="F89" s="5"/>
      <c r="G89" s="2"/>
      <c r="H89" s="285"/>
      <c r="I89" s="2"/>
      <c r="J89" s="164"/>
      <c r="K89" s="261"/>
      <c r="L89" s="443"/>
      <c r="M89" s="216"/>
      <c r="O89" s="218"/>
      <c r="P89" s="16"/>
    </row>
    <row r="90" spans="1:16" ht="30" customHeight="1">
      <c r="A90" s="291"/>
      <c r="B90" s="161"/>
      <c r="C90" s="135"/>
      <c r="D90" s="284"/>
      <c r="E90" s="134"/>
      <c r="F90" s="5"/>
      <c r="G90" s="2"/>
      <c r="H90" s="285"/>
      <c r="I90" s="2"/>
      <c r="J90" s="164"/>
      <c r="K90" s="261"/>
      <c r="L90" s="443"/>
      <c r="M90" s="216"/>
      <c r="O90" s="218"/>
      <c r="P90" s="16"/>
    </row>
    <row r="91" spans="1:16" ht="30" customHeight="1">
      <c r="A91" s="291"/>
      <c r="B91" s="288"/>
      <c r="C91" s="135"/>
      <c r="D91" s="284"/>
      <c r="E91" s="134"/>
      <c r="F91" s="5"/>
      <c r="G91" s="2"/>
      <c r="H91" s="285"/>
      <c r="I91" s="2"/>
      <c r="J91" s="164"/>
      <c r="K91" s="167"/>
      <c r="L91" s="286"/>
      <c r="P91" s="16"/>
    </row>
    <row r="92" spans="1:16" ht="30" customHeight="1">
      <c r="A92" s="291"/>
      <c r="B92" s="161"/>
      <c r="C92" s="135"/>
      <c r="D92" s="284"/>
      <c r="E92" s="189"/>
      <c r="F92" s="5"/>
      <c r="G92" s="2"/>
      <c r="H92" s="285"/>
      <c r="I92" s="2"/>
      <c r="J92" s="164"/>
      <c r="K92" s="167"/>
      <c r="L92" s="286"/>
      <c r="P92" s="16"/>
    </row>
    <row r="93" spans="1:16" ht="30" customHeight="1">
      <c r="A93" s="291"/>
      <c r="B93" s="293"/>
      <c r="C93" s="135"/>
      <c r="D93" s="284"/>
      <c r="E93" s="189"/>
      <c r="F93" s="5"/>
      <c r="G93" s="2"/>
      <c r="H93" s="285"/>
      <c r="I93" s="2"/>
      <c r="J93" s="164"/>
      <c r="K93" s="167"/>
      <c r="L93" s="286"/>
      <c r="P93" s="16"/>
    </row>
    <row r="94" spans="1:16" ht="30" customHeight="1">
      <c r="A94" s="291"/>
      <c r="B94" s="161"/>
      <c r="C94" s="135"/>
      <c r="D94" s="284"/>
      <c r="E94" s="134"/>
      <c r="F94" s="5"/>
      <c r="G94" s="2"/>
      <c r="H94" s="285"/>
      <c r="I94" s="2"/>
      <c r="J94" s="164"/>
      <c r="K94" s="167"/>
      <c r="L94" s="286"/>
      <c r="P94" s="16"/>
    </row>
    <row r="95" spans="1:16" ht="30" customHeight="1">
      <c r="A95" s="291"/>
      <c r="B95" s="161"/>
      <c r="C95" s="135"/>
      <c r="D95" s="284"/>
      <c r="E95" s="134"/>
      <c r="F95" s="5"/>
      <c r="G95" s="2"/>
      <c r="H95" s="285"/>
      <c r="I95" s="2"/>
      <c r="J95" s="164"/>
      <c r="K95" s="167"/>
      <c r="L95" s="286"/>
      <c r="P95" s="16"/>
    </row>
    <row r="96" spans="1:16" ht="30" customHeight="1">
      <c r="A96" s="291"/>
      <c r="B96" s="161"/>
      <c r="C96" s="135"/>
      <c r="D96" s="284"/>
      <c r="E96" s="134"/>
      <c r="F96" s="5"/>
      <c r="G96" s="2"/>
      <c r="H96" s="285"/>
      <c r="I96" s="2"/>
      <c r="J96" s="164"/>
      <c r="K96" s="167"/>
      <c r="L96" s="286"/>
      <c r="P96" s="16"/>
    </row>
    <row r="97" spans="1:16" ht="30" customHeight="1">
      <c r="A97" s="287"/>
      <c r="B97" s="161"/>
      <c r="C97" s="135"/>
      <c r="D97" s="284"/>
      <c r="E97" s="134"/>
      <c r="F97" s="5"/>
      <c r="G97" s="2"/>
      <c r="H97" s="285"/>
      <c r="I97" s="2"/>
      <c r="J97" s="164"/>
      <c r="K97" s="167"/>
      <c r="L97" s="286"/>
      <c r="P97" s="16"/>
    </row>
    <row r="98" spans="1:16" ht="30" customHeight="1">
      <c r="A98" s="287"/>
      <c r="B98" s="288"/>
      <c r="C98" s="135"/>
      <c r="D98" s="284"/>
      <c r="E98" s="134"/>
      <c r="F98" s="5"/>
      <c r="G98" s="2"/>
      <c r="H98" s="285"/>
      <c r="I98" s="2"/>
      <c r="J98" s="164"/>
      <c r="K98" s="167"/>
      <c r="L98" s="286"/>
      <c r="P98" s="16"/>
    </row>
    <row r="99" spans="1:16" ht="30" customHeight="1">
      <c r="A99" s="302" t="s">
        <v>694</v>
      </c>
      <c r="B99" s="295"/>
      <c r="C99" s="420"/>
      <c r="D99" s="296"/>
      <c r="E99" s="154"/>
      <c r="F99" s="125">
        <f>SUM(F86:F98)</f>
        <v>0</v>
      </c>
      <c r="G99" s="20"/>
      <c r="H99" s="303"/>
      <c r="I99" s="20"/>
      <c r="J99" s="130"/>
      <c r="K99" s="167"/>
      <c r="L99" s="286"/>
      <c r="P99" s="16"/>
    </row>
    <row r="100" spans="1:16" ht="15" customHeight="1">
      <c r="A100" s="280"/>
      <c r="B100" s="304"/>
      <c r="C100" s="305"/>
      <c r="D100" s="182"/>
      <c r="E100" s="182"/>
      <c r="F100" s="306"/>
      <c r="G100" s="180"/>
      <c r="H100" s="307"/>
      <c r="I100" s="180"/>
      <c r="J100" s="306"/>
      <c r="K100" s="622"/>
      <c r="L100" s="622"/>
      <c r="P100" s="16"/>
    </row>
    <row r="102" spans="1:16" ht="30.6" customHeight="1">
      <c r="F102" s="216"/>
    </row>
  </sheetData>
  <mergeCells count="40">
    <mergeCell ref="A1:I1"/>
    <mergeCell ref="K1:L1"/>
    <mergeCell ref="A2:A4"/>
    <mergeCell ref="B2:B4"/>
    <mergeCell ref="C2:F3"/>
    <mergeCell ref="G2:J3"/>
    <mergeCell ref="K2:L4"/>
    <mergeCell ref="K20:L20"/>
    <mergeCell ref="A21:I21"/>
    <mergeCell ref="K21:L21"/>
    <mergeCell ref="A22:A24"/>
    <mergeCell ref="B22:B24"/>
    <mergeCell ref="C22:F23"/>
    <mergeCell ref="G22:J23"/>
    <mergeCell ref="K22:L24"/>
    <mergeCell ref="K40:L40"/>
    <mergeCell ref="A41:I41"/>
    <mergeCell ref="K41:L41"/>
    <mergeCell ref="A42:A44"/>
    <mergeCell ref="B42:B44"/>
    <mergeCell ref="C42:F43"/>
    <mergeCell ref="G42:J43"/>
    <mergeCell ref="K42:L44"/>
    <mergeCell ref="K60:L60"/>
    <mergeCell ref="A61:I61"/>
    <mergeCell ref="K61:L61"/>
    <mergeCell ref="A62:A64"/>
    <mergeCell ref="B62:B64"/>
    <mergeCell ref="C62:F63"/>
    <mergeCell ref="G62:J63"/>
    <mergeCell ref="K62:L64"/>
    <mergeCell ref="K100:L100"/>
    <mergeCell ref="K80:L80"/>
    <mergeCell ref="A81:I81"/>
    <mergeCell ref="K81:L81"/>
    <mergeCell ref="A82:A84"/>
    <mergeCell ref="B82:B84"/>
    <mergeCell ref="C82:F83"/>
    <mergeCell ref="G82:J83"/>
    <mergeCell ref="K82:L84"/>
  </mergeCells>
  <phoneticPr fontId="8"/>
  <printOptions horizontalCentered="1" verticalCentered="1"/>
  <pageMargins left="0.39370078740157483" right="0.39370078740157483" top="0.78740157480314965" bottom="0.39370078740157483" header="0.51181102362204722" footer="0.51181102362204722"/>
  <pageSetup paperSize="9" orientation="landscape" horizontalDpi="4294967294" r:id="rId1"/>
  <headerFooter alignWithMargins="0"/>
  <rowBreaks count="3" manualBreakCount="3">
    <brk id="20" max="11" man="1"/>
    <brk id="40" max="11" man="1"/>
    <brk id="60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7066-94F2-42DD-9310-BCECF945A576}">
  <dimension ref="A1:Q22"/>
  <sheetViews>
    <sheetView showGridLines="0" view="pageBreakPreview" zoomScale="80" zoomScaleNormal="100" zoomScaleSheetLayoutView="80" workbookViewId="0">
      <selection activeCell="O291" sqref="O291"/>
    </sheetView>
  </sheetViews>
  <sheetFormatPr defaultColWidth="8.875" defaultRowHeight="30.6" customHeight="1"/>
  <cols>
    <col min="1" max="1" width="30.75" style="16" customWidth="1"/>
    <col min="2" max="2" width="25.875" style="16" customWidth="1"/>
    <col min="3" max="3" width="8.375" style="16" customWidth="1"/>
    <col min="4" max="4" width="3.625" style="16" customWidth="1"/>
    <col min="5" max="5" width="9.625" style="16" customWidth="1"/>
    <col min="6" max="6" width="13" style="16" customWidth="1"/>
    <col min="7" max="7" width="8.375" style="16" customWidth="1"/>
    <col min="8" max="8" width="3.625" style="16" customWidth="1"/>
    <col min="9" max="9" width="9.625" style="16" customWidth="1"/>
    <col min="10" max="10" width="13" style="16" customWidth="1"/>
    <col min="11" max="11" width="6.625" style="16" customWidth="1"/>
    <col min="12" max="12" width="4.625" style="308" customWidth="1"/>
    <col min="13" max="13" width="14.875" style="282" customWidth="1"/>
    <col min="14" max="14" width="13.625" style="216" customWidth="1"/>
    <col min="15" max="15" width="8.875" style="16"/>
    <col min="16" max="16" width="8.875" style="259"/>
    <col min="17" max="16384" width="8.875" style="16"/>
  </cols>
  <sheetData>
    <row r="1" spans="1:17" ht="30" customHeight="1">
      <c r="A1" s="596" t="s">
        <v>14</v>
      </c>
      <c r="B1" s="596"/>
      <c r="C1" s="596"/>
      <c r="D1" s="596"/>
      <c r="E1" s="596"/>
      <c r="F1" s="596"/>
      <c r="G1" s="623"/>
      <c r="H1" s="623"/>
      <c r="I1" s="623"/>
      <c r="K1" s="624">
        <v>81</v>
      </c>
      <c r="L1" s="624"/>
    </row>
    <row r="2" spans="1:17" ht="15" customHeight="1">
      <c r="A2" s="598" t="s">
        <v>12</v>
      </c>
      <c r="B2" s="620" t="s">
        <v>13</v>
      </c>
      <c r="C2" s="585" t="s">
        <v>9</v>
      </c>
      <c r="D2" s="604"/>
      <c r="E2" s="604"/>
      <c r="F2" s="604"/>
      <c r="G2" s="606" t="s">
        <v>4</v>
      </c>
      <c r="H2" s="607"/>
      <c r="I2" s="607"/>
      <c r="J2" s="608"/>
      <c r="K2" s="551" t="s">
        <v>2</v>
      </c>
      <c r="L2" s="576"/>
    </row>
    <row r="3" spans="1:17" ht="15" customHeight="1">
      <c r="A3" s="599"/>
      <c r="B3" s="621"/>
      <c r="C3" s="587"/>
      <c r="D3" s="605"/>
      <c r="E3" s="605"/>
      <c r="F3" s="605"/>
      <c r="G3" s="609"/>
      <c r="H3" s="610"/>
      <c r="I3" s="610"/>
      <c r="J3" s="611"/>
      <c r="K3" s="618"/>
      <c r="L3" s="619"/>
    </row>
    <row r="4" spans="1:17" ht="30" customHeight="1">
      <c r="A4" s="600"/>
      <c r="B4" s="548"/>
      <c r="C4" s="155" t="s">
        <v>0</v>
      </c>
      <c r="D4" s="244" t="s">
        <v>1</v>
      </c>
      <c r="E4" s="155" t="s">
        <v>5</v>
      </c>
      <c r="F4" s="157" t="s">
        <v>3</v>
      </c>
      <c r="G4" s="155" t="s">
        <v>0</v>
      </c>
      <c r="H4" s="158" t="s">
        <v>1</v>
      </c>
      <c r="I4" s="159" t="s">
        <v>5</v>
      </c>
      <c r="J4" s="159" t="s">
        <v>3</v>
      </c>
      <c r="K4" s="552"/>
      <c r="L4" s="577"/>
    </row>
    <row r="5" spans="1:17" ht="30" customHeight="1">
      <c r="A5" s="160" t="s">
        <v>993</v>
      </c>
      <c r="B5" s="161"/>
      <c r="C5" s="359"/>
      <c r="D5" s="284"/>
      <c r="E5" s="134"/>
      <c r="F5" s="5"/>
      <c r="G5" s="2"/>
      <c r="H5" s="285"/>
      <c r="I5" s="2"/>
      <c r="J5" s="164"/>
      <c r="K5" s="167"/>
      <c r="L5" s="286"/>
    </row>
    <row r="6" spans="1:17" ht="30" customHeight="1">
      <c r="A6" s="287" t="s">
        <v>994</v>
      </c>
      <c r="B6" s="503" t="s">
        <v>1002</v>
      </c>
      <c r="C6" s="135">
        <v>2</v>
      </c>
      <c r="D6" s="284" t="s">
        <v>30</v>
      </c>
      <c r="E6" s="134"/>
      <c r="F6" s="5">
        <f>ROUNDDOWN(C6*E6,)</f>
        <v>0</v>
      </c>
      <c r="G6" s="2"/>
      <c r="H6" s="285"/>
      <c r="I6" s="2"/>
      <c r="J6" s="164"/>
      <c r="K6" s="261"/>
      <c r="L6" s="443"/>
      <c r="N6" s="16"/>
      <c r="O6" s="218"/>
    </row>
    <row r="7" spans="1:17" ht="30" customHeight="1">
      <c r="A7" s="287" t="s">
        <v>995</v>
      </c>
      <c r="B7" s="503" t="s">
        <v>1003</v>
      </c>
      <c r="C7" s="135">
        <v>1</v>
      </c>
      <c r="D7" s="284" t="s">
        <v>30</v>
      </c>
      <c r="E7" s="134"/>
      <c r="F7" s="5">
        <f t="shared" ref="F7:F13" si="0">ROUNDDOWN(C7*E7,)</f>
        <v>0</v>
      </c>
      <c r="G7" s="2"/>
      <c r="H7" s="285"/>
      <c r="I7" s="2"/>
      <c r="J7" s="164"/>
      <c r="K7" s="261"/>
      <c r="L7" s="443"/>
      <c r="N7" s="16"/>
      <c r="O7" s="218"/>
    </row>
    <row r="8" spans="1:17" ht="30" customHeight="1">
      <c r="A8" s="287" t="s">
        <v>996</v>
      </c>
      <c r="B8" s="503" t="s">
        <v>1003</v>
      </c>
      <c r="C8" s="135">
        <v>1</v>
      </c>
      <c r="D8" s="284" t="s">
        <v>30</v>
      </c>
      <c r="E8" s="134"/>
      <c r="F8" s="5">
        <f t="shared" si="0"/>
        <v>0</v>
      </c>
      <c r="G8" s="2"/>
      <c r="H8" s="285"/>
      <c r="I8" s="2"/>
      <c r="J8" s="164"/>
      <c r="K8" s="261"/>
      <c r="L8" s="443"/>
      <c r="N8" s="16"/>
      <c r="O8" s="218"/>
    </row>
    <row r="9" spans="1:17" ht="30" customHeight="1">
      <c r="A9" s="287" t="s">
        <v>997</v>
      </c>
      <c r="B9" s="503" t="s">
        <v>1004</v>
      </c>
      <c r="C9" s="135">
        <v>1</v>
      </c>
      <c r="D9" s="284" t="s">
        <v>30</v>
      </c>
      <c r="E9" s="134"/>
      <c r="F9" s="5">
        <f t="shared" si="0"/>
        <v>0</v>
      </c>
      <c r="G9" s="2"/>
      <c r="H9" s="285"/>
      <c r="I9" s="2"/>
      <c r="J9" s="164"/>
      <c r="K9" s="261"/>
      <c r="L9" s="443"/>
      <c r="N9" s="16"/>
      <c r="O9" s="218"/>
    </row>
    <row r="10" spans="1:17" ht="30" customHeight="1">
      <c r="A10" s="287" t="s">
        <v>998</v>
      </c>
      <c r="B10" s="503" t="s">
        <v>1004</v>
      </c>
      <c r="C10" s="135">
        <v>1</v>
      </c>
      <c r="D10" s="284" t="s">
        <v>30</v>
      </c>
      <c r="E10" s="134"/>
      <c r="F10" s="5">
        <f t="shared" si="0"/>
        <v>0</v>
      </c>
      <c r="G10" s="2"/>
      <c r="H10" s="285"/>
      <c r="I10" s="2"/>
      <c r="J10" s="164"/>
      <c r="K10" s="261"/>
      <c r="L10" s="443"/>
      <c r="N10" s="16"/>
      <c r="O10" s="218"/>
    </row>
    <row r="11" spans="1:17" ht="30" customHeight="1">
      <c r="A11" s="287" t="s">
        <v>999</v>
      </c>
      <c r="B11" s="503" t="s">
        <v>1005</v>
      </c>
      <c r="C11" s="135">
        <v>1</v>
      </c>
      <c r="D11" s="284" t="s">
        <v>30</v>
      </c>
      <c r="E11" s="134"/>
      <c r="F11" s="5">
        <f t="shared" si="0"/>
        <v>0</v>
      </c>
      <c r="G11" s="2"/>
      <c r="H11" s="285"/>
      <c r="I11" s="2"/>
      <c r="J11" s="164"/>
      <c r="K11" s="261"/>
      <c r="L11" s="443"/>
      <c r="M11" s="292"/>
      <c r="N11" s="16"/>
      <c r="O11" s="218"/>
      <c r="Q11" s="259"/>
    </row>
    <row r="12" spans="1:17" ht="30" customHeight="1">
      <c r="A12" s="287" t="s">
        <v>1000</v>
      </c>
      <c r="B12" s="503" t="s">
        <v>1006</v>
      </c>
      <c r="C12" s="135">
        <v>1</v>
      </c>
      <c r="D12" s="284" t="s">
        <v>30</v>
      </c>
      <c r="E12" s="134"/>
      <c r="F12" s="5">
        <f t="shared" si="0"/>
        <v>0</v>
      </c>
      <c r="G12" s="2"/>
      <c r="H12" s="285"/>
      <c r="I12" s="2"/>
      <c r="J12" s="164"/>
      <c r="K12" s="261"/>
      <c r="L12" s="443"/>
      <c r="N12" s="16"/>
      <c r="O12" s="218"/>
    </row>
    <row r="13" spans="1:17" ht="30" customHeight="1">
      <c r="A13" s="501" t="s">
        <v>1001</v>
      </c>
      <c r="B13" s="288"/>
      <c r="C13" s="135">
        <v>3</v>
      </c>
      <c r="D13" s="284" t="s">
        <v>1007</v>
      </c>
      <c r="E13" s="134"/>
      <c r="F13" s="5">
        <f t="shared" si="0"/>
        <v>0</v>
      </c>
      <c r="G13" s="2"/>
      <c r="H13" s="285"/>
      <c r="I13" s="2"/>
      <c r="J13" s="164"/>
      <c r="K13" s="261"/>
      <c r="L13" s="443"/>
      <c r="N13" s="16"/>
      <c r="O13" s="218"/>
    </row>
    <row r="14" spans="1:17" ht="30" customHeight="1">
      <c r="A14" s="291"/>
      <c r="B14" s="293"/>
      <c r="C14" s="359"/>
      <c r="D14" s="284"/>
      <c r="E14" s="134"/>
      <c r="F14" s="5"/>
      <c r="G14" s="2"/>
      <c r="H14" s="285"/>
      <c r="I14" s="2"/>
      <c r="J14" s="164"/>
      <c r="K14" s="261"/>
      <c r="L14" s="443"/>
    </row>
    <row r="15" spans="1:17" ht="30" customHeight="1">
      <c r="A15" s="291"/>
      <c r="B15" s="502"/>
      <c r="C15" s="421"/>
      <c r="D15" s="284"/>
      <c r="E15" s="134"/>
      <c r="F15" s="5"/>
      <c r="G15" s="2"/>
      <c r="H15" s="285"/>
      <c r="I15" s="2"/>
      <c r="J15" s="164"/>
      <c r="K15" s="261"/>
      <c r="L15" s="443"/>
    </row>
    <row r="16" spans="1:17" ht="30" customHeight="1">
      <c r="A16" s="291"/>
      <c r="B16" s="288"/>
      <c r="C16" s="359"/>
      <c r="D16" s="284"/>
      <c r="E16" s="134"/>
      <c r="F16" s="5"/>
      <c r="G16" s="2"/>
      <c r="H16" s="285"/>
      <c r="I16" s="2"/>
      <c r="J16" s="164"/>
      <c r="K16" s="261"/>
      <c r="L16" s="443"/>
      <c r="M16" s="492"/>
    </row>
    <row r="17" spans="1:17" ht="30" customHeight="1">
      <c r="A17" s="291"/>
      <c r="B17" s="161"/>
      <c r="C17" s="359"/>
      <c r="D17" s="284"/>
      <c r="E17" s="134"/>
      <c r="F17" s="5"/>
      <c r="G17" s="2"/>
      <c r="H17" s="285"/>
      <c r="I17" s="2"/>
      <c r="J17" s="164"/>
      <c r="K17" s="167"/>
      <c r="L17" s="286"/>
      <c r="Q17" s="259"/>
    </row>
    <row r="18" spans="1:17" ht="30" customHeight="1">
      <c r="A18" s="291"/>
      <c r="B18" s="161"/>
      <c r="C18" s="359"/>
      <c r="D18" s="284"/>
      <c r="E18" s="134"/>
      <c r="F18" s="5"/>
      <c r="G18" s="2"/>
      <c r="H18" s="285"/>
      <c r="I18" s="2"/>
      <c r="J18" s="164"/>
      <c r="K18" s="167"/>
      <c r="L18" s="286"/>
    </row>
    <row r="19" spans="1:17" ht="30" customHeight="1">
      <c r="A19" s="302" t="s">
        <v>694</v>
      </c>
      <c r="B19" s="295"/>
      <c r="C19" s="399"/>
      <c r="D19" s="296"/>
      <c r="E19" s="154"/>
      <c r="F19" s="125">
        <f>SUM(F6:F16)</f>
        <v>0</v>
      </c>
      <c r="G19" s="12"/>
      <c r="H19" s="297"/>
      <c r="I19" s="12"/>
      <c r="J19" s="298"/>
      <c r="K19" s="178"/>
      <c r="L19" s="299"/>
    </row>
    <row r="20" spans="1:17" ht="15.6" customHeight="1">
      <c r="K20" s="625"/>
      <c r="L20" s="625"/>
    </row>
    <row r="22" spans="1:17" ht="30.6" customHeight="1">
      <c r="F22" s="216"/>
    </row>
  </sheetData>
  <mergeCells count="8">
    <mergeCell ref="K20:L20"/>
    <mergeCell ref="A1:I1"/>
    <mergeCell ref="K1:L1"/>
    <mergeCell ref="A2:A4"/>
    <mergeCell ref="B2:B4"/>
    <mergeCell ref="C2:F3"/>
    <mergeCell ref="G2:J3"/>
    <mergeCell ref="K2:L4"/>
  </mergeCells>
  <phoneticPr fontId="8"/>
  <printOptions horizontalCentered="1" verticalCentered="1"/>
  <pageMargins left="0.39370078740157483" right="0.39370078740157483" top="0.78740157480314965" bottom="0.39370078740157483" header="0.51181102362204722" footer="0.51181102362204722"/>
  <pageSetup paperSize="9" orientation="landscape" horizontalDpi="4294967294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1"/>
  <sheetViews>
    <sheetView showGridLines="0" view="pageBreakPreview" zoomScale="75" zoomScaleNormal="75" zoomScaleSheetLayoutView="75" workbookViewId="0">
      <selection activeCell="O291" sqref="O291"/>
    </sheetView>
  </sheetViews>
  <sheetFormatPr defaultColWidth="8.875" defaultRowHeight="30.6" customHeight="1"/>
  <cols>
    <col min="1" max="1" width="1.75" style="16" customWidth="1"/>
    <col min="2" max="2" width="4.25" style="16" customWidth="1"/>
    <col min="3" max="3" width="21.625" style="16" customWidth="1"/>
    <col min="4" max="4" width="11.25" style="16" hidden="1" customWidth="1"/>
    <col min="5" max="5" width="1.625" style="16" hidden="1" customWidth="1"/>
    <col min="6" max="6" width="0.125" style="16" hidden="1" customWidth="1"/>
    <col min="7" max="7" width="11.25" style="16" hidden="1" customWidth="1"/>
    <col min="8" max="8" width="3" style="16" customWidth="1"/>
    <col min="9" max="9" width="15.875" style="16" customWidth="1"/>
    <col min="10" max="10" width="22.375" style="16" customWidth="1"/>
    <col min="11" max="11" width="2.125" style="16" customWidth="1"/>
    <col min="12" max="12" width="22.375" style="16" customWidth="1"/>
    <col min="13" max="13" width="2.125" style="16" customWidth="1"/>
    <col min="14" max="14" width="22.375" style="16" customWidth="1"/>
    <col min="15" max="15" width="2.25" style="16" customWidth="1"/>
    <col min="16" max="16" width="15.375" style="16" customWidth="1"/>
    <col min="17" max="17" width="14.375" style="216" customWidth="1"/>
    <col min="18" max="256" width="8.875" style="16"/>
    <col min="257" max="257" width="1.75" style="16" customWidth="1"/>
    <col min="258" max="258" width="4.25" style="16" customWidth="1"/>
    <col min="259" max="259" width="21.625" style="16" customWidth="1"/>
    <col min="260" max="263" width="0" style="16" hidden="1" customWidth="1"/>
    <col min="264" max="264" width="3" style="16" customWidth="1"/>
    <col min="265" max="265" width="15.875" style="16" customWidth="1"/>
    <col min="266" max="266" width="22.375" style="16" customWidth="1"/>
    <col min="267" max="267" width="2.125" style="16" customWidth="1"/>
    <col min="268" max="268" width="22.375" style="16" customWidth="1"/>
    <col min="269" max="269" width="2.125" style="16" customWidth="1"/>
    <col min="270" max="270" width="22.375" style="16" customWidth="1"/>
    <col min="271" max="271" width="2.25" style="16" customWidth="1"/>
    <col min="272" max="272" width="15.375" style="16" customWidth="1"/>
    <col min="273" max="512" width="8.875" style="16"/>
    <col min="513" max="513" width="1.75" style="16" customWidth="1"/>
    <col min="514" max="514" width="4.25" style="16" customWidth="1"/>
    <col min="515" max="515" width="21.625" style="16" customWidth="1"/>
    <col min="516" max="519" width="0" style="16" hidden="1" customWidth="1"/>
    <col min="520" max="520" width="3" style="16" customWidth="1"/>
    <col min="521" max="521" width="15.875" style="16" customWidth="1"/>
    <col min="522" max="522" width="22.375" style="16" customWidth="1"/>
    <col min="523" max="523" width="2.125" style="16" customWidth="1"/>
    <col min="524" max="524" width="22.375" style="16" customWidth="1"/>
    <col min="525" max="525" width="2.125" style="16" customWidth="1"/>
    <col min="526" max="526" width="22.375" style="16" customWidth="1"/>
    <col min="527" max="527" width="2.25" style="16" customWidth="1"/>
    <col min="528" max="528" width="15.375" style="16" customWidth="1"/>
    <col min="529" max="768" width="8.875" style="16"/>
    <col min="769" max="769" width="1.75" style="16" customWidth="1"/>
    <col min="770" max="770" width="4.25" style="16" customWidth="1"/>
    <col min="771" max="771" width="21.625" style="16" customWidth="1"/>
    <col min="772" max="775" width="0" style="16" hidden="1" customWidth="1"/>
    <col min="776" max="776" width="3" style="16" customWidth="1"/>
    <col min="777" max="777" width="15.875" style="16" customWidth="1"/>
    <col min="778" max="778" width="22.375" style="16" customWidth="1"/>
    <col min="779" max="779" width="2.125" style="16" customWidth="1"/>
    <col min="780" max="780" width="22.375" style="16" customWidth="1"/>
    <col min="781" max="781" width="2.125" style="16" customWidth="1"/>
    <col min="782" max="782" width="22.375" style="16" customWidth="1"/>
    <col min="783" max="783" width="2.25" style="16" customWidth="1"/>
    <col min="784" max="784" width="15.375" style="16" customWidth="1"/>
    <col min="785" max="1024" width="8.875" style="16"/>
    <col min="1025" max="1025" width="1.75" style="16" customWidth="1"/>
    <col min="1026" max="1026" width="4.25" style="16" customWidth="1"/>
    <col min="1027" max="1027" width="21.625" style="16" customWidth="1"/>
    <col min="1028" max="1031" width="0" style="16" hidden="1" customWidth="1"/>
    <col min="1032" max="1032" width="3" style="16" customWidth="1"/>
    <col min="1033" max="1033" width="15.875" style="16" customWidth="1"/>
    <col min="1034" max="1034" width="22.375" style="16" customWidth="1"/>
    <col min="1035" max="1035" width="2.125" style="16" customWidth="1"/>
    <col min="1036" max="1036" width="22.375" style="16" customWidth="1"/>
    <col min="1037" max="1037" width="2.125" style="16" customWidth="1"/>
    <col min="1038" max="1038" width="22.375" style="16" customWidth="1"/>
    <col min="1039" max="1039" width="2.25" style="16" customWidth="1"/>
    <col min="1040" max="1040" width="15.375" style="16" customWidth="1"/>
    <col min="1041" max="1280" width="8.875" style="16"/>
    <col min="1281" max="1281" width="1.75" style="16" customWidth="1"/>
    <col min="1282" max="1282" width="4.25" style="16" customWidth="1"/>
    <col min="1283" max="1283" width="21.625" style="16" customWidth="1"/>
    <col min="1284" max="1287" width="0" style="16" hidden="1" customWidth="1"/>
    <col min="1288" max="1288" width="3" style="16" customWidth="1"/>
    <col min="1289" max="1289" width="15.875" style="16" customWidth="1"/>
    <col min="1290" max="1290" width="22.375" style="16" customWidth="1"/>
    <col min="1291" max="1291" width="2.125" style="16" customWidth="1"/>
    <col min="1292" max="1292" width="22.375" style="16" customWidth="1"/>
    <col min="1293" max="1293" width="2.125" style="16" customWidth="1"/>
    <col min="1294" max="1294" width="22.375" style="16" customWidth="1"/>
    <col min="1295" max="1295" width="2.25" style="16" customWidth="1"/>
    <col min="1296" max="1296" width="15.375" style="16" customWidth="1"/>
    <col min="1297" max="1536" width="8.875" style="16"/>
    <col min="1537" max="1537" width="1.75" style="16" customWidth="1"/>
    <col min="1538" max="1538" width="4.25" style="16" customWidth="1"/>
    <col min="1539" max="1539" width="21.625" style="16" customWidth="1"/>
    <col min="1540" max="1543" width="0" style="16" hidden="1" customWidth="1"/>
    <col min="1544" max="1544" width="3" style="16" customWidth="1"/>
    <col min="1545" max="1545" width="15.875" style="16" customWidth="1"/>
    <col min="1546" max="1546" width="22.375" style="16" customWidth="1"/>
    <col min="1547" max="1547" width="2.125" style="16" customWidth="1"/>
    <col min="1548" max="1548" width="22.375" style="16" customWidth="1"/>
    <col min="1549" max="1549" width="2.125" style="16" customWidth="1"/>
    <col min="1550" max="1550" width="22.375" style="16" customWidth="1"/>
    <col min="1551" max="1551" width="2.25" style="16" customWidth="1"/>
    <col min="1552" max="1552" width="15.375" style="16" customWidth="1"/>
    <col min="1553" max="1792" width="8.875" style="16"/>
    <col min="1793" max="1793" width="1.75" style="16" customWidth="1"/>
    <col min="1794" max="1794" width="4.25" style="16" customWidth="1"/>
    <col min="1795" max="1795" width="21.625" style="16" customWidth="1"/>
    <col min="1796" max="1799" width="0" style="16" hidden="1" customWidth="1"/>
    <col min="1800" max="1800" width="3" style="16" customWidth="1"/>
    <col min="1801" max="1801" width="15.875" style="16" customWidth="1"/>
    <col min="1802" max="1802" width="22.375" style="16" customWidth="1"/>
    <col min="1803" max="1803" width="2.125" style="16" customWidth="1"/>
    <col min="1804" max="1804" width="22.375" style="16" customWidth="1"/>
    <col min="1805" max="1805" width="2.125" style="16" customWidth="1"/>
    <col min="1806" max="1806" width="22.375" style="16" customWidth="1"/>
    <col min="1807" max="1807" width="2.25" style="16" customWidth="1"/>
    <col min="1808" max="1808" width="15.375" style="16" customWidth="1"/>
    <col min="1809" max="2048" width="8.875" style="16"/>
    <col min="2049" max="2049" width="1.75" style="16" customWidth="1"/>
    <col min="2050" max="2050" width="4.25" style="16" customWidth="1"/>
    <col min="2051" max="2051" width="21.625" style="16" customWidth="1"/>
    <col min="2052" max="2055" width="0" style="16" hidden="1" customWidth="1"/>
    <col min="2056" max="2056" width="3" style="16" customWidth="1"/>
    <col min="2057" max="2057" width="15.875" style="16" customWidth="1"/>
    <col min="2058" max="2058" width="22.375" style="16" customWidth="1"/>
    <col min="2059" max="2059" width="2.125" style="16" customWidth="1"/>
    <col min="2060" max="2060" width="22.375" style="16" customWidth="1"/>
    <col min="2061" max="2061" width="2.125" style="16" customWidth="1"/>
    <col min="2062" max="2062" width="22.375" style="16" customWidth="1"/>
    <col min="2063" max="2063" width="2.25" style="16" customWidth="1"/>
    <col min="2064" max="2064" width="15.375" style="16" customWidth="1"/>
    <col min="2065" max="2304" width="8.875" style="16"/>
    <col min="2305" max="2305" width="1.75" style="16" customWidth="1"/>
    <col min="2306" max="2306" width="4.25" style="16" customWidth="1"/>
    <col min="2307" max="2307" width="21.625" style="16" customWidth="1"/>
    <col min="2308" max="2311" width="0" style="16" hidden="1" customWidth="1"/>
    <col min="2312" max="2312" width="3" style="16" customWidth="1"/>
    <col min="2313" max="2313" width="15.875" style="16" customWidth="1"/>
    <col min="2314" max="2314" width="22.375" style="16" customWidth="1"/>
    <col min="2315" max="2315" width="2.125" style="16" customWidth="1"/>
    <col min="2316" max="2316" width="22.375" style="16" customWidth="1"/>
    <col min="2317" max="2317" width="2.125" style="16" customWidth="1"/>
    <col min="2318" max="2318" width="22.375" style="16" customWidth="1"/>
    <col min="2319" max="2319" width="2.25" style="16" customWidth="1"/>
    <col min="2320" max="2320" width="15.375" style="16" customWidth="1"/>
    <col min="2321" max="2560" width="8.875" style="16"/>
    <col min="2561" max="2561" width="1.75" style="16" customWidth="1"/>
    <col min="2562" max="2562" width="4.25" style="16" customWidth="1"/>
    <col min="2563" max="2563" width="21.625" style="16" customWidth="1"/>
    <col min="2564" max="2567" width="0" style="16" hidden="1" customWidth="1"/>
    <col min="2568" max="2568" width="3" style="16" customWidth="1"/>
    <col min="2569" max="2569" width="15.875" style="16" customWidth="1"/>
    <col min="2570" max="2570" width="22.375" style="16" customWidth="1"/>
    <col min="2571" max="2571" width="2.125" style="16" customWidth="1"/>
    <col min="2572" max="2572" width="22.375" style="16" customWidth="1"/>
    <col min="2573" max="2573" width="2.125" style="16" customWidth="1"/>
    <col min="2574" max="2574" width="22.375" style="16" customWidth="1"/>
    <col min="2575" max="2575" width="2.25" style="16" customWidth="1"/>
    <col min="2576" max="2576" width="15.375" style="16" customWidth="1"/>
    <col min="2577" max="2816" width="8.875" style="16"/>
    <col min="2817" max="2817" width="1.75" style="16" customWidth="1"/>
    <col min="2818" max="2818" width="4.25" style="16" customWidth="1"/>
    <col min="2819" max="2819" width="21.625" style="16" customWidth="1"/>
    <col min="2820" max="2823" width="0" style="16" hidden="1" customWidth="1"/>
    <col min="2824" max="2824" width="3" style="16" customWidth="1"/>
    <col min="2825" max="2825" width="15.875" style="16" customWidth="1"/>
    <col min="2826" max="2826" width="22.375" style="16" customWidth="1"/>
    <col min="2827" max="2827" width="2.125" style="16" customWidth="1"/>
    <col min="2828" max="2828" width="22.375" style="16" customWidth="1"/>
    <col min="2829" max="2829" width="2.125" style="16" customWidth="1"/>
    <col min="2830" max="2830" width="22.375" style="16" customWidth="1"/>
    <col min="2831" max="2831" width="2.25" style="16" customWidth="1"/>
    <col min="2832" max="2832" width="15.375" style="16" customWidth="1"/>
    <col min="2833" max="3072" width="8.875" style="16"/>
    <col min="3073" max="3073" width="1.75" style="16" customWidth="1"/>
    <col min="3074" max="3074" width="4.25" style="16" customWidth="1"/>
    <col min="3075" max="3075" width="21.625" style="16" customWidth="1"/>
    <col min="3076" max="3079" width="0" style="16" hidden="1" customWidth="1"/>
    <col min="3080" max="3080" width="3" style="16" customWidth="1"/>
    <col min="3081" max="3081" width="15.875" style="16" customWidth="1"/>
    <col min="3082" max="3082" width="22.375" style="16" customWidth="1"/>
    <col min="3083" max="3083" width="2.125" style="16" customWidth="1"/>
    <col min="3084" max="3084" width="22.375" style="16" customWidth="1"/>
    <col min="3085" max="3085" width="2.125" style="16" customWidth="1"/>
    <col min="3086" max="3086" width="22.375" style="16" customWidth="1"/>
    <col min="3087" max="3087" width="2.25" style="16" customWidth="1"/>
    <col min="3088" max="3088" width="15.375" style="16" customWidth="1"/>
    <col min="3089" max="3328" width="8.875" style="16"/>
    <col min="3329" max="3329" width="1.75" style="16" customWidth="1"/>
    <col min="3330" max="3330" width="4.25" style="16" customWidth="1"/>
    <col min="3331" max="3331" width="21.625" style="16" customWidth="1"/>
    <col min="3332" max="3335" width="0" style="16" hidden="1" customWidth="1"/>
    <col min="3336" max="3336" width="3" style="16" customWidth="1"/>
    <col min="3337" max="3337" width="15.875" style="16" customWidth="1"/>
    <col min="3338" max="3338" width="22.375" style="16" customWidth="1"/>
    <col min="3339" max="3339" width="2.125" style="16" customWidth="1"/>
    <col min="3340" max="3340" width="22.375" style="16" customWidth="1"/>
    <col min="3341" max="3341" width="2.125" style="16" customWidth="1"/>
    <col min="3342" max="3342" width="22.375" style="16" customWidth="1"/>
    <col min="3343" max="3343" width="2.25" style="16" customWidth="1"/>
    <col min="3344" max="3344" width="15.375" style="16" customWidth="1"/>
    <col min="3345" max="3584" width="8.875" style="16"/>
    <col min="3585" max="3585" width="1.75" style="16" customWidth="1"/>
    <col min="3586" max="3586" width="4.25" style="16" customWidth="1"/>
    <col min="3587" max="3587" width="21.625" style="16" customWidth="1"/>
    <col min="3588" max="3591" width="0" style="16" hidden="1" customWidth="1"/>
    <col min="3592" max="3592" width="3" style="16" customWidth="1"/>
    <col min="3593" max="3593" width="15.875" style="16" customWidth="1"/>
    <col min="3594" max="3594" width="22.375" style="16" customWidth="1"/>
    <col min="3595" max="3595" width="2.125" style="16" customWidth="1"/>
    <col min="3596" max="3596" width="22.375" style="16" customWidth="1"/>
    <col min="3597" max="3597" width="2.125" style="16" customWidth="1"/>
    <col min="3598" max="3598" width="22.375" style="16" customWidth="1"/>
    <col min="3599" max="3599" width="2.25" style="16" customWidth="1"/>
    <col min="3600" max="3600" width="15.375" style="16" customWidth="1"/>
    <col min="3601" max="3840" width="8.875" style="16"/>
    <col min="3841" max="3841" width="1.75" style="16" customWidth="1"/>
    <col min="3842" max="3842" width="4.25" style="16" customWidth="1"/>
    <col min="3843" max="3843" width="21.625" style="16" customWidth="1"/>
    <col min="3844" max="3847" width="0" style="16" hidden="1" customWidth="1"/>
    <col min="3848" max="3848" width="3" style="16" customWidth="1"/>
    <col min="3849" max="3849" width="15.875" style="16" customWidth="1"/>
    <col min="3850" max="3850" width="22.375" style="16" customWidth="1"/>
    <col min="3851" max="3851" width="2.125" style="16" customWidth="1"/>
    <col min="3852" max="3852" width="22.375" style="16" customWidth="1"/>
    <col min="3853" max="3853" width="2.125" style="16" customWidth="1"/>
    <col min="3854" max="3854" width="22.375" style="16" customWidth="1"/>
    <col min="3855" max="3855" width="2.25" style="16" customWidth="1"/>
    <col min="3856" max="3856" width="15.375" style="16" customWidth="1"/>
    <col min="3857" max="4096" width="8.875" style="16"/>
    <col min="4097" max="4097" width="1.75" style="16" customWidth="1"/>
    <col min="4098" max="4098" width="4.25" style="16" customWidth="1"/>
    <col min="4099" max="4099" width="21.625" style="16" customWidth="1"/>
    <col min="4100" max="4103" width="0" style="16" hidden="1" customWidth="1"/>
    <col min="4104" max="4104" width="3" style="16" customWidth="1"/>
    <col min="4105" max="4105" width="15.875" style="16" customWidth="1"/>
    <col min="4106" max="4106" width="22.375" style="16" customWidth="1"/>
    <col min="4107" max="4107" width="2.125" style="16" customWidth="1"/>
    <col min="4108" max="4108" width="22.375" style="16" customWidth="1"/>
    <col min="4109" max="4109" width="2.125" style="16" customWidth="1"/>
    <col min="4110" max="4110" width="22.375" style="16" customWidth="1"/>
    <col min="4111" max="4111" width="2.25" style="16" customWidth="1"/>
    <col min="4112" max="4112" width="15.375" style="16" customWidth="1"/>
    <col min="4113" max="4352" width="8.875" style="16"/>
    <col min="4353" max="4353" width="1.75" style="16" customWidth="1"/>
    <col min="4354" max="4354" width="4.25" style="16" customWidth="1"/>
    <col min="4355" max="4355" width="21.625" style="16" customWidth="1"/>
    <col min="4356" max="4359" width="0" style="16" hidden="1" customWidth="1"/>
    <col min="4360" max="4360" width="3" style="16" customWidth="1"/>
    <col min="4361" max="4361" width="15.875" style="16" customWidth="1"/>
    <col min="4362" max="4362" width="22.375" style="16" customWidth="1"/>
    <col min="4363" max="4363" width="2.125" style="16" customWidth="1"/>
    <col min="4364" max="4364" width="22.375" style="16" customWidth="1"/>
    <col min="4365" max="4365" width="2.125" style="16" customWidth="1"/>
    <col min="4366" max="4366" width="22.375" style="16" customWidth="1"/>
    <col min="4367" max="4367" width="2.25" style="16" customWidth="1"/>
    <col min="4368" max="4368" width="15.375" style="16" customWidth="1"/>
    <col min="4369" max="4608" width="8.875" style="16"/>
    <col min="4609" max="4609" width="1.75" style="16" customWidth="1"/>
    <col min="4610" max="4610" width="4.25" style="16" customWidth="1"/>
    <col min="4611" max="4611" width="21.625" style="16" customWidth="1"/>
    <col min="4612" max="4615" width="0" style="16" hidden="1" customWidth="1"/>
    <col min="4616" max="4616" width="3" style="16" customWidth="1"/>
    <col min="4617" max="4617" width="15.875" style="16" customWidth="1"/>
    <col min="4618" max="4618" width="22.375" style="16" customWidth="1"/>
    <col min="4619" max="4619" width="2.125" style="16" customWidth="1"/>
    <col min="4620" max="4620" width="22.375" style="16" customWidth="1"/>
    <col min="4621" max="4621" width="2.125" style="16" customWidth="1"/>
    <col min="4622" max="4622" width="22.375" style="16" customWidth="1"/>
    <col min="4623" max="4623" width="2.25" style="16" customWidth="1"/>
    <col min="4624" max="4624" width="15.375" style="16" customWidth="1"/>
    <col min="4625" max="4864" width="8.875" style="16"/>
    <col min="4865" max="4865" width="1.75" style="16" customWidth="1"/>
    <col min="4866" max="4866" width="4.25" style="16" customWidth="1"/>
    <col min="4867" max="4867" width="21.625" style="16" customWidth="1"/>
    <col min="4868" max="4871" width="0" style="16" hidden="1" customWidth="1"/>
    <col min="4872" max="4872" width="3" style="16" customWidth="1"/>
    <col min="4873" max="4873" width="15.875" style="16" customWidth="1"/>
    <col min="4874" max="4874" width="22.375" style="16" customWidth="1"/>
    <col min="4875" max="4875" width="2.125" style="16" customWidth="1"/>
    <col min="4876" max="4876" width="22.375" style="16" customWidth="1"/>
    <col min="4877" max="4877" width="2.125" style="16" customWidth="1"/>
    <col min="4878" max="4878" width="22.375" style="16" customWidth="1"/>
    <col min="4879" max="4879" width="2.25" style="16" customWidth="1"/>
    <col min="4880" max="4880" width="15.375" style="16" customWidth="1"/>
    <col min="4881" max="5120" width="8.875" style="16"/>
    <col min="5121" max="5121" width="1.75" style="16" customWidth="1"/>
    <col min="5122" max="5122" width="4.25" style="16" customWidth="1"/>
    <col min="5123" max="5123" width="21.625" style="16" customWidth="1"/>
    <col min="5124" max="5127" width="0" style="16" hidden="1" customWidth="1"/>
    <col min="5128" max="5128" width="3" style="16" customWidth="1"/>
    <col min="5129" max="5129" width="15.875" style="16" customWidth="1"/>
    <col min="5130" max="5130" width="22.375" style="16" customWidth="1"/>
    <col min="5131" max="5131" width="2.125" style="16" customWidth="1"/>
    <col min="5132" max="5132" width="22.375" style="16" customWidth="1"/>
    <col min="5133" max="5133" width="2.125" style="16" customWidth="1"/>
    <col min="5134" max="5134" width="22.375" style="16" customWidth="1"/>
    <col min="5135" max="5135" width="2.25" style="16" customWidth="1"/>
    <col min="5136" max="5136" width="15.375" style="16" customWidth="1"/>
    <col min="5137" max="5376" width="8.875" style="16"/>
    <col min="5377" max="5377" width="1.75" style="16" customWidth="1"/>
    <col min="5378" max="5378" width="4.25" style="16" customWidth="1"/>
    <col min="5379" max="5379" width="21.625" style="16" customWidth="1"/>
    <col min="5380" max="5383" width="0" style="16" hidden="1" customWidth="1"/>
    <col min="5384" max="5384" width="3" style="16" customWidth="1"/>
    <col min="5385" max="5385" width="15.875" style="16" customWidth="1"/>
    <col min="5386" max="5386" width="22.375" style="16" customWidth="1"/>
    <col min="5387" max="5387" width="2.125" style="16" customWidth="1"/>
    <col min="5388" max="5388" width="22.375" style="16" customWidth="1"/>
    <col min="5389" max="5389" width="2.125" style="16" customWidth="1"/>
    <col min="5390" max="5390" width="22.375" style="16" customWidth="1"/>
    <col min="5391" max="5391" width="2.25" style="16" customWidth="1"/>
    <col min="5392" max="5392" width="15.375" style="16" customWidth="1"/>
    <col min="5393" max="5632" width="8.875" style="16"/>
    <col min="5633" max="5633" width="1.75" style="16" customWidth="1"/>
    <col min="5634" max="5634" width="4.25" style="16" customWidth="1"/>
    <col min="5635" max="5635" width="21.625" style="16" customWidth="1"/>
    <col min="5636" max="5639" width="0" style="16" hidden="1" customWidth="1"/>
    <col min="5640" max="5640" width="3" style="16" customWidth="1"/>
    <col min="5641" max="5641" width="15.875" style="16" customWidth="1"/>
    <col min="5642" max="5642" width="22.375" style="16" customWidth="1"/>
    <col min="5643" max="5643" width="2.125" style="16" customWidth="1"/>
    <col min="5644" max="5644" width="22.375" style="16" customWidth="1"/>
    <col min="5645" max="5645" width="2.125" style="16" customWidth="1"/>
    <col min="5646" max="5646" width="22.375" style="16" customWidth="1"/>
    <col min="5647" max="5647" width="2.25" style="16" customWidth="1"/>
    <col min="5648" max="5648" width="15.375" style="16" customWidth="1"/>
    <col min="5649" max="5888" width="8.875" style="16"/>
    <col min="5889" max="5889" width="1.75" style="16" customWidth="1"/>
    <col min="5890" max="5890" width="4.25" style="16" customWidth="1"/>
    <col min="5891" max="5891" width="21.625" style="16" customWidth="1"/>
    <col min="5892" max="5895" width="0" style="16" hidden="1" customWidth="1"/>
    <col min="5896" max="5896" width="3" style="16" customWidth="1"/>
    <col min="5897" max="5897" width="15.875" style="16" customWidth="1"/>
    <col min="5898" max="5898" width="22.375" style="16" customWidth="1"/>
    <col min="5899" max="5899" width="2.125" style="16" customWidth="1"/>
    <col min="5900" max="5900" width="22.375" style="16" customWidth="1"/>
    <col min="5901" max="5901" width="2.125" style="16" customWidth="1"/>
    <col min="5902" max="5902" width="22.375" style="16" customWidth="1"/>
    <col min="5903" max="5903" width="2.25" style="16" customWidth="1"/>
    <col min="5904" max="5904" width="15.375" style="16" customWidth="1"/>
    <col min="5905" max="6144" width="8.875" style="16"/>
    <col min="6145" max="6145" width="1.75" style="16" customWidth="1"/>
    <col min="6146" max="6146" width="4.25" style="16" customWidth="1"/>
    <col min="6147" max="6147" width="21.625" style="16" customWidth="1"/>
    <col min="6148" max="6151" width="0" style="16" hidden="1" customWidth="1"/>
    <col min="6152" max="6152" width="3" style="16" customWidth="1"/>
    <col min="6153" max="6153" width="15.875" style="16" customWidth="1"/>
    <col min="6154" max="6154" width="22.375" style="16" customWidth="1"/>
    <col min="6155" max="6155" width="2.125" style="16" customWidth="1"/>
    <col min="6156" max="6156" width="22.375" style="16" customWidth="1"/>
    <col min="6157" max="6157" width="2.125" style="16" customWidth="1"/>
    <col min="6158" max="6158" width="22.375" style="16" customWidth="1"/>
    <col min="6159" max="6159" width="2.25" style="16" customWidth="1"/>
    <col min="6160" max="6160" width="15.375" style="16" customWidth="1"/>
    <col min="6161" max="6400" width="8.875" style="16"/>
    <col min="6401" max="6401" width="1.75" style="16" customWidth="1"/>
    <col min="6402" max="6402" width="4.25" style="16" customWidth="1"/>
    <col min="6403" max="6403" width="21.625" style="16" customWidth="1"/>
    <col min="6404" max="6407" width="0" style="16" hidden="1" customWidth="1"/>
    <col min="6408" max="6408" width="3" style="16" customWidth="1"/>
    <col min="6409" max="6409" width="15.875" style="16" customWidth="1"/>
    <col min="6410" max="6410" width="22.375" style="16" customWidth="1"/>
    <col min="6411" max="6411" width="2.125" style="16" customWidth="1"/>
    <col min="6412" max="6412" width="22.375" style="16" customWidth="1"/>
    <col min="6413" max="6413" width="2.125" style="16" customWidth="1"/>
    <col min="6414" max="6414" width="22.375" style="16" customWidth="1"/>
    <col min="6415" max="6415" width="2.25" style="16" customWidth="1"/>
    <col min="6416" max="6416" width="15.375" style="16" customWidth="1"/>
    <col min="6417" max="6656" width="8.875" style="16"/>
    <col min="6657" max="6657" width="1.75" style="16" customWidth="1"/>
    <col min="6658" max="6658" width="4.25" style="16" customWidth="1"/>
    <col min="6659" max="6659" width="21.625" style="16" customWidth="1"/>
    <col min="6660" max="6663" width="0" style="16" hidden="1" customWidth="1"/>
    <col min="6664" max="6664" width="3" style="16" customWidth="1"/>
    <col min="6665" max="6665" width="15.875" style="16" customWidth="1"/>
    <col min="6666" max="6666" width="22.375" style="16" customWidth="1"/>
    <col min="6667" max="6667" width="2.125" style="16" customWidth="1"/>
    <col min="6668" max="6668" width="22.375" style="16" customWidth="1"/>
    <col min="6669" max="6669" width="2.125" style="16" customWidth="1"/>
    <col min="6670" max="6670" width="22.375" style="16" customWidth="1"/>
    <col min="6671" max="6671" width="2.25" style="16" customWidth="1"/>
    <col min="6672" max="6672" width="15.375" style="16" customWidth="1"/>
    <col min="6673" max="6912" width="8.875" style="16"/>
    <col min="6913" max="6913" width="1.75" style="16" customWidth="1"/>
    <col min="6914" max="6914" width="4.25" style="16" customWidth="1"/>
    <col min="6915" max="6915" width="21.625" style="16" customWidth="1"/>
    <col min="6916" max="6919" width="0" style="16" hidden="1" customWidth="1"/>
    <col min="6920" max="6920" width="3" style="16" customWidth="1"/>
    <col min="6921" max="6921" width="15.875" style="16" customWidth="1"/>
    <col min="6922" max="6922" width="22.375" style="16" customWidth="1"/>
    <col min="6923" max="6923" width="2.125" style="16" customWidth="1"/>
    <col min="6924" max="6924" width="22.375" style="16" customWidth="1"/>
    <col min="6925" max="6925" width="2.125" style="16" customWidth="1"/>
    <col min="6926" max="6926" width="22.375" style="16" customWidth="1"/>
    <col min="6927" max="6927" width="2.25" style="16" customWidth="1"/>
    <col min="6928" max="6928" width="15.375" style="16" customWidth="1"/>
    <col min="6929" max="7168" width="8.875" style="16"/>
    <col min="7169" max="7169" width="1.75" style="16" customWidth="1"/>
    <col min="7170" max="7170" width="4.25" style="16" customWidth="1"/>
    <col min="7171" max="7171" width="21.625" style="16" customWidth="1"/>
    <col min="7172" max="7175" width="0" style="16" hidden="1" customWidth="1"/>
    <col min="7176" max="7176" width="3" style="16" customWidth="1"/>
    <col min="7177" max="7177" width="15.875" style="16" customWidth="1"/>
    <col min="7178" max="7178" width="22.375" style="16" customWidth="1"/>
    <col min="7179" max="7179" width="2.125" style="16" customWidth="1"/>
    <col min="7180" max="7180" width="22.375" style="16" customWidth="1"/>
    <col min="7181" max="7181" width="2.125" style="16" customWidth="1"/>
    <col min="7182" max="7182" width="22.375" style="16" customWidth="1"/>
    <col min="7183" max="7183" width="2.25" style="16" customWidth="1"/>
    <col min="7184" max="7184" width="15.375" style="16" customWidth="1"/>
    <col min="7185" max="7424" width="8.875" style="16"/>
    <col min="7425" max="7425" width="1.75" style="16" customWidth="1"/>
    <col min="7426" max="7426" width="4.25" style="16" customWidth="1"/>
    <col min="7427" max="7427" width="21.625" style="16" customWidth="1"/>
    <col min="7428" max="7431" width="0" style="16" hidden="1" customWidth="1"/>
    <col min="7432" max="7432" width="3" style="16" customWidth="1"/>
    <col min="7433" max="7433" width="15.875" style="16" customWidth="1"/>
    <col min="7434" max="7434" width="22.375" style="16" customWidth="1"/>
    <col min="7435" max="7435" width="2.125" style="16" customWidth="1"/>
    <col min="7436" max="7436" width="22.375" style="16" customWidth="1"/>
    <col min="7437" max="7437" width="2.125" style="16" customWidth="1"/>
    <col min="7438" max="7438" width="22.375" style="16" customWidth="1"/>
    <col min="7439" max="7439" width="2.25" style="16" customWidth="1"/>
    <col min="7440" max="7440" width="15.375" style="16" customWidth="1"/>
    <col min="7441" max="7680" width="8.875" style="16"/>
    <col min="7681" max="7681" width="1.75" style="16" customWidth="1"/>
    <col min="7682" max="7682" width="4.25" style="16" customWidth="1"/>
    <col min="7683" max="7683" width="21.625" style="16" customWidth="1"/>
    <col min="7684" max="7687" width="0" style="16" hidden="1" customWidth="1"/>
    <col min="7688" max="7688" width="3" style="16" customWidth="1"/>
    <col min="7689" max="7689" width="15.875" style="16" customWidth="1"/>
    <col min="7690" max="7690" width="22.375" style="16" customWidth="1"/>
    <col min="7691" max="7691" width="2.125" style="16" customWidth="1"/>
    <col min="7692" max="7692" width="22.375" style="16" customWidth="1"/>
    <col min="7693" max="7693" width="2.125" style="16" customWidth="1"/>
    <col min="7694" max="7694" width="22.375" style="16" customWidth="1"/>
    <col min="7695" max="7695" width="2.25" style="16" customWidth="1"/>
    <col min="7696" max="7696" width="15.375" style="16" customWidth="1"/>
    <col min="7697" max="7936" width="8.875" style="16"/>
    <col min="7937" max="7937" width="1.75" style="16" customWidth="1"/>
    <col min="7938" max="7938" width="4.25" style="16" customWidth="1"/>
    <col min="7939" max="7939" width="21.625" style="16" customWidth="1"/>
    <col min="7940" max="7943" width="0" style="16" hidden="1" customWidth="1"/>
    <col min="7944" max="7944" width="3" style="16" customWidth="1"/>
    <col min="7945" max="7945" width="15.875" style="16" customWidth="1"/>
    <col min="7946" max="7946" width="22.375" style="16" customWidth="1"/>
    <col min="7947" max="7947" width="2.125" style="16" customWidth="1"/>
    <col min="7948" max="7948" width="22.375" style="16" customWidth="1"/>
    <col min="7949" max="7949" width="2.125" style="16" customWidth="1"/>
    <col min="7950" max="7950" width="22.375" style="16" customWidth="1"/>
    <col min="7951" max="7951" width="2.25" style="16" customWidth="1"/>
    <col min="7952" max="7952" width="15.375" style="16" customWidth="1"/>
    <col min="7953" max="8192" width="8.875" style="16"/>
    <col min="8193" max="8193" width="1.75" style="16" customWidth="1"/>
    <col min="8194" max="8194" width="4.25" style="16" customWidth="1"/>
    <col min="8195" max="8195" width="21.625" style="16" customWidth="1"/>
    <col min="8196" max="8199" width="0" style="16" hidden="1" customWidth="1"/>
    <col min="8200" max="8200" width="3" style="16" customWidth="1"/>
    <col min="8201" max="8201" width="15.875" style="16" customWidth="1"/>
    <col min="8202" max="8202" width="22.375" style="16" customWidth="1"/>
    <col min="8203" max="8203" width="2.125" style="16" customWidth="1"/>
    <col min="8204" max="8204" width="22.375" style="16" customWidth="1"/>
    <col min="8205" max="8205" width="2.125" style="16" customWidth="1"/>
    <col min="8206" max="8206" width="22.375" style="16" customWidth="1"/>
    <col min="8207" max="8207" width="2.25" style="16" customWidth="1"/>
    <col min="8208" max="8208" width="15.375" style="16" customWidth="1"/>
    <col min="8209" max="8448" width="8.875" style="16"/>
    <col min="8449" max="8449" width="1.75" style="16" customWidth="1"/>
    <col min="8450" max="8450" width="4.25" style="16" customWidth="1"/>
    <col min="8451" max="8451" width="21.625" style="16" customWidth="1"/>
    <col min="8452" max="8455" width="0" style="16" hidden="1" customWidth="1"/>
    <col min="8456" max="8456" width="3" style="16" customWidth="1"/>
    <col min="8457" max="8457" width="15.875" style="16" customWidth="1"/>
    <col min="8458" max="8458" width="22.375" style="16" customWidth="1"/>
    <col min="8459" max="8459" width="2.125" style="16" customWidth="1"/>
    <col min="8460" max="8460" width="22.375" style="16" customWidth="1"/>
    <col min="8461" max="8461" width="2.125" style="16" customWidth="1"/>
    <col min="8462" max="8462" width="22.375" style="16" customWidth="1"/>
    <col min="8463" max="8463" width="2.25" style="16" customWidth="1"/>
    <col min="8464" max="8464" width="15.375" style="16" customWidth="1"/>
    <col min="8465" max="8704" width="8.875" style="16"/>
    <col min="8705" max="8705" width="1.75" style="16" customWidth="1"/>
    <col min="8706" max="8706" width="4.25" style="16" customWidth="1"/>
    <col min="8707" max="8707" width="21.625" style="16" customWidth="1"/>
    <col min="8708" max="8711" width="0" style="16" hidden="1" customWidth="1"/>
    <col min="8712" max="8712" width="3" style="16" customWidth="1"/>
    <col min="8713" max="8713" width="15.875" style="16" customWidth="1"/>
    <col min="8714" max="8714" width="22.375" style="16" customWidth="1"/>
    <col min="8715" max="8715" width="2.125" style="16" customWidth="1"/>
    <col min="8716" max="8716" width="22.375" style="16" customWidth="1"/>
    <col min="8717" max="8717" width="2.125" style="16" customWidth="1"/>
    <col min="8718" max="8718" width="22.375" style="16" customWidth="1"/>
    <col min="8719" max="8719" width="2.25" style="16" customWidth="1"/>
    <col min="8720" max="8720" width="15.375" style="16" customWidth="1"/>
    <col min="8721" max="8960" width="8.875" style="16"/>
    <col min="8961" max="8961" width="1.75" style="16" customWidth="1"/>
    <col min="8962" max="8962" width="4.25" style="16" customWidth="1"/>
    <col min="8963" max="8963" width="21.625" style="16" customWidth="1"/>
    <col min="8964" max="8967" width="0" style="16" hidden="1" customWidth="1"/>
    <col min="8968" max="8968" width="3" style="16" customWidth="1"/>
    <col min="8969" max="8969" width="15.875" style="16" customWidth="1"/>
    <col min="8970" max="8970" width="22.375" style="16" customWidth="1"/>
    <col min="8971" max="8971" width="2.125" style="16" customWidth="1"/>
    <col min="8972" max="8972" width="22.375" style="16" customWidth="1"/>
    <col min="8973" max="8973" width="2.125" style="16" customWidth="1"/>
    <col min="8974" max="8974" width="22.375" style="16" customWidth="1"/>
    <col min="8975" max="8975" width="2.25" style="16" customWidth="1"/>
    <col min="8976" max="8976" width="15.375" style="16" customWidth="1"/>
    <col min="8977" max="9216" width="8.875" style="16"/>
    <col min="9217" max="9217" width="1.75" style="16" customWidth="1"/>
    <col min="9218" max="9218" width="4.25" style="16" customWidth="1"/>
    <col min="9219" max="9219" width="21.625" style="16" customWidth="1"/>
    <col min="9220" max="9223" width="0" style="16" hidden="1" customWidth="1"/>
    <col min="9224" max="9224" width="3" style="16" customWidth="1"/>
    <col min="9225" max="9225" width="15.875" style="16" customWidth="1"/>
    <col min="9226" max="9226" width="22.375" style="16" customWidth="1"/>
    <col min="9227" max="9227" width="2.125" style="16" customWidth="1"/>
    <col min="9228" max="9228" width="22.375" style="16" customWidth="1"/>
    <col min="9229" max="9229" width="2.125" style="16" customWidth="1"/>
    <col min="9230" max="9230" width="22.375" style="16" customWidth="1"/>
    <col min="9231" max="9231" width="2.25" style="16" customWidth="1"/>
    <col min="9232" max="9232" width="15.375" style="16" customWidth="1"/>
    <col min="9233" max="9472" width="8.875" style="16"/>
    <col min="9473" max="9473" width="1.75" style="16" customWidth="1"/>
    <col min="9474" max="9474" width="4.25" style="16" customWidth="1"/>
    <col min="9475" max="9475" width="21.625" style="16" customWidth="1"/>
    <col min="9476" max="9479" width="0" style="16" hidden="1" customWidth="1"/>
    <col min="9480" max="9480" width="3" style="16" customWidth="1"/>
    <col min="9481" max="9481" width="15.875" style="16" customWidth="1"/>
    <col min="9482" max="9482" width="22.375" style="16" customWidth="1"/>
    <col min="9483" max="9483" width="2.125" style="16" customWidth="1"/>
    <col min="9484" max="9484" width="22.375" style="16" customWidth="1"/>
    <col min="9485" max="9485" width="2.125" style="16" customWidth="1"/>
    <col min="9486" max="9486" width="22.375" style="16" customWidth="1"/>
    <col min="9487" max="9487" width="2.25" style="16" customWidth="1"/>
    <col min="9488" max="9488" width="15.375" style="16" customWidth="1"/>
    <col min="9489" max="9728" width="8.875" style="16"/>
    <col min="9729" max="9729" width="1.75" style="16" customWidth="1"/>
    <col min="9730" max="9730" width="4.25" style="16" customWidth="1"/>
    <col min="9731" max="9731" width="21.625" style="16" customWidth="1"/>
    <col min="9732" max="9735" width="0" style="16" hidden="1" customWidth="1"/>
    <col min="9736" max="9736" width="3" style="16" customWidth="1"/>
    <col min="9737" max="9737" width="15.875" style="16" customWidth="1"/>
    <col min="9738" max="9738" width="22.375" style="16" customWidth="1"/>
    <col min="9739" max="9739" width="2.125" style="16" customWidth="1"/>
    <col min="9740" max="9740" width="22.375" style="16" customWidth="1"/>
    <col min="9741" max="9741" width="2.125" style="16" customWidth="1"/>
    <col min="9742" max="9742" width="22.375" style="16" customWidth="1"/>
    <col min="9743" max="9743" width="2.25" style="16" customWidth="1"/>
    <col min="9744" max="9744" width="15.375" style="16" customWidth="1"/>
    <col min="9745" max="9984" width="8.875" style="16"/>
    <col min="9985" max="9985" width="1.75" style="16" customWidth="1"/>
    <col min="9986" max="9986" width="4.25" style="16" customWidth="1"/>
    <col min="9987" max="9987" width="21.625" style="16" customWidth="1"/>
    <col min="9988" max="9991" width="0" style="16" hidden="1" customWidth="1"/>
    <col min="9992" max="9992" width="3" style="16" customWidth="1"/>
    <col min="9993" max="9993" width="15.875" style="16" customWidth="1"/>
    <col min="9994" max="9994" width="22.375" style="16" customWidth="1"/>
    <col min="9995" max="9995" width="2.125" style="16" customWidth="1"/>
    <col min="9996" max="9996" width="22.375" style="16" customWidth="1"/>
    <col min="9997" max="9997" width="2.125" style="16" customWidth="1"/>
    <col min="9998" max="9998" width="22.375" style="16" customWidth="1"/>
    <col min="9999" max="9999" width="2.25" style="16" customWidth="1"/>
    <col min="10000" max="10000" width="15.375" style="16" customWidth="1"/>
    <col min="10001" max="10240" width="8.875" style="16"/>
    <col min="10241" max="10241" width="1.75" style="16" customWidth="1"/>
    <col min="10242" max="10242" width="4.25" style="16" customWidth="1"/>
    <col min="10243" max="10243" width="21.625" style="16" customWidth="1"/>
    <col min="10244" max="10247" width="0" style="16" hidden="1" customWidth="1"/>
    <col min="10248" max="10248" width="3" style="16" customWidth="1"/>
    <col min="10249" max="10249" width="15.875" style="16" customWidth="1"/>
    <col min="10250" max="10250" width="22.375" style="16" customWidth="1"/>
    <col min="10251" max="10251" width="2.125" style="16" customWidth="1"/>
    <col min="10252" max="10252" width="22.375" style="16" customWidth="1"/>
    <col min="10253" max="10253" width="2.125" style="16" customWidth="1"/>
    <col min="10254" max="10254" width="22.375" style="16" customWidth="1"/>
    <col min="10255" max="10255" width="2.25" style="16" customWidth="1"/>
    <col min="10256" max="10256" width="15.375" style="16" customWidth="1"/>
    <col min="10257" max="10496" width="8.875" style="16"/>
    <col min="10497" max="10497" width="1.75" style="16" customWidth="1"/>
    <col min="10498" max="10498" width="4.25" style="16" customWidth="1"/>
    <col min="10499" max="10499" width="21.625" style="16" customWidth="1"/>
    <col min="10500" max="10503" width="0" style="16" hidden="1" customWidth="1"/>
    <col min="10504" max="10504" width="3" style="16" customWidth="1"/>
    <col min="10505" max="10505" width="15.875" style="16" customWidth="1"/>
    <col min="10506" max="10506" width="22.375" style="16" customWidth="1"/>
    <col min="10507" max="10507" width="2.125" style="16" customWidth="1"/>
    <col min="10508" max="10508" width="22.375" style="16" customWidth="1"/>
    <col min="10509" max="10509" width="2.125" style="16" customWidth="1"/>
    <col min="10510" max="10510" width="22.375" style="16" customWidth="1"/>
    <col min="10511" max="10511" width="2.25" style="16" customWidth="1"/>
    <col min="10512" max="10512" width="15.375" style="16" customWidth="1"/>
    <col min="10513" max="10752" width="8.875" style="16"/>
    <col min="10753" max="10753" width="1.75" style="16" customWidth="1"/>
    <col min="10754" max="10754" width="4.25" style="16" customWidth="1"/>
    <col min="10755" max="10755" width="21.625" style="16" customWidth="1"/>
    <col min="10756" max="10759" width="0" style="16" hidden="1" customWidth="1"/>
    <col min="10760" max="10760" width="3" style="16" customWidth="1"/>
    <col min="10761" max="10761" width="15.875" style="16" customWidth="1"/>
    <col min="10762" max="10762" width="22.375" style="16" customWidth="1"/>
    <col min="10763" max="10763" width="2.125" style="16" customWidth="1"/>
    <col min="10764" max="10764" width="22.375" style="16" customWidth="1"/>
    <col min="10765" max="10765" width="2.125" style="16" customWidth="1"/>
    <col min="10766" max="10766" width="22.375" style="16" customWidth="1"/>
    <col min="10767" max="10767" width="2.25" style="16" customWidth="1"/>
    <col min="10768" max="10768" width="15.375" style="16" customWidth="1"/>
    <col min="10769" max="11008" width="8.875" style="16"/>
    <col min="11009" max="11009" width="1.75" style="16" customWidth="1"/>
    <col min="11010" max="11010" width="4.25" style="16" customWidth="1"/>
    <col min="11011" max="11011" width="21.625" style="16" customWidth="1"/>
    <col min="11012" max="11015" width="0" style="16" hidden="1" customWidth="1"/>
    <col min="11016" max="11016" width="3" style="16" customWidth="1"/>
    <col min="11017" max="11017" width="15.875" style="16" customWidth="1"/>
    <col min="11018" max="11018" width="22.375" style="16" customWidth="1"/>
    <col min="11019" max="11019" width="2.125" style="16" customWidth="1"/>
    <col min="11020" max="11020" width="22.375" style="16" customWidth="1"/>
    <col min="11021" max="11021" width="2.125" style="16" customWidth="1"/>
    <col min="11022" max="11022" width="22.375" style="16" customWidth="1"/>
    <col min="11023" max="11023" width="2.25" style="16" customWidth="1"/>
    <col min="11024" max="11024" width="15.375" style="16" customWidth="1"/>
    <col min="11025" max="11264" width="8.875" style="16"/>
    <col min="11265" max="11265" width="1.75" style="16" customWidth="1"/>
    <col min="11266" max="11266" width="4.25" style="16" customWidth="1"/>
    <col min="11267" max="11267" width="21.625" style="16" customWidth="1"/>
    <col min="11268" max="11271" width="0" style="16" hidden="1" customWidth="1"/>
    <col min="11272" max="11272" width="3" style="16" customWidth="1"/>
    <col min="11273" max="11273" width="15.875" style="16" customWidth="1"/>
    <col min="11274" max="11274" width="22.375" style="16" customWidth="1"/>
    <col min="11275" max="11275" width="2.125" style="16" customWidth="1"/>
    <col min="11276" max="11276" width="22.375" style="16" customWidth="1"/>
    <col min="11277" max="11277" width="2.125" style="16" customWidth="1"/>
    <col min="11278" max="11278" width="22.375" style="16" customWidth="1"/>
    <col min="11279" max="11279" width="2.25" style="16" customWidth="1"/>
    <col min="11280" max="11280" width="15.375" style="16" customWidth="1"/>
    <col min="11281" max="11520" width="8.875" style="16"/>
    <col min="11521" max="11521" width="1.75" style="16" customWidth="1"/>
    <col min="11522" max="11522" width="4.25" style="16" customWidth="1"/>
    <col min="11523" max="11523" width="21.625" style="16" customWidth="1"/>
    <col min="11524" max="11527" width="0" style="16" hidden="1" customWidth="1"/>
    <col min="11528" max="11528" width="3" style="16" customWidth="1"/>
    <col min="11529" max="11529" width="15.875" style="16" customWidth="1"/>
    <col min="11530" max="11530" width="22.375" style="16" customWidth="1"/>
    <col min="11531" max="11531" width="2.125" style="16" customWidth="1"/>
    <col min="11532" max="11532" width="22.375" style="16" customWidth="1"/>
    <col min="11533" max="11533" width="2.125" style="16" customWidth="1"/>
    <col min="11534" max="11534" width="22.375" style="16" customWidth="1"/>
    <col min="11535" max="11535" width="2.25" style="16" customWidth="1"/>
    <col min="11536" max="11536" width="15.375" style="16" customWidth="1"/>
    <col min="11537" max="11776" width="8.875" style="16"/>
    <col min="11777" max="11777" width="1.75" style="16" customWidth="1"/>
    <col min="11778" max="11778" width="4.25" style="16" customWidth="1"/>
    <col min="11779" max="11779" width="21.625" style="16" customWidth="1"/>
    <col min="11780" max="11783" width="0" style="16" hidden="1" customWidth="1"/>
    <col min="11784" max="11784" width="3" style="16" customWidth="1"/>
    <col min="11785" max="11785" width="15.875" style="16" customWidth="1"/>
    <col min="11786" max="11786" width="22.375" style="16" customWidth="1"/>
    <col min="11787" max="11787" width="2.125" style="16" customWidth="1"/>
    <col min="11788" max="11788" width="22.375" style="16" customWidth="1"/>
    <col min="11789" max="11789" width="2.125" style="16" customWidth="1"/>
    <col min="11790" max="11790" width="22.375" style="16" customWidth="1"/>
    <col min="11791" max="11791" width="2.25" style="16" customWidth="1"/>
    <col min="11792" max="11792" width="15.375" style="16" customWidth="1"/>
    <col min="11793" max="12032" width="8.875" style="16"/>
    <col min="12033" max="12033" width="1.75" style="16" customWidth="1"/>
    <col min="12034" max="12034" width="4.25" style="16" customWidth="1"/>
    <col min="12035" max="12035" width="21.625" style="16" customWidth="1"/>
    <col min="12036" max="12039" width="0" style="16" hidden="1" customWidth="1"/>
    <col min="12040" max="12040" width="3" style="16" customWidth="1"/>
    <col min="12041" max="12041" width="15.875" style="16" customWidth="1"/>
    <col min="12042" max="12042" width="22.375" style="16" customWidth="1"/>
    <col min="12043" max="12043" width="2.125" style="16" customWidth="1"/>
    <col min="12044" max="12044" width="22.375" style="16" customWidth="1"/>
    <col min="12045" max="12045" width="2.125" style="16" customWidth="1"/>
    <col min="12046" max="12046" width="22.375" style="16" customWidth="1"/>
    <col min="12047" max="12047" width="2.25" style="16" customWidth="1"/>
    <col min="12048" max="12048" width="15.375" style="16" customWidth="1"/>
    <col min="12049" max="12288" width="8.875" style="16"/>
    <col min="12289" max="12289" width="1.75" style="16" customWidth="1"/>
    <col min="12290" max="12290" width="4.25" style="16" customWidth="1"/>
    <col min="12291" max="12291" width="21.625" style="16" customWidth="1"/>
    <col min="12292" max="12295" width="0" style="16" hidden="1" customWidth="1"/>
    <col min="12296" max="12296" width="3" style="16" customWidth="1"/>
    <col min="12297" max="12297" width="15.875" style="16" customWidth="1"/>
    <col min="12298" max="12298" width="22.375" style="16" customWidth="1"/>
    <col min="12299" max="12299" width="2.125" style="16" customWidth="1"/>
    <col min="12300" max="12300" width="22.375" style="16" customWidth="1"/>
    <col min="12301" max="12301" width="2.125" style="16" customWidth="1"/>
    <col min="12302" max="12302" width="22.375" style="16" customWidth="1"/>
    <col min="12303" max="12303" width="2.25" style="16" customWidth="1"/>
    <col min="12304" max="12304" width="15.375" style="16" customWidth="1"/>
    <col min="12305" max="12544" width="8.875" style="16"/>
    <col min="12545" max="12545" width="1.75" style="16" customWidth="1"/>
    <col min="12546" max="12546" width="4.25" style="16" customWidth="1"/>
    <col min="12547" max="12547" width="21.625" style="16" customWidth="1"/>
    <col min="12548" max="12551" width="0" style="16" hidden="1" customWidth="1"/>
    <col min="12552" max="12552" width="3" style="16" customWidth="1"/>
    <col min="12553" max="12553" width="15.875" style="16" customWidth="1"/>
    <col min="12554" max="12554" width="22.375" style="16" customWidth="1"/>
    <col min="12555" max="12555" width="2.125" style="16" customWidth="1"/>
    <col min="12556" max="12556" width="22.375" style="16" customWidth="1"/>
    <col min="12557" max="12557" width="2.125" style="16" customWidth="1"/>
    <col min="12558" max="12558" width="22.375" style="16" customWidth="1"/>
    <col min="12559" max="12559" width="2.25" style="16" customWidth="1"/>
    <col min="12560" max="12560" width="15.375" style="16" customWidth="1"/>
    <col min="12561" max="12800" width="8.875" style="16"/>
    <col min="12801" max="12801" width="1.75" style="16" customWidth="1"/>
    <col min="12802" max="12802" width="4.25" style="16" customWidth="1"/>
    <col min="12803" max="12803" width="21.625" style="16" customWidth="1"/>
    <col min="12804" max="12807" width="0" style="16" hidden="1" customWidth="1"/>
    <col min="12808" max="12808" width="3" style="16" customWidth="1"/>
    <col min="12809" max="12809" width="15.875" style="16" customWidth="1"/>
    <col min="12810" max="12810" width="22.375" style="16" customWidth="1"/>
    <col min="12811" max="12811" width="2.125" style="16" customWidth="1"/>
    <col min="12812" max="12812" width="22.375" style="16" customWidth="1"/>
    <col min="12813" max="12813" width="2.125" style="16" customWidth="1"/>
    <col min="12814" max="12814" width="22.375" style="16" customWidth="1"/>
    <col min="12815" max="12815" width="2.25" style="16" customWidth="1"/>
    <col min="12816" max="12816" width="15.375" style="16" customWidth="1"/>
    <col min="12817" max="13056" width="8.875" style="16"/>
    <col min="13057" max="13057" width="1.75" style="16" customWidth="1"/>
    <col min="13058" max="13058" width="4.25" style="16" customWidth="1"/>
    <col min="13059" max="13059" width="21.625" style="16" customWidth="1"/>
    <col min="13060" max="13063" width="0" style="16" hidden="1" customWidth="1"/>
    <col min="13064" max="13064" width="3" style="16" customWidth="1"/>
    <col min="13065" max="13065" width="15.875" style="16" customWidth="1"/>
    <col min="13066" max="13066" width="22.375" style="16" customWidth="1"/>
    <col min="13067" max="13067" width="2.125" style="16" customWidth="1"/>
    <col min="13068" max="13068" width="22.375" style="16" customWidth="1"/>
    <col min="13069" max="13069" width="2.125" style="16" customWidth="1"/>
    <col min="13070" max="13070" width="22.375" style="16" customWidth="1"/>
    <col min="13071" max="13071" width="2.25" style="16" customWidth="1"/>
    <col min="13072" max="13072" width="15.375" style="16" customWidth="1"/>
    <col min="13073" max="13312" width="8.875" style="16"/>
    <col min="13313" max="13313" width="1.75" style="16" customWidth="1"/>
    <col min="13314" max="13314" width="4.25" style="16" customWidth="1"/>
    <col min="13315" max="13315" width="21.625" style="16" customWidth="1"/>
    <col min="13316" max="13319" width="0" style="16" hidden="1" customWidth="1"/>
    <col min="13320" max="13320" width="3" style="16" customWidth="1"/>
    <col min="13321" max="13321" width="15.875" style="16" customWidth="1"/>
    <col min="13322" max="13322" width="22.375" style="16" customWidth="1"/>
    <col min="13323" max="13323" width="2.125" style="16" customWidth="1"/>
    <col min="13324" max="13324" width="22.375" style="16" customWidth="1"/>
    <col min="13325" max="13325" width="2.125" style="16" customWidth="1"/>
    <col min="13326" max="13326" width="22.375" style="16" customWidth="1"/>
    <col min="13327" max="13327" width="2.25" style="16" customWidth="1"/>
    <col min="13328" max="13328" width="15.375" style="16" customWidth="1"/>
    <col min="13329" max="13568" width="8.875" style="16"/>
    <col min="13569" max="13569" width="1.75" style="16" customWidth="1"/>
    <col min="13570" max="13570" width="4.25" style="16" customWidth="1"/>
    <col min="13571" max="13571" width="21.625" style="16" customWidth="1"/>
    <col min="13572" max="13575" width="0" style="16" hidden="1" customWidth="1"/>
    <col min="13576" max="13576" width="3" style="16" customWidth="1"/>
    <col min="13577" max="13577" width="15.875" style="16" customWidth="1"/>
    <col min="13578" max="13578" width="22.375" style="16" customWidth="1"/>
    <col min="13579" max="13579" width="2.125" style="16" customWidth="1"/>
    <col min="13580" max="13580" width="22.375" style="16" customWidth="1"/>
    <col min="13581" max="13581" width="2.125" style="16" customWidth="1"/>
    <col min="13582" max="13582" width="22.375" style="16" customWidth="1"/>
    <col min="13583" max="13583" width="2.25" style="16" customWidth="1"/>
    <col min="13584" max="13584" width="15.375" style="16" customWidth="1"/>
    <col min="13585" max="13824" width="8.875" style="16"/>
    <col min="13825" max="13825" width="1.75" style="16" customWidth="1"/>
    <col min="13826" max="13826" width="4.25" style="16" customWidth="1"/>
    <col min="13827" max="13827" width="21.625" style="16" customWidth="1"/>
    <col min="13828" max="13831" width="0" style="16" hidden="1" customWidth="1"/>
    <col min="13832" max="13832" width="3" style="16" customWidth="1"/>
    <col min="13833" max="13833" width="15.875" style="16" customWidth="1"/>
    <col min="13834" max="13834" width="22.375" style="16" customWidth="1"/>
    <col min="13835" max="13835" width="2.125" style="16" customWidth="1"/>
    <col min="13836" max="13836" width="22.375" style="16" customWidth="1"/>
    <col min="13837" max="13837" width="2.125" style="16" customWidth="1"/>
    <col min="13838" max="13838" width="22.375" style="16" customWidth="1"/>
    <col min="13839" max="13839" width="2.25" style="16" customWidth="1"/>
    <col min="13840" max="13840" width="15.375" style="16" customWidth="1"/>
    <col min="13841" max="14080" width="8.875" style="16"/>
    <col min="14081" max="14081" width="1.75" style="16" customWidth="1"/>
    <col min="14082" max="14082" width="4.25" style="16" customWidth="1"/>
    <col min="14083" max="14083" width="21.625" style="16" customWidth="1"/>
    <col min="14084" max="14087" width="0" style="16" hidden="1" customWidth="1"/>
    <col min="14088" max="14088" width="3" style="16" customWidth="1"/>
    <col min="14089" max="14089" width="15.875" style="16" customWidth="1"/>
    <col min="14090" max="14090" width="22.375" style="16" customWidth="1"/>
    <col min="14091" max="14091" width="2.125" style="16" customWidth="1"/>
    <col min="14092" max="14092" width="22.375" style="16" customWidth="1"/>
    <col min="14093" max="14093" width="2.125" style="16" customWidth="1"/>
    <col min="14094" max="14094" width="22.375" style="16" customWidth="1"/>
    <col min="14095" max="14095" width="2.25" style="16" customWidth="1"/>
    <col min="14096" max="14096" width="15.375" style="16" customWidth="1"/>
    <col min="14097" max="14336" width="8.875" style="16"/>
    <col min="14337" max="14337" width="1.75" style="16" customWidth="1"/>
    <col min="14338" max="14338" width="4.25" style="16" customWidth="1"/>
    <col min="14339" max="14339" width="21.625" style="16" customWidth="1"/>
    <col min="14340" max="14343" width="0" style="16" hidden="1" customWidth="1"/>
    <col min="14344" max="14344" width="3" style="16" customWidth="1"/>
    <col min="14345" max="14345" width="15.875" style="16" customWidth="1"/>
    <col min="14346" max="14346" width="22.375" style="16" customWidth="1"/>
    <col min="14347" max="14347" width="2.125" style="16" customWidth="1"/>
    <col min="14348" max="14348" width="22.375" style="16" customWidth="1"/>
    <col min="14349" max="14349" width="2.125" style="16" customWidth="1"/>
    <col min="14350" max="14350" width="22.375" style="16" customWidth="1"/>
    <col min="14351" max="14351" width="2.25" style="16" customWidth="1"/>
    <col min="14352" max="14352" width="15.375" style="16" customWidth="1"/>
    <col min="14353" max="14592" width="8.875" style="16"/>
    <col min="14593" max="14593" width="1.75" style="16" customWidth="1"/>
    <col min="14594" max="14594" width="4.25" style="16" customWidth="1"/>
    <col min="14595" max="14595" width="21.625" style="16" customWidth="1"/>
    <col min="14596" max="14599" width="0" style="16" hidden="1" customWidth="1"/>
    <col min="14600" max="14600" width="3" style="16" customWidth="1"/>
    <col min="14601" max="14601" width="15.875" style="16" customWidth="1"/>
    <col min="14602" max="14602" width="22.375" style="16" customWidth="1"/>
    <col min="14603" max="14603" width="2.125" style="16" customWidth="1"/>
    <col min="14604" max="14604" width="22.375" style="16" customWidth="1"/>
    <col min="14605" max="14605" width="2.125" style="16" customWidth="1"/>
    <col min="14606" max="14606" width="22.375" style="16" customWidth="1"/>
    <col min="14607" max="14607" width="2.25" style="16" customWidth="1"/>
    <col min="14608" max="14608" width="15.375" style="16" customWidth="1"/>
    <col min="14609" max="14848" width="8.875" style="16"/>
    <col min="14849" max="14849" width="1.75" style="16" customWidth="1"/>
    <col min="14850" max="14850" width="4.25" style="16" customWidth="1"/>
    <col min="14851" max="14851" width="21.625" style="16" customWidth="1"/>
    <col min="14852" max="14855" width="0" style="16" hidden="1" customWidth="1"/>
    <col min="14856" max="14856" width="3" style="16" customWidth="1"/>
    <col min="14857" max="14857" width="15.875" style="16" customWidth="1"/>
    <col min="14858" max="14858" width="22.375" style="16" customWidth="1"/>
    <col min="14859" max="14859" width="2.125" style="16" customWidth="1"/>
    <col min="14860" max="14860" width="22.375" style="16" customWidth="1"/>
    <col min="14861" max="14861" width="2.125" style="16" customWidth="1"/>
    <col min="14862" max="14862" width="22.375" style="16" customWidth="1"/>
    <col min="14863" max="14863" width="2.25" style="16" customWidth="1"/>
    <col min="14864" max="14864" width="15.375" style="16" customWidth="1"/>
    <col min="14865" max="15104" width="8.875" style="16"/>
    <col min="15105" max="15105" width="1.75" style="16" customWidth="1"/>
    <col min="15106" max="15106" width="4.25" style="16" customWidth="1"/>
    <col min="15107" max="15107" width="21.625" style="16" customWidth="1"/>
    <col min="15108" max="15111" width="0" style="16" hidden="1" customWidth="1"/>
    <col min="15112" max="15112" width="3" style="16" customWidth="1"/>
    <col min="15113" max="15113" width="15.875" style="16" customWidth="1"/>
    <col min="15114" max="15114" width="22.375" style="16" customWidth="1"/>
    <col min="15115" max="15115" width="2.125" style="16" customWidth="1"/>
    <col min="15116" max="15116" width="22.375" style="16" customWidth="1"/>
    <col min="15117" max="15117" width="2.125" style="16" customWidth="1"/>
    <col min="15118" max="15118" width="22.375" style="16" customWidth="1"/>
    <col min="15119" max="15119" width="2.25" style="16" customWidth="1"/>
    <col min="15120" max="15120" width="15.375" style="16" customWidth="1"/>
    <col min="15121" max="15360" width="8.875" style="16"/>
    <col min="15361" max="15361" width="1.75" style="16" customWidth="1"/>
    <col min="15362" max="15362" width="4.25" style="16" customWidth="1"/>
    <col min="15363" max="15363" width="21.625" style="16" customWidth="1"/>
    <col min="15364" max="15367" width="0" style="16" hidden="1" customWidth="1"/>
    <col min="15368" max="15368" width="3" style="16" customWidth="1"/>
    <col min="15369" max="15369" width="15.875" style="16" customWidth="1"/>
    <col min="15370" max="15370" width="22.375" style="16" customWidth="1"/>
    <col min="15371" max="15371" width="2.125" style="16" customWidth="1"/>
    <col min="15372" max="15372" width="22.375" style="16" customWidth="1"/>
    <col min="15373" max="15373" width="2.125" style="16" customWidth="1"/>
    <col min="15374" max="15374" width="22.375" style="16" customWidth="1"/>
    <col min="15375" max="15375" width="2.25" style="16" customWidth="1"/>
    <col min="15376" max="15376" width="15.375" style="16" customWidth="1"/>
    <col min="15377" max="15616" width="8.875" style="16"/>
    <col min="15617" max="15617" width="1.75" style="16" customWidth="1"/>
    <col min="15618" max="15618" width="4.25" style="16" customWidth="1"/>
    <col min="15619" max="15619" width="21.625" style="16" customWidth="1"/>
    <col min="15620" max="15623" width="0" style="16" hidden="1" customWidth="1"/>
    <col min="15624" max="15624" width="3" style="16" customWidth="1"/>
    <col min="15625" max="15625" width="15.875" style="16" customWidth="1"/>
    <col min="15626" max="15626" width="22.375" style="16" customWidth="1"/>
    <col min="15627" max="15627" width="2.125" style="16" customWidth="1"/>
    <col min="15628" max="15628" width="22.375" style="16" customWidth="1"/>
    <col min="15629" max="15629" width="2.125" style="16" customWidth="1"/>
    <col min="15630" max="15630" width="22.375" style="16" customWidth="1"/>
    <col min="15631" max="15631" width="2.25" style="16" customWidth="1"/>
    <col min="15632" max="15632" width="15.375" style="16" customWidth="1"/>
    <col min="15633" max="15872" width="8.875" style="16"/>
    <col min="15873" max="15873" width="1.75" style="16" customWidth="1"/>
    <col min="15874" max="15874" width="4.25" style="16" customWidth="1"/>
    <col min="15875" max="15875" width="21.625" style="16" customWidth="1"/>
    <col min="15876" max="15879" width="0" style="16" hidden="1" customWidth="1"/>
    <col min="15880" max="15880" width="3" style="16" customWidth="1"/>
    <col min="15881" max="15881" width="15.875" style="16" customWidth="1"/>
    <col min="15882" max="15882" width="22.375" style="16" customWidth="1"/>
    <col min="15883" max="15883" width="2.125" style="16" customWidth="1"/>
    <col min="15884" max="15884" width="22.375" style="16" customWidth="1"/>
    <col min="15885" max="15885" width="2.125" style="16" customWidth="1"/>
    <col min="15886" max="15886" width="22.375" style="16" customWidth="1"/>
    <col min="15887" max="15887" width="2.25" style="16" customWidth="1"/>
    <col min="15888" max="15888" width="15.375" style="16" customWidth="1"/>
    <col min="15889" max="16128" width="8.875" style="16"/>
    <col min="16129" max="16129" width="1.75" style="16" customWidth="1"/>
    <col min="16130" max="16130" width="4.25" style="16" customWidth="1"/>
    <col min="16131" max="16131" width="21.625" style="16" customWidth="1"/>
    <col min="16132" max="16135" width="0" style="16" hidden="1" customWidth="1"/>
    <col min="16136" max="16136" width="3" style="16" customWidth="1"/>
    <col min="16137" max="16137" width="15.875" style="16" customWidth="1"/>
    <col min="16138" max="16138" width="22.375" style="16" customWidth="1"/>
    <col min="16139" max="16139" width="2.125" style="16" customWidth="1"/>
    <col min="16140" max="16140" width="22.375" style="16" customWidth="1"/>
    <col min="16141" max="16141" width="2.125" style="16" customWidth="1"/>
    <col min="16142" max="16142" width="22.375" style="16" customWidth="1"/>
    <col min="16143" max="16143" width="2.25" style="16" customWidth="1"/>
    <col min="16144" max="16144" width="15.375" style="16" customWidth="1"/>
    <col min="16145" max="16384" width="8.875" style="16"/>
  </cols>
  <sheetData>
    <row r="1" spans="1:16" ht="30" customHeight="1">
      <c r="A1" s="578" t="s">
        <v>46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80"/>
      <c r="M1" s="580"/>
      <c r="N1" s="580"/>
      <c r="P1" s="83">
        <v>82</v>
      </c>
    </row>
    <row r="2" spans="1:16" ht="15" customHeight="1">
      <c r="A2" s="626" t="s">
        <v>12</v>
      </c>
      <c r="B2" s="627"/>
      <c r="C2" s="627"/>
      <c r="D2" s="627"/>
      <c r="E2" s="627"/>
      <c r="F2" s="627"/>
      <c r="G2" s="627"/>
      <c r="H2" s="627"/>
      <c r="I2" s="551" t="s">
        <v>47</v>
      </c>
      <c r="J2" s="585" t="s">
        <v>10</v>
      </c>
      <c r="K2" s="586"/>
      <c r="L2" s="551" t="s">
        <v>6</v>
      </c>
      <c r="M2" s="542"/>
      <c r="N2" s="551" t="s">
        <v>7</v>
      </c>
      <c r="O2" s="542"/>
      <c r="P2" s="576" t="s">
        <v>8</v>
      </c>
    </row>
    <row r="3" spans="1:16" ht="15" customHeight="1">
      <c r="A3" s="628"/>
      <c r="B3" s="629"/>
      <c r="C3" s="629"/>
      <c r="D3" s="629"/>
      <c r="E3" s="629"/>
      <c r="F3" s="629"/>
      <c r="G3" s="629"/>
      <c r="H3" s="629"/>
      <c r="I3" s="552"/>
      <c r="J3" s="587"/>
      <c r="K3" s="588"/>
      <c r="L3" s="552"/>
      <c r="M3" s="545"/>
      <c r="N3" s="552"/>
      <c r="O3" s="545"/>
      <c r="P3" s="577"/>
    </row>
    <row r="4" spans="1:16" ht="30" customHeight="1">
      <c r="A4" s="30"/>
      <c r="B4" s="7"/>
      <c r="C4" s="8" t="s">
        <v>48</v>
      </c>
      <c r="D4" s="1">
        <v>10</v>
      </c>
      <c r="E4" s="2"/>
      <c r="F4" s="3"/>
      <c r="G4" s="5">
        <v>200</v>
      </c>
      <c r="H4" s="17"/>
      <c r="I4" s="3"/>
      <c r="J4" s="5"/>
      <c r="K4" s="6"/>
      <c r="L4" s="84"/>
      <c r="M4" s="80"/>
      <c r="N4" s="33"/>
      <c r="O4" s="76"/>
      <c r="P4" s="500" t="s">
        <v>983</v>
      </c>
    </row>
    <row r="5" spans="1:16" ht="30" customHeight="1">
      <c r="A5" s="31"/>
      <c r="B5" s="7" t="s">
        <v>49</v>
      </c>
      <c r="C5" s="8" t="s">
        <v>35</v>
      </c>
      <c r="D5" s="1">
        <v>10</v>
      </c>
      <c r="E5" s="2"/>
      <c r="F5" s="3"/>
      <c r="G5" s="5">
        <v>200</v>
      </c>
      <c r="H5" s="17"/>
      <c r="I5" s="3" t="s">
        <v>50</v>
      </c>
      <c r="J5" s="507" t="s">
        <v>1015</v>
      </c>
      <c r="K5" s="6"/>
      <c r="L5" s="85"/>
      <c r="M5" s="17"/>
      <c r="N5" s="85"/>
      <c r="O5" s="6"/>
      <c r="P5" s="123"/>
    </row>
    <row r="6" spans="1:16" ht="30" customHeight="1">
      <c r="A6" s="31"/>
      <c r="B6" s="7" t="s">
        <v>51</v>
      </c>
      <c r="C6" s="8" t="s">
        <v>52</v>
      </c>
      <c r="D6" s="4"/>
      <c r="E6" s="2"/>
      <c r="F6" s="3"/>
      <c r="G6" s="5"/>
      <c r="H6" s="17"/>
      <c r="I6" s="3" t="s">
        <v>19</v>
      </c>
      <c r="J6" s="507" t="s">
        <v>1015</v>
      </c>
      <c r="K6" s="6"/>
      <c r="L6" s="85"/>
      <c r="M6" s="17"/>
      <c r="N6" s="85"/>
      <c r="O6" s="6"/>
      <c r="P6" s="123"/>
    </row>
    <row r="7" spans="1:16" ht="30" customHeight="1">
      <c r="A7" s="31"/>
      <c r="B7" s="7"/>
      <c r="C7" s="86" t="s">
        <v>62</v>
      </c>
      <c r="D7" s="87"/>
      <c r="E7" s="88"/>
      <c r="F7" s="89"/>
      <c r="G7" s="90"/>
      <c r="H7" s="91"/>
      <c r="I7" s="89" t="s">
        <v>19</v>
      </c>
      <c r="J7" s="507" t="s">
        <v>1015</v>
      </c>
      <c r="K7" s="92"/>
      <c r="L7" s="93"/>
      <c r="M7" s="91"/>
      <c r="N7" s="93"/>
      <c r="O7" s="6"/>
      <c r="P7" s="123"/>
    </row>
    <row r="8" spans="1:16" ht="30" customHeight="1">
      <c r="A8" s="31"/>
      <c r="B8" s="7"/>
      <c r="C8" s="86" t="s">
        <v>63</v>
      </c>
      <c r="D8" s="87"/>
      <c r="E8" s="88"/>
      <c r="F8" s="89"/>
      <c r="G8" s="90"/>
      <c r="H8" s="91"/>
      <c r="I8" s="89" t="s">
        <v>19</v>
      </c>
      <c r="J8" s="507" t="s">
        <v>1015</v>
      </c>
      <c r="K8" s="92"/>
      <c r="L8" s="93"/>
      <c r="M8" s="91"/>
      <c r="N8" s="93"/>
      <c r="O8" s="6"/>
      <c r="P8" s="123"/>
    </row>
    <row r="9" spans="1:16" ht="30" customHeight="1">
      <c r="A9" s="31"/>
      <c r="B9" s="7"/>
      <c r="C9" s="8"/>
      <c r="D9" s="1"/>
      <c r="E9" s="2"/>
      <c r="F9" s="3"/>
      <c r="G9" s="5"/>
      <c r="H9" s="17"/>
      <c r="I9" s="3"/>
      <c r="J9" s="5"/>
      <c r="K9" s="6"/>
      <c r="L9" s="84"/>
      <c r="M9" s="17"/>
      <c r="N9" s="5"/>
      <c r="O9" s="6"/>
      <c r="P9" s="18"/>
    </row>
    <row r="10" spans="1:16" ht="30" customHeight="1">
      <c r="A10" s="31"/>
      <c r="B10" s="7"/>
      <c r="C10" s="8"/>
      <c r="D10" s="1"/>
      <c r="E10" s="2"/>
      <c r="F10" s="3"/>
      <c r="G10" s="5"/>
      <c r="H10" s="17"/>
      <c r="I10" s="3"/>
      <c r="J10" s="5"/>
      <c r="K10" s="6"/>
      <c r="L10" s="84"/>
      <c r="M10" s="17"/>
      <c r="N10" s="5"/>
      <c r="O10" s="6"/>
      <c r="P10" s="18"/>
    </row>
    <row r="11" spans="1:16" ht="30" customHeight="1">
      <c r="A11" s="31"/>
      <c r="B11" s="7"/>
      <c r="C11" s="8"/>
      <c r="D11" s="1"/>
      <c r="E11" s="2"/>
      <c r="F11" s="3"/>
      <c r="G11" s="5"/>
      <c r="H11" s="17"/>
      <c r="I11" s="3"/>
      <c r="J11" s="5"/>
      <c r="K11" s="6"/>
      <c r="L11" s="84"/>
      <c r="M11" s="17"/>
      <c r="N11" s="5"/>
      <c r="O11" s="6"/>
      <c r="P11" s="18"/>
    </row>
    <row r="12" spans="1:16" ht="30" customHeight="1">
      <c r="A12" s="31"/>
      <c r="B12" s="7"/>
      <c r="C12" s="8"/>
      <c r="D12" s="1"/>
      <c r="E12" s="2"/>
      <c r="F12" s="3"/>
      <c r="G12" s="5"/>
      <c r="H12" s="17"/>
      <c r="I12" s="3"/>
      <c r="J12" s="5"/>
      <c r="K12" s="6"/>
      <c r="L12" s="84"/>
      <c r="M12" s="17"/>
      <c r="N12" s="5"/>
      <c r="O12" s="6"/>
      <c r="P12" s="18"/>
    </row>
    <row r="13" spans="1:16" ht="30" customHeight="1">
      <c r="A13" s="31"/>
      <c r="B13" s="7"/>
      <c r="C13" s="8"/>
      <c r="D13" s="1"/>
      <c r="E13" s="2"/>
      <c r="F13" s="3"/>
      <c r="G13" s="5"/>
      <c r="H13" s="17"/>
      <c r="I13" s="3"/>
      <c r="J13" s="5"/>
      <c r="K13" s="6"/>
      <c r="L13" s="84"/>
      <c r="M13" s="17"/>
      <c r="N13" s="5"/>
      <c r="O13" s="6"/>
      <c r="P13" s="18"/>
    </row>
    <row r="14" spans="1:16" ht="30" customHeight="1">
      <c r="A14" s="31"/>
      <c r="B14" s="7"/>
      <c r="C14" s="8"/>
      <c r="D14" s="1"/>
      <c r="E14" s="2"/>
      <c r="F14" s="3"/>
      <c r="G14" s="5"/>
      <c r="H14" s="17"/>
      <c r="I14" s="3"/>
      <c r="J14" s="5"/>
      <c r="K14" s="6"/>
      <c r="L14" s="84"/>
      <c r="M14" s="17"/>
      <c r="N14" s="5"/>
      <c r="O14" s="6"/>
      <c r="P14" s="18"/>
    </row>
    <row r="15" spans="1:16" ht="30" customHeight="1">
      <c r="A15" s="31"/>
      <c r="B15" s="7"/>
      <c r="C15" s="8"/>
      <c r="D15" s="1"/>
      <c r="E15" s="2"/>
      <c r="F15" s="3"/>
      <c r="G15" s="5"/>
      <c r="H15" s="17"/>
      <c r="I15" s="3"/>
      <c r="J15" s="5"/>
      <c r="K15" s="6"/>
      <c r="L15" s="84"/>
      <c r="M15" s="17"/>
      <c r="N15" s="5"/>
      <c r="O15" s="6"/>
      <c r="P15" s="18"/>
    </row>
    <row r="16" spans="1:16" ht="30" customHeight="1">
      <c r="A16" s="31"/>
      <c r="B16" s="7"/>
      <c r="C16" s="8"/>
      <c r="D16" s="1"/>
      <c r="E16" s="2"/>
      <c r="F16" s="3"/>
      <c r="G16" s="5"/>
      <c r="H16" s="17"/>
      <c r="I16" s="3"/>
      <c r="J16" s="5"/>
      <c r="K16" s="6"/>
      <c r="L16" s="84"/>
      <c r="M16" s="17"/>
      <c r="N16" s="5"/>
      <c r="O16" s="6"/>
      <c r="P16" s="18"/>
    </row>
    <row r="17" spans="1:16" ht="30" customHeight="1">
      <c r="A17" s="31"/>
      <c r="B17" s="7"/>
      <c r="C17" s="8"/>
      <c r="D17" s="1"/>
      <c r="E17" s="2"/>
      <c r="F17" s="3"/>
      <c r="G17" s="5"/>
      <c r="H17" s="17"/>
      <c r="I17" s="3"/>
      <c r="J17" s="5"/>
      <c r="K17" s="6"/>
      <c r="L17" s="84"/>
      <c r="M17" s="17"/>
      <c r="N17" s="5"/>
      <c r="O17" s="6"/>
      <c r="P17" s="18"/>
    </row>
    <row r="18" spans="1:16" ht="30" customHeight="1">
      <c r="A18" s="64"/>
      <c r="B18" s="77"/>
      <c r="D18" s="19"/>
      <c r="E18" s="20"/>
      <c r="F18" s="20"/>
      <c r="G18" s="21"/>
      <c r="H18" s="22"/>
      <c r="I18" s="78"/>
      <c r="K18" s="19"/>
      <c r="N18" s="5"/>
      <c r="O18" s="19"/>
      <c r="P18" s="23"/>
    </row>
    <row r="19" spans="1:16" ht="30" customHeight="1">
      <c r="A19" s="79"/>
      <c r="B19" s="94"/>
      <c r="C19" s="10" t="s">
        <v>53</v>
      </c>
      <c r="D19" s="11"/>
      <c r="E19" s="12"/>
      <c r="F19" s="12"/>
      <c r="G19" s="13"/>
      <c r="H19" s="11"/>
      <c r="I19" s="12"/>
      <c r="J19" s="95">
        <f>SUM(J5:J6)</f>
        <v>0</v>
      </c>
      <c r="K19" s="11"/>
      <c r="L19" s="96"/>
      <c r="M19" s="97"/>
      <c r="N19" s="98"/>
      <c r="O19" s="11"/>
      <c r="P19" s="15"/>
    </row>
    <row r="20" spans="1:16" ht="15" customHeight="1">
      <c r="P20" s="32"/>
    </row>
    <row r="21" spans="1:16" ht="30.6" customHeight="1">
      <c r="N21" s="99"/>
    </row>
  </sheetData>
  <mergeCells count="7">
    <mergeCell ref="P2:P3"/>
    <mergeCell ref="A1:N1"/>
    <mergeCell ref="A2:H3"/>
    <mergeCell ref="I2:I3"/>
    <mergeCell ref="J2:K3"/>
    <mergeCell ref="L2:M3"/>
    <mergeCell ref="N2:O3"/>
  </mergeCells>
  <phoneticPr fontId="8"/>
  <printOptions horizontalCentered="1" verticalCentered="1"/>
  <pageMargins left="0.39370078740157483" right="0.39370078740157483" top="0.78740157480314965" bottom="0.39370078740157483" header="0.51181102362204722" footer="0.51181102362204722"/>
  <pageSetup paperSize="9" scale="95" orientation="landscape" r:id="rId1"/>
  <headerFooter alignWithMargins="0"/>
  <ignoredErrors>
    <ignoredError sqref="B5:B6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E2705-81A1-4339-9A45-E97D1E8D6409}">
  <dimension ref="A1:R37"/>
  <sheetViews>
    <sheetView showGridLines="0" view="pageBreakPreview" topLeftCell="B1" zoomScale="115" zoomScaleNormal="75" zoomScaleSheetLayoutView="115" workbookViewId="0">
      <selection activeCell="O291" sqref="O291"/>
    </sheetView>
  </sheetViews>
  <sheetFormatPr defaultColWidth="8.875" defaultRowHeight="30.6" customHeight="1"/>
  <cols>
    <col min="1" max="1" width="30.75" style="16" customWidth="1"/>
    <col min="2" max="3" width="13.125" style="16" customWidth="1"/>
    <col min="4" max="4" width="8.375" style="16" customWidth="1"/>
    <col min="5" max="5" width="3.625" style="16" customWidth="1"/>
    <col min="6" max="6" width="9.625" style="16" customWidth="1"/>
    <col min="7" max="7" width="13" style="16" customWidth="1"/>
    <col min="8" max="8" width="8.375" style="16" customWidth="1"/>
    <col min="9" max="9" width="3.625" style="16" customWidth="1"/>
    <col min="10" max="10" width="9.625" style="16" customWidth="1"/>
    <col min="11" max="11" width="13" style="16" customWidth="1"/>
    <col min="12" max="13" width="4.75" style="16" customWidth="1"/>
    <col min="14" max="14" width="9.125" style="16" customWidth="1"/>
    <col min="15" max="15" width="4.5" style="16" bestFit="1" customWidth="1"/>
    <col min="16" max="16" width="9.125" style="210" customWidth="1"/>
    <col min="17" max="17" width="5" style="16" bestFit="1" customWidth="1"/>
    <col min="18" max="16384" width="8.875" style="16"/>
  </cols>
  <sheetData>
    <row r="1" spans="1:18" ht="30" customHeight="1">
      <c r="A1" s="596" t="s">
        <v>959</v>
      </c>
      <c r="B1" s="596"/>
      <c r="C1" s="596"/>
      <c r="D1" s="596"/>
      <c r="E1" s="596"/>
      <c r="F1" s="596"/>
      <c r="G1" s="596"/>
      <c r="H1" s="623"/>
      <c r="I1" s="623"/>
      <c r="J1" s="623"/>
      <c r="L1" s="630">
        <v>83</v>
      </c>
      <c r="M1" s="630"/>
      <c r="N1" s="448"/>
    </row>
    <row r="2" spans="1:18" ht="15" customHeight="1">
      <c r="A2" s="598" t="s">
        <v>12</v>
      </c>
      <c r="B2" s="551" t="s">
        <v>13</v>
      </c>
      <c r="C2" s="542"/>
      <c r="D2" s="585" t="s">
        <v>9</v>
      </c>
      <c r="E2" s="604"/>
      <c r="F2" s="604"/>
      <c r="G2" s="604"/>
      <c r="H2" s="606" t="s">
        <v>4</v>
      </c>
      <c r="I2" s="607"/>
      <c r="J2" s="607"/>
      <c r="K2" s="608"/>
      <c r="L2" s="551" t="s">
        <v>2</v>
      </c>
      <c r="M2" s="576"/>
      <c r="N2" s="448"/>
    </row>
    <row r="3" spans="1:18" ht="15" customHeight="1">
      <c r="A3" s="599"/>
      <c r="B3" s="618"/>
      <c r="C3" s="631"/>
      <c r="D3" s="587"/>
      <c r="E3" s="605"/>
      <c r="F3" s="605"/>
      <c r="G3" s="605"/>
      <c r="H3" s="609"/>
      <c r="I3" s="610"/>
      <c r="J3" s="610"/>
      <c r="K3" s="611"/>
      <c r="L3" s="618"/>
      <c r="M3" s="619"/>
      <c r="N3" s="448"/>
    </row>
    <row r="4" spans="1:18" ht="30" customHeight="1">
      <c r="A4" s="600"/>
      <c r="B4" s="552"/>
      <c r="C4" s="545"/>
      <c r="D4" s="155" t="s">
        <v>0</v>
      </c>
      <c r="E4" s="244" t="s">
        <v>1</v>
      </c>
      <c r="F4" s="155" t="s">
        <v>5</v>
      </c>
      <c r="G4" s="157" t="s">
        <v>3</v>
      </c>
      <c r="H4" s="155" t="s">
        <v>0</v>
      </c>
      <c r="I4" s="158" t="s">
        <v>1</v>
      </c>
      <c r="J4" s="159" t="s">
        <v>5</v>
      </c>
      <c r="K4" s="159" t="s">
        <v>3</v>
      </c>
      <c r="L4" s="618"/>
      <c r="M4" s="619"/>
      <c r="N4" s="448"/>
    </row>
    <row r="5" spans="1:18" ht="23.1" customHeight="1">
      <c r="A5" s="449" t="s">
        <v>960</v>
      </c>
      <c r="B5" s="450"/>
      <c r="C5" s="451"/>
      <c r="D5" s="245"/>
      <c r="E5" s="131"/>
      <c r="F5" s="132"/>
      <c r="G5" s="132"/>
      <c r="H5" s="401"/>
      <c r="I5" s="452"/>
      <c r="J5" s="401"/>
      <c r="K5" s="453"/>
      <c r="L5" s="454"/>
      <c r="M5" s="495"/>
      <c r="N5" s="455"/>
      <c r="O5" s="456"/>
      <c r="P5" s="457"/>
    </row>
    <row r="6" spans="1:18" ht="23.1" customHeight="1">
      <c r="A6" s="458" t="s">
        <v>961</v>
      </c>
      <c r="B6" s="459"/>
      <c r="C6" s="460"/>
      <c r="D6" s="245"/>
      <c r="E6" s="131"/>
      <c r="F6" s="132"/>
      <c r="G6" s="175"/>
      <c r="H6" s="461"/>
      <c r="I6" s="452"/>
      <c r="J6" s="401"/>
      <c r="K6" s="462"/>
      <c r="L6" s="454"/>
      <c r="M6" s="495"/>
      <c r="N6" s="455"/>
      <c r="O6" s="456"/>
      <c r="P6" s="457"/>
    </row>
    <row r="7" spans="1:18" ht="23.1" customHeight="1">
      <c r="A7" s="463" t="s">
        <v>962</v>
      </c>
      <c r="B7" s="464"/>
      <c r="C7" s="451"/>
      <c r="D7" s="132"/>
      <c r="E7" s="131"/>
      <c r="F7" s="132"/>
      <c r="G7" s="175"/>
      <c r="H7" s="132"/>
      <c r="I7" s="131"/>
      <c r="J7" s="401"/>
      <c r="K7" s="462"/>
      <c r="L7" s="465"/>
      <c r="M7" s="495"/>
      <c r="N7" s="455"/>
      <c r="O7" s="456"/>
      <c r="P7" s="457"/>
    </row>
    <row r="8" spans="1:18" ht="23.1" customHeight="1">
      <c r="A8" s="466" t="s">
        <v>347</v>
      </c>
      <c r="B8" s="632" t="s">
        <v>963</v>
      </c>
      <c r="C8" s="633"/>
      <c r="D8" s="132">
        <v>1</v>
      </c>
      <c r="E8" s="131" t="s">
        <v>331</v>
      </c>
      <c r="F8" s="132"/>
      <c r="G8" s="175">
        <f>'明細書(B 庁舎棟解体工事) '!F10</f>
        <v>0</v>
      </c>
      <c r="H8" s="132"/>
      <c r="I8" s="131"/>
      <c r="J8" s="401"/>
      <c r="K8" s="462"/>
      <c r="L8" s="465"/>
      <c r="M8" s="495"/>
      <c r="N8" s="455"/>
      <c r="O8" s="456"/>
      <c r="P8" s="457"/>
    </row>
    <row r="9" spans="1:18" ht="23.1" customHeight="1">
      <c r="A9" s="467" t="s">
        <v>348</v>
      </c>
      <c r="B9" s="632" t="s">
        <v>963</v>
      </c>
      <c r="C9" s="633"/>
      <c r="D9" s="132">
        <v>1</v>
      </c>
      <c r="E9" s="131" t="s">
        <v>331</v>
      </c>
      <c r="F9" s="132"/>
      <c r="G9" s="175">
        <f>'明細書(B 庁舎棟解体工事) '!F11</f>
        <v>0</v>
      </c>
      <c r="H9" s="132"/>
      <c r="I9" s="131"/>
      <c r="J9" s="401"/>
      <c r="K9" s="462"/>
      <c r="L9" s="465"/>
      <c r="M9" s="496"/>
      <c r="N9" s="468"/>
      <c r="O9" s="216"/>
      <c r="P9" s="469"/>
    </row>
    <row r="10" spans="1:18" ht="23.1" customHeight="1">
      <c r="A10" s="466" t="s">
        <v>346</v>
      </c>
      <c r="B10" s="632" t="s">
        <v>964</v>
      </c>
      <c r="C10" s="633"/>
      <c r="D10" s="132">
        <v>1</v>
      </c>
      <c r="E10" s="131" t="s">
        <v>331</v>
      </c>
      <c r="F10" s="132"/>
      <c r="G10" s="479">
        <f>'明細書(B 庁舎棟解体工事) '!F12</f>
        <v>0</v>
      </c>
      <c r="H10" s="479"/>
      <c r="I10" s="131"/>
      <c r="J10" s="401"/>
      <c r="K10" s="462"/>
      <c r="L10" s="470"/>
      <c r="M10" s="497"/>
      <c r="N10" s="471"/>
      <c r="O10" s="634"/>
      <c r="P10" s="635"/>
      <c r="Q10" s="472"/>
      <c r="R10" s="473"/>
    </row>
    <row r="11" spans="1:18" ht="23.1" customHeight="1">
      <c r="A11" s="466" t="s">
        <v>345</v>
      </c>
      <c r="B11" s="632" t="s">
        <v>965</v>
      </c>
      <c r="C11" s="633"/>
      <c r="D11" s="132">
        <v>1</v>
      </c>
      <c r="E11" s="131" t="s">
        <v>331</v>
      </c>
      <c r="F11" s="132"/>
      <c r="G11" s="175">
        <f>'明細書(B 庁舎棟解体工事) '!F13</f>
        <v>0</v>
      </c>
      <c r="H11" s="132"/>
      <c r="I11" s="131"/>
      <c r="J11" s="401"/>
      <c r="K11" s="462"/>
      <c r="L11" s="465"/>
      <c r="M11" s="496"/>
      <c r="N11" s="471"/>
      <c r="O11" s="634"/>
      <c r="P11" s="635"/>
      <c r="Q11" s="472"/>
      <c r="R11" s="473"/>
    </row>
    <row r="12" spans="1:18" ht="23.1" customHeight="1">
      <c r="A12" s="467" t="s">
        <v>966</v>
      </c>
      <c r="B12" s="464"/>
      <c r="C12" s="451"/>
      <c r="D12" s="132"/>
      <c r="E12" s="131"/>
      <c r="F12" s="132"/>
      <c r="G12" s="132">
        <f>SUM(G8:G11)</f>
        <v>0</v>
      </c>
      <c r="H12" s="132"/>
      <c r="I12" s="131"/>
      <c r="J12" s="401"/>
      <c r="K12" s="462"/>
      <c r="L12" s="465"/>
      <c r="M12" s="496"/>
      <c r="N12" s="455"/>
      <c r="O12" s="456"/>
      <c r="P12" s="457"/>
    </row>
    <row r="13" spans="1:18" ht="23.1" customHeight="1">
      <c r="A13" s="474" t="s">
        <v>967</v>
      </c>
      <c r="B13" s="464"/>
      <c r="C13" s="451"/>
      <c r="D13" s="132">
        <v>1</v>
      </c>
      <c r="E13" s="131" t="s">
        <v>331</v>
      </c>
      <c r="F13" s="132"/>
      <c r="G13" s="175">
        <f>内訳書!J99</f>
        <v>0</v>
      </c>
      <c r="H13" s="132"/>
      <c r="I13" s="131"/>
      <c r="J13" s="401"/>
      <c r="K13" s="462"/>
      <c r="L13" s="465"/>
      <c r="M13" s="496"/>
      <c r="N13" s="455"/>
      <c r="O13" s="456"/>
      <c r="P13" s="457"/>
    </row>
    <row r="14" spans="1:18" ht="23.1" customHeight="1">
      <c r="A14" s="475" t="s">
        <v>968</v>
      </c>
      <c r="B14" s="464"/>
      <c r="C14" s="451"/>
      <c r="D14" s="132"/>
      <c r="E14" s="131"/>
      <c r="F14" s="132"/>
      <c r="G14" s="175">
        <f>SUM(G12:G13)</f>
        <v>0</v>
      </c>
      <c r="H14" s="132"/>
      <c r="I14" s="131"/>
      <c r="J14" s="401"/>
      <c r="K14" s="476"/>
      <c r="L14" s="465"/>
      <c r="M14" s="496"/>
      <c r="N14" s="468"/>
      <c r="O14" s="216"/>
      <c r="P14" s="469"/>
    </row>
    <row r="15" spans="1:18" ht="23.1" customHeight="1">
      <c r="A15" s="466"/>
      <c r="B15" s="636"/>
      <c r="C15" s="637"/>
      <c r="D15" s="132"/>
      <c r="E15" s="131"/>
      <c r="F15" s="132"/>
      <c r="G15" s="479"/>
      <c r="H15" s="132"/>
      <c r="I15" s="131"/>
      <c r="J15" s="401"/>
      <c r="K15" s="462"/>
      <c r="L15" s="465"/>
      <c r="M15" s="496"/>
      <c r="N15" s="471"/>
      <c r="O15" s="634"/>
      <c r="P15" s="635"/>
      <c r="Q15" s="472"/>
      <c r="R15" s="473"/>
    </row>
    <row r="16" spans="1:18" ht="23.1" customHeight="1">
      <c r="A16" s="480" t="s">
        <v>969</v>
      </c>
      <c r="B16" s="636"/>
      <c r="C16" s="637"/>
      <c r="D16" s="132">
        <v>1</v>
      </c>
      <c r="E16" s="131" t="s">
        <v>331</v>
      </c>
      <c r="F16" s="132"/>
      <c r="G16" s="481">
        <f>内訳書!J179</f>
        <v>0</v>
      </c>
      <c r="H16" s="132"/>
      <c r="I16" s="131"/>
      <c r="J16" s="401"/>
      <c r="K16" s="462"/>
      <c r="L16" s="465"/>
      <c r="M16" s="496"/>
      <c r="N16" s="471"/>
      <c r="O16" s="634"/>
      <c r="P16" s="635"/>
      <c r="Q16" s="472"/>
      <c r="R16" s="473"/>
    </row>
    <row r="17" spans="1:18" ht="23.1" customHeight="1">
      <c r="A17" s="480"/>
      <c r="B17" s="477"/>
      <c r="C17" s="478"/>
      <c r="D17" s="132"/>
      <c r="E17" s="131"/>
      <c r="F17" s="132"/>
      <c r="G17" s="481"/>
      <c r="H17" s="132"/>
      <c r="I17" s="131"/>
      <c r="J17" s="401"/>
      <c r="K17" s="462"/>
      <c r="L17" s="465"/>
      <c r="M17" s="496"/>
      <c r="N17" s="471"/>
      <c r="O17" s="504"/>
      <c r="P17" s="505"/>
      <c r="Q17" s="472"/>
      <c r="R17" s="473"/>
    </row>
    <row r="18" spans="1:18" ht="23.1" customHeight="1">
      <c r="A18" s="480" t="s">
        <v>1012</v>
      </c>
      <c r="B18" s="477"/>
      <c r="C18" s="478"/>
      <c r="D18" s="132">
        <v>1</v>
      </c>
      <c r="E18" s="131" t="s">
        <v>331</v>
      </c>
      <c r="F18" s="132"/>
      <c r="G18" s="481">
        <f>'明細書(I 家屋事前調査)'!$F$19</f>
        <v>0</v>
      </c>
      <c r="H18" s="132"/>
      <c r="I18" s="131"/>
      <c r="J18" s="401"/>
      <c r="K18" s="462"/>
      <c r="L18" s="465"/>
      <c r="M18" s="496"/>
      <c r="N18" s="471"/>
      <c r="O18" s="504"/>
      <c r="P18" s="505"/>
      <c r="Q18" s="472"/>
      <c r="R18" s="473"/>
    </row>
    <row r="19" spans="1:18" ht="23.1" customHeight="1">
      <c r="A19" s="474"/>
      <c r="B19" s="477"/>
      <c r="C19" s="478"/>
      <c r="D19" s="132"/>
      <c r="E19" s="131"/>
      <c r="F19" s="132"/>
      <c r="G19" s="132"/>
      <c r="H19" s="132"/>
      <c r="I19" s="131"/>
      <c r="J19" s="401"/>
      <c r="K19" s="462"/>
      <c r="L19" s="465"/>
      <c r="M19" s="496"/>
      <c r="N19" s="455"/>
      <c r="O19" s="456"/>
      <c r="P19" s="457"/>
    </row>
    <row r="20" spans="1:18" ht="23.1" customHeight="1">
      <c r="A20" s="475" t="s">
        <v>970</v>
      </c>
      <c r="B20" s="477"/>
      <c r="C20" s="478"/>
      <c r="D20" s="132"/>
      <c r="E20" s="131"/>
      <c r="F20" s="132"/>
      <c r="G20" s="132">
        <f>G14+G16+G18</f>
        <v>0</v>
      </c>
      <c r="H20" s="479"/>
      <c r="I20" s="131"/>
      <c r="J20" s="401"/>
      <c r="K20" s="462"/>
      <c r="L20" s="465"/>
      <c r="M20" s="496"/>
      <c r="N20" s="455"/>
      <c r="O20" s="456"/>
      <c r="P20" s="457"/>
    </row>
    <row r="21" spans="1:18" ht="23.1" customHeight="1">
      <c r="A21" s="467"/>
      <c r="B21" s="464"/>
      <c r="C21" s="451"/>
      <c r="D21" s="132"/>
      <c r="E21" s="131"/>
      <c r="F21" s="132"/>
      <c r="G21" s="175"/>
      <c r="H21" s="132"/>
      <c r="I21" s="131"/>
      <c r="J21" s="401"/>
      <c r="K21" s="462"/>
      <c r="L21" s="465"/>
      <c r="M21" s="496"/>
      <c r="N21" s="468"/>
      <c r="O21" s="216"/>
      <c r="P21" s="469"/>
    </row>
    <row r="22" spans="1:18" ht="23.1" customHeight="1">
      <c r="A22" s="467" t="s">
        <v>971</v>
      </c>
      <c r="B22" s="459"/>
      <c r="C22" s="460"/>
      <c r="D22" s="132"/>
      <c r="E22" s="131"/>
      <c r="F22" s="132"/>
      <c r="G22" s="479"/>
      <c r="H22" s="171"/>
      <c r="I22" s="131"/>
      <c r="J22" s="401"/>
      <c r="K22" s="462"/>
      <c r="L22" s="454"/>
      <c r="M22" s="495"/>
      <c r="N22" s="471"/>
      <c r="O22" s="634"/>
      <c r="P22" s="635"/>
    </row>
    <row r="23" spans="1:18" ht="23.1" customHeight="1">
      <c r="A23" s="467" t="s">
        <v>972</v>
      </c>
      <c r="B23" s="636" t="s">
        <v>973</v>
      </c>
      <c r="C23" s="637"/>
      <c r="D23" s="132">
        <v>1</v>
      </c>
      <c r="E23" s="131" t="s">
        <v>331</v>
      </c>
      <c r="F23" s="132"/>
      <c r="G23" s="506" t="s">
        <v>1015</v>
      </c>
      <c r="H23" s="482"/>
      <c r="I23" s="131"/>
      <c r="J23" s="401"/>
      <c r="K23" s="453"/>
      <c r="L23" s="454"/>
      <c r="M23" s="495"/>
      <c r="N23" s="448"/>
    </row>
    <row r="24" spans="1:18" ht="23.1" customHeight="1">
      <c r="A24" s="467" t="s">
        <v>974</v>
      </c>
      <c r="B24" s="636" t="s">
        <v>973</v>
      </c>
      <c r="C24" s="637"/>
      <c r="D24" s="132">
        <v>1</v>
      </c>
      <c r="E24" s="131" t="s">
        <v>331</v>
      </c>
      <c r="F24" s="132"/>
      <c r="G24" s="506" t="s">
        <v>1015</v>
      </c>
      <c r="H24" s="483"/>
      <c r="I24" s="335"/>
      <c r="J24" s="484"/>
      <c r="K24" s="485"/>
      <c r="L24" s="317"/>
      <c r="M24" s="498"/>
      <c r="N24" s="448"/>
    </row>
    <row r="25" spans="1:18" ht="23.1" customHeight="1">
      <c r="A25" s="467" t="s">
        <v>975</v>
      </c>
      <c r="B25" s="636" t="s">
        <v>973</v>
      </c>
      <c r="C25" s="637"/>
      <c r="D25" s="132">
        <v>1</v>
      </c>
      <c r="E25" s="131" t="s">
        <v>331</v>
      </c>
      <c r="F25" s="132"/>
      <c r="G25" s="506" t="s">
        <v>1015</v>
      </c>
      <c r="H25" s="483"/>
      <c r="I25" s="335"/>
      <c r="J25" s="484"/>
      <c r="K25" s="485"/>
      <c r="L25" s="317"/>
      <c r="M25" s="498"/>
      <c r="N25" s="448"/>
    </row>
    <row r="26" spans="1:18" ht="23.1" customHeight="1">
      <c r="A26" s="467" t="s">
        <v>976</v>
      </c>
      <c r="B26" s="477"/>
      <c r="C26" s="478"/>
      <c r="D26" s="132"/>
      <c r="E26" s="131"/>
      <c r="F26" s="132"/>
      <c r="G26" s="479">
        <f>SUM(G23:G25)</f>
        <v>0</v>
      </c>
      <c r="H26" s="483"/>
      <c r="I26" s="335"/>
      <c r="J26" s="484"/>
      <c r="K26" s="485"/>
      <c r="L26" s="317"/>
      <c r="M26" s="498"/>
      <c r="N26" s="448"/>
    </row>
    <row r="27" spans="1:18" ht="23.1" customHeight="1">
      <c r="A27" s="467"/>
      <c r="B27" s="477"/>
      <c r="C27" s="478"/>
      <c r="D27" s="132"/>
      <c r="E27" s="131"/>
      <c r="F27" s="132"/>
      <c r="G27" s="479"/>
      <c r="H27" s="483"/>
      <c r="I27" s="335"/>
      <c r="J27" s="484"/>
      <c r="K27" s="485"/>
      <c r="L27" s="317"/>
      <c r="M27" s="498"/>
      <c r="N27" s="448"/>
    </row>
    <row r="28" spans="1:18" ht="23.1" customHeight="1">
      <c r="A28" s="467" t="s">
        <v>981</v>
      </c>
      <c r="B28" s="477"/>
      <c r="C28" s="478"/>
      <c r="D28" s="132"/>
      <c r="E28" s="131"/>
      <c r="F28" s="132"/>
      <c r="G28" s="479"/>
      <c r="H28" s="483"/>
      <c r="I28" s="335"/>
      <c r="J28" s="484"/>
      <c r="K28" s="485"/>
      <c r="L28" s="317"/>
      <c r="M28" s="498"/>
      <c r="N28" s="448"/>
    </row>
    <row r="29" spans="1:18" ht="23.1" customHeight="1">
      <c r="A29" s="467" t="s">
        <v>977</v>
      </c>
      <c r="B29" s="477"/>
      <c r="C29" s="478"/>
      <c r="D29" s="132">
        <v>1</v>
      </c>
      <c r="E29" s="131" t="s">
        <v>331</v>
      </c>
      <c r="F29" s="132"/>
      <c r="G29" s="506" t="s">
        <v>1015</v>
      </c>
      <c r="H29" s="483"/>
      <c r="I29" s="335"/>
      <c r="J29" s="484"/>
      <c r="K29" s="485"/>
      <c r="L29" s="317"/>
      <c r="M29" s="498"/>
      <c r="N29" s="448"/>
    </row>
    <row r="30" spans="1:18" ht="23.1" customHeight="1">
      <c r="A30" s="467" t="s">
        <v>978</v>
      </c>
      <c r="B30" s="477"/>
      <c r="C30" s="478"/>
      <c r="D30" s="132">
        <v>1</v>
      </c>
      <c r="E30" s="131" t="s">
        <v>331</v>
      </c>
      <c r="F30" s="132"/>
      <c r="G30" s="506" t="s">
        <v>1015</v>
      </c>
      <c r="H30" s="483"/>
      <c r="I30" s="335"/>
      <c r="J30" s="484"/>
      <c r="K30" s="485"/>
      <c r="L30" s="317"/>
      <c r="M30" s="498"/>
      <c r="N30" s="448"/>
    </row>
    <row r="31" spans="1:18" ht="23.1" customHeight="1">
      <c r="A31" s="467" t="s">
        <v>979</v>
      </c>
      <c r="B31" s="477"/>
      <c r="C31" s="478"/>
      <c r="D31" s="132">
        <v>1</v>
      </c>
      <c r="E31" s="131" t="s">
        <v>331</v>
      </c>
      <c r="F31" s="132"/>
      <c r="G31" s="506" t="s">
        <v>1015</v>
      </c>
      <c r="H31" s="483"/>
      <c r="I31" s="335"/>
      <c r="J31" s="484"/>
      <c r="K31" s="485"/>
      <c r="L31" s="317"/>
      <c r="M31" s="498"/>
      <c r="N31" s="448"/>
    </row>
    <row r="32" spans="1:18" ht="23.1" customHeight="1">
      <c r="A32" s="467" t="s">
        <v>980</v>
      </c>
      <c r="B32" s="477"/>
      <c r="C32" s="478"/>
      <c r="D32" s="132"/>
      <c r="E32" s="131"/>
      <c r="F32" s="132"/>
      <c r="G32" s="506" t="s">
        <v>1015</v>
      </c>
      <c r="H32" s="483"/>
      <c r="I32" s="335"/>
      <c r="J32" s="484"/>
      <c r="K32" s="485"/>
      <c r="L32" s="317"/>
      <c r="M32" s="498"/>
      <c r="N32" s="448"/>
    </row>
    <row r="33" spans="1:14" ht="23.1" customHeight="1">
      <c r="A33" s="467"/>
      <c r="B33" s="638"/>
      <c r="C33" s="637"/>
      <c r="D33" s="132"/>
      <c r="E33" s="131"/>
      <c r="F33" s="132"/>
      <c r="G33" s="486"/>
      <c r="H33" s="487"/>
      <c r="I33" s="205"/>
      <c r="J33" s="488"/>
      <c r="K33" s="489"/>
      <c r="L33" s="312"/>
      <c r="M33" s="499"/>
      <c r="N33" s="448"/>
    </row>
    <row r="34" spans="1:14" ht="23.1" customHeight="1">
      <c r="A34" s="180"/>
      <c r="B34" s="180"/>
      <c r="C34" s="180"/>
      <c r="D34" s="180"/>
      <c r="E34" s="180"/>
      <c r="F34" s="180"/>
      <c r="G34" s="180"/>
      <c r="K34" s="625"/>
      <c r="L34" s="625"/>
      <c r="M34" s="625"/>
      <c r="N34" s="448"/>
    </row>
    <row r="35" spans="1:14" ht="23.1" customHeight="1">
      <c r="A35" s="490"/>
      <c r="G35" s="490"/>
    </row>
    <row r="36" spans="1:14" ht="23.1" customHeight="1">
      <c r="A36" s="472"/>
      <c r="G36" s="491"/>
      <c r="K36" s="491"/>
    </row>
    <row r="37" spans="1:14" ht="30.6" customHeight="1">
      <c r="A37" s="472"/>
    </row>
  </sheetData>
  <mergeCells count="23">
    <mergeCell ref="B24:C24"/>
    <mergeCell ref="B25:C25"/>
    <mergeCell ref="B33:C33"/>
    <mergeCell ref="K34:M34"/>
    <mergeCell ref="B15:C15"/>
    <mergeCell ref="O15:P15"/>
    <mergeCell ref="B16:C16"/>
    <mergeCell ref="O16:P16"/>
    <mergeCell ref="O22:P22"/>
    <mergeCell ref="B23:C23"/>
    <mergeCell ref="B8:C8"/>
    <mergeCell ref="B9:C9"/>
    <mergeCell ref="B10:C10"/>
    <mergeCell ref="O10:P10"/>
    <mergeCell ref="B11:C11"/>
    <mergeCell ref="O11:P11"/>
    <mergeCell ref="A1:J1"/>
    <mergeCell ref="L1:M1"/>
    <mergeCell ref="A2:A4"/>
    <mergeCell ref="B2:C4"/>
    <mergeCell ref="D2:G3"/>
    <mergeCell ref="H2:K3"/>
    <mergeCell ref="L2:M4"/>
  </mergeCells>
  <phoneticPr fontId="8"/>
  <conditionalFormatting sqref="C22">
    <cfRule type="cellIs" dxfId="1" priority="2" stopIfTrue="1" operator="notEqual">
      <formula>$B$22</formula>
    </cfRule>
  </conditionalFormatting>
  <conditionalFormatting sqref="K9">
    <cfRule type="cellIs" dxfId="0" priority="1" stopIfTrue="1" operator="notEqual">
      <formula>$G$9</formula>
    </cfRule>
  </conditionalFormatting>
  <pageMargins left="0.59055118110236227" right="0.59055118110236227" top="0.78740157480314965" bottom="0.39370078740157483" header="0.51181102362204722" footer="0.51181102362204722"/>
  <pageSetup paperSize="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8"/>
  <sheetViews>
    <sheetView showGridLines="0" tabSelected="1" view="pageBreakPreview" zoomScale="85" zoomScaleNormal="75" zoomScaleSheetLayoutView="85" workbookViewId="0">
      <selection activeCell="B15" sqref="B15:D15"/>
    </sheetView>
  </sheetViews>
  <sheetFormatPr defaultColWidth="8" defaultRowHeight="12.75"/>
  <cols>
    <col min="1" max="1" width="4.125" style="138" customWidth="1"/>
    <col min="2" max="2" width="21.125" style="138" customWidth="1"/>
    <col min="3" max="3" width="10.875" style="138" customWidth="1"/>
    <col min="4" max="4" width="17.875" style="138" customWidth="1"/>
    <col min="5" max="5" width="5" style="138" customWidth="1"/>
    <col min="6" max="6" width="17.875" style="138" customWidth="1"/>
    <col min="7" max="7" width="5" style="138" customWidth="1"/>
    <col min="8" max="8" width="17.875" style="138" customWidth="1"/>
    <col min="9" max="9" width="5" style="138" customWidth="1"/>
    <col min="10" max="10" width="27.625" style="138" customWidth="1"/>
    <col min="11" max="11" width="8" style="138" customWidth="1"/>
    <col min="12" max="12" width="3.375" style="138" customWidth="1"/>
    <col min="13" max="256" width="8" style="138"/>
    <col min="257" max="257" width="4.125" style="138" customWidth="1"/>
    <col min="258" max="258" width="21.125" style="138" customWidth="1"/>
    <col min="259" max="259" width="10.875" style="138" customWidth="1"/>
    <col min="260" max="260" width="17.875" style="138" customWidth="1"/>
    <col min="261" max="261" width="5" style="138" customWidth="1"/>
    <col min="262" max="262" width="17.875" style="138" customWidth="1"/>
    <col min="263" max="263" width="5" style="138" customWidth="1"/>
    <col min="264" max="264" width="17.875" style="138" customWidth="1"/>
    <col min="265" max="265" width="5" style="138" customWidth="1"/>
    <col min="266" max="266" width="27.625" style="138" customWidth="1"/>
    <col min="267" max="267" width="8" style="138"/>
    <col min="268" max="268" width="3.375" style="138" customWidth="1"/>
    <col min="269" max="512" width="8" style="138"/>
    <col min="513" max="513" width="4.125" style="138" customWidth="1"/>
    <col min="514" max="514" width="21.125" style="138" customWidth="1"/>
    <col min="515" max="515" width="10.875" style="138" customWidth="1"/>
    <col min="516" max="516" width="17.875" style="138" customWidth="1"/>
    <col min="517" max="517" width="5" style="138" customWidth="1"/>
    <col min="518" max="518" width="17.875" style="138" customWidth="1"/>
    <col min="519" max="519" width="5" style="138" customWidth="1"/>
    <col min="520" max="520" width="17.875" style="138" customWidth="1"/>
    <col min="521" max="521" width="5" style="138" customWidth="1"/>
    <col min="522" max="522" width="27.625" style="138" customWidth="1"/>
    <col min="523" max="523" width="8" style="138"/>
    <col min="524" max="524" width="3.375" style="138" customWidth="1"/>
    <col min="525" max="768" width="8" style="138"/>
    <col min="769" max="769" width="4.125" style="138" customWidth="1"/>
    <col min="770" max="770" width="21.125" style="138" customWidth="1"/>
    <col min="771" max="771" width="10.875" style="138" customWidth="1"/>
    <col min="772" max="772" width="17.875" style="138" customWidth="1"/>
    <col min="773" max="773" width="5" style="138" customWidth="1"/>
    <col min="774" max="774" width="17.875" style="138" customWidth="1"/>
    <col min="775" max="775" width="5" style="138" customWidth="1"/>
    <col min="776" max="776" width="17.875" style="138" customWidth="1"/>
    <col min="777" max="777" width="5" style="138" customWidth="1"/>
    <col min="778" max="778" width="27.625" style="138" customWidth="1"/>
    <col min="779" max="779" width="8" style="138"/>
    <col min="780" max="780" width="3.375" style="138" customWidth="1"/>
    <col min="781" max="1024" width="8" style="138"/>
    <col min="1025" max="1025" width="4.125" style="138" customWidth="1"/>
    <col min="1026" max="1026" width="21.125" style="138" customWidth="1"/>
    <col min="1027" max="1027" width="10.875" style="138" customWidth="1"/>
    <col min="1028" max="1028" width="17.875" style="138" customWidth="1"/>
    <col min="1029" max="1029" width="5" style="138" customWidth="1"/>
    <col min="1030" max="1030" width="17.875" style="138" customWidth="1"/>
    <col min="1031" max="1031" width="5" style="138" customWidth="1"/>
    <col min="1032" max="1032" width="17.875" style="138" customWidth="1"/>
    <col min="1033" max="1033" width="5" style="138" customWidth="1"/>
    <col min="1034" max="1034" width="27.625" style="138" customWidth="1"/>
    <col min="1035" max="1035" width="8" style="138"/>
    <col min="1036" max="1036" width="3.375" style="138" customWidth="1"/>
    <col min="1037" max="1280" width="8" style="138"/>
    <col min="1281" max="1281" width="4.125" style="138" customWidth="1"/>
    <col min="1282" max="1282" width="21.125" style="138" customWidth="1"/>
    <col min="1283" max="1283" width="10.875" style="138" customWidth="1"/>
    <col min="1284" max="1284" width="17.875" style="138" customWidth="1"/>
    <col min="1285" max="1285" width="5" style="138" customWidth="1"/>
    <col min="1286" max="1286" width="17.875" style="138" customWidth="1"/>
    <col min="1287" max="1287" width="5" style="138" customWidth="1"/>
    <col min="1288" max="1288" width="17.875" style="138" customWidth="1"/>
    <col min="1289" max="1289" width="5" style="138" customWidth="1"/>
    <col min="1290" max="1290" width="27.625" style="138" customWidth="1"/>
    <col min="1291" max="1291" width="8" style="138"/>
    <col min="1292" max="1292" width="3.375" style="138" customWidth="1"/>
    <col min="1293" max="1536" width="8" style="138"/>
    <col min="1537" max="1537" width="4.125" style="138" customWidth="1"/>
    <col min="1538" max="1538" width="21.125" style="138" customWidth="1"/>
    <col min="1539" max="1539" width="10.875" style="138" customWidth="1"/>
    <col min="1540" max="1540" width="17.875" style="138" customWidth="1"/>
    <col min="1541" max="1541" width="5" style="138" customWidth="1"/>
    <col min="1542" max="1542" width="17.875" style="138" customWidth="1"/>
    <col min="1543" max="1543" width="5" style="138" customWidth="1"/>
    <col min="1544" max="1544" width="17.875" style="138" customWidth="1"/>
    <col min="1545" max="1545" width="5" style="138" customWidth="1"/>
    <col min="1546" max="1546" width="27.625" style="138" customWidth="1"/>
    <col min="1547" max="1547" width="8" style="138"/>
    <col min="1548" max="1548" width="3.375" style="138" customWidth="1"/>
    <col min="1549" max="1792" width="8" style="138"/>
    <col min="1793" max="1793" width="4.125" style="138" customWidth="1"/>
    <col min="1794" max="1794" width="21.125" style="138" customWidth="1"/>
    <col min="1795" max="1795" width="10.875" style="138" customWidth="1"/>
    <col min="1796" max="1796" width="17.875" style="138" customWidth="1"/>
    <col min="1797" max="1797" width="5" style="138" customWidth="1"/>
    <col min="1798" max="1798" width="17.875" style="138" customWidth="1"/>
    <col min="1799" max="1799" width="5" style="138" customWidth="1"/>
    <col min="1800" max="1800" width="17.875" style="138" customWidth="1"/>
    <col min="1801" max="1801" width="5" style="138" customWidth="1"/>
    <col min="1802" max="1802" width="27.625" style="138" customWidth="1"/>
    <col min="1803" max="1803" width="8" style="138"/>
    <col min="1804" max="1804" width="3.375" style="138" customWidth="1"/>
    <col min="1805" max="2048" width="8" style="138"/>
    <col min="2049" max="2049" width="4.125" style="138" customWidth="1"/>
    <col min="2050" max="2050" width="21.125" style="138" customWidth="1"/>
    <col min="2051" max="2051" width="10.875" style="138" customWidth="1"/>
    <col min="2052" max="2052" width="17.875" style="138" customWidth="1"/>
    <col min="2053" max="2053" width="5" style="138" customWidth="1"/>
    <col min="2054" max="2054" width="17.875" style="138" customWidth="1"/>
    <col min="2055" max="2055" width="5" style="138" customWidth="1"/>
    <col min="2056" max="2056" width="17.875" style="138" customWidth="1"/>
    <col min="2057" max="2057" width="5" style="138" customWidth="1"/>
    <col min="2058" max="2058" width="27.625" style="138" customWidth="1"/>
    <col min="2059" max="2059" width="8" style="138"/>
    <col min="2060" max="2060" width="3.375" style="138" customWidth="1"/>
    <col min="2061" max="2304" width="8" style="138"/>
    <col min="2305" max="2305" width="4.125" style="138" customWidth="1"/>
    <col min="2306" max="2306" width="21.125" style="138" customWidth="1"/>
    <col min="2307" max="2307" width="10.875" style="138" customWidth="1"/>
    <col min="2308" max="2308" width="17.875" style="138" customWidth="1"/>
    <col min="2309" max="2309" width="5" style="138" customWidth="1"/>
    <col min="2310" max="2310" width="17.875" style="138" customWidth="1"/>
    <col min="2311" max="2311" width="5" style="138" customWidth="1"/>
    <col min="2312" max="2312" width="17.875" style="138" customWidth="1"/>
    <col min="2313" max="2313" width="5" style="138" customWidth="1"/>
    <col min="2314" max="2314" width="27.625" style="138" customWidth="1"/>
    <col min="2315" max="2315" width="8" style="138"/>
    <col min="2316" max="2316" width="3.375" style="138" customWidth="1"/>
    <col min="2317" max="2560" width="8" style="138"/>
    <col min="2561" max="2561" width="4.125" style="138" customWidth="1"/>
    <col min="2562" max="2562" width="21.125" style="138" customWidth="1"/>
    <col min="2563" max="2563" width="10.875" style="138" customWidth="1"/>
    <col min="2564" max="2564" width="17.875" style="138" customWidth="1"/>
    <col min="2565" max="2565" width="5" style="138" customWidth="1"/>
    <col min="2566" max="2566" width="17.875" style="138" customWidth="1"/>
    <col min="2567" max="2567" width="5" style="138" customWidth="1"/>
    <col min="2568" max="2568" width="17.875" style="138" customWidth="1"/>
    <col min="2569" max="2569" width="5" style="138" customWidth="1"/>
    <col min="2570" max="2570" width="27.625" style="138" customWidth="1"/>
    <col min="2571" max="2571" width="8" style="138"/>
    <col min="2572" max="2572" width="3.375" style="138" customWidth="1"/>
    <col min="2573" max="2816" width="8" style="138"/>
    <col min="2817" max="2817" width="4.125" style="138" customWidth="1"/>
    <col min="2818" max="2818" width="21.125" style="138" customWidth="1"/>
    <col min="2819" max="2819" width="10.875" style="138" customWidth="1"/>
    <col min="2820" max="2820" width="17.875" style="138" customWidth="1"/>
    <col min="2821" max="2821" width="5" style="138" customWidth="1"/>
    <col min="2822" max="2822" width="17.875" style="138" customWidth="1"/>
    <col min="2823" max="2823" width="5" style="138" customWidth="1"/>
    <col min="2824" max="2824" width="17.875" style="138" customWidth="1"/>
    <col min="2825" max="2825" width="5" style="138" customWidth="1"/>
    <col min="2826" max="2826" width="27.625" style="138" customWidth="1"/>
    <col min="2827" max="2827" width="8" style="138"/>
    <col min="2828" max="2828" width="3.375" style="138" customWidth="1"/>
    <col min="2829" max="3072" width="8" style="138"/>
    <col min="3073" max="3073" width="4.125" style="138" customWidth="1"/>
    <col min="3074" max="3074" width="21.125" style="138" customWidth="1"/>
    <col min="3075" max="3075" width="10.875" style="138" customWidth="1"/>
    <col min="3076" max="3076" width="17.875" style="138" customWidth="1"/>
    <col min="3077" max="3077" width="5" style="138" customWidth="1"/>
    <col min="3078" max="3078" width="17.875" style="138" customWidth="1"/>
    <col min="3079" max="3079" width="5" style="138" customWidth="1"/>
    <col min="3080" max="3080" width="17.875" style="138" customWidth="1"/>
    <col min="3081" max="3081" width="5" style="138" customWidth="1"/>
    <col min="3082" max="3082" width="27.625" style="138" customWidth="1"/>
    <col min="3083" max="3083" width="8" style="138"/>
    <col min="3084" max="3084" width="3.375" style="138" customWidth="1"/>
    <col min="3085" max="3328" width="8" style="138"/>
    <col min="3329" max="3329" width="4.125" style="138" customWidth="1"/>
    <col min="3330" max="3330" width="21.125" style="138" customWidth="1"/>
    <col min="3331" max="3331" width="10.875" style="138" customWidth="1"/>
    <col min="3332" max="3332" width="17.875" style="138" customWidth="1"/>
    <col min="3333" max="3333" width="5" style="138" customWidth="1"/>
    <col min="3334" max="3334" width="17.875" style="138" customWidth="1"/>
    <col min="3335" max="3335" width="5" style="138" customWidth="1"/>
    <col min="3336" max="3336" width="17.875" style="138" customWidth="1"/>
    <col min="3337" max="3337" width="5" style="138" customWidth="1"/>
    <col min="3338" max="3338" width="27.625" style="138" customWidth="1"/>
    <col min="3339" max="3339" width="8" style="138"/>
    <col min="3340" max="3340" width="3.375" style="138" customWidth="1"/>
    <col min="3341" max="3584" width="8" style="138"/>
    <col min="3585" max="3585" width="4.125" style="138" customWidth="1"/>
    <col min="3586" max="3586" width="21.125" style="138" customWidth="1"/>
    <col min="3587" max="3587" width="10.875" style="138" customWidth="1"/>
    <col min="3588" max="3588" width="17.875" style="138" customWidth="1"/>
    <col min="3589" max="3589" width="5" style="138" customWidth="1"/>
    <col min="3590" max="3590" width="17.875" style="138" customWidth="1"/>
    <col min="3591" max="3591" width="5" style="138" customWidth="1"/>
    <col min="3592" max="3592" width="17.875" style="138" customWidth="1"/>
    <col min="3593" max="3593" width="5" style="138" customWidth="1"/>
    <col min="3594" max="3594" width="27.625" style="138" customWidth="1"/>
    <col min="3595" max="3595" width="8" style="138"/>
    <col min="3596" max="3596" width="3.375" style="138" customWidth="1"/>
    <col min="3597" max="3840" width="8" style="138"/>
    <col min="3841" max="3841" width="4.125" style="138" customWidth="1"/>
    <col min="3842" max="3842" width="21.125" style="138" customWidth="1"/>
    <col min="3843" max="3843" width="10.875" style="138" customWidth="1"/>
    <col min="3844" max="3844" width="17.875" style="138" customWidth="1"/>
    <col min="3845" max="3845" width="5" style="138" customWidth="1"/>
    <col min="3846" max="3846" width="17.875" style="138" customWidth="1"/>
    <col min="3847" max="3847" width="5" style="138" customWidth="1"/>
    <col min="3848" max="3848" width="17.875" style="138" customWidth="1"/>
    <col min="3849" max="3849" width="5" style="138" customWidth="1"/>
    <col min="3850" max="3850" width="27.625" style="138" customWidth="1"/>
    <col min="3851" max="3851" width="8" style="138"/>
    <col min="3852" max="3852" width="3.375" style="138" customWidth="1"/>
    <col min="3853" max="4096" width="8" style="138"/>
    <col min="4097" max="4097" width="4.125" style="138" customWidth="1"/>
    <col min="4098" max="4098" width="21.125" style="138" customWidth="1"/>
    <col min="4099" max="4099" width="10.875" style="138" customWidth="1"/>
    <col min="4100" max="4100" width="17.875" style="138" customWidth="1"/>
    <col min="4101" max="4101" width="5" style="138" customWidth="1"/>
    <col min="4102" max="4102" width="17.875" style="138" customWidth="1"/>
    <col min="4103" max="4103" width="5" style="138" customWidth="1"/>
    <col min="4104" max="4104" width="17.875" style="138" customWidth="1"/>
    <col min="4105" max="4105" width="5" style="138" customWidth="1"/>
    <col min="4106" max="4106" width="27.625" style="138" customWidth="1"/>
    <col min="4107" max="4107" width="8" style="138"/>
    <col min="4108" max="4108" width="3.375" style="138" customWidth="1"/>
    <col min="4109" max="4352" width="8" style="138"/>
    <col min="4353" max="4353" width="4.125" style="138" customWidth="1"/>
    <col min="4354" max="4354" width="21.125" style="138" customWidth="1"/>
    <col min="4355" max="4355" width="10.875" style="138" customWidth="1"/>
    <col min="4356" max="4356" width="17.875" style="138" customWidth="1"/>
    <col min="4357" max="4357" width="5" style="138" customWidth="1"/>
    <col min="4358" max="4358" width="17.875" style="138" customWidth="1"/>
    <col min="4359" max="4359" width="5" style="138" customWidth="1"/>
    <col min="4360" max="4360" width="17.875" style="138" customWidth="1"/>
    <col min="4361" max="4361" width="5" style="138" customWidth="1"/>
    <col min="4362" max="4362" width="27.625" style="138" customWidth="1"/>
    <col min="4363" max="4363" width="8" style="138"/>
    <col min="4364" max="4364" width="3.375" style="138" customWidth="1"/>
    <col min="4365" max="4608" width="8" style="138"/>
    <col min="4609" max="4609" width="4.125" style="138" customWidth="1"/>
    <col min="4610" max="4610" width="21.125" style="138" customWidth="1"/>
    <col min="4611" max="4611" width="10.875" style="138" customWidth="1"/>
    <col min="4612" max="4612" width="17.875" style="138" customWidth="1"/>
    <col min="4613" max="4613" width="5" style="138" customWidth="1"/>
    <col min="4614" max="4614" width="17.875" style="138" customWidth="1"/>
    <col min="4615" max="4615" width="5" style="138" customWidth="1"/>
    <col min="4616" max="4616" width="17.875" style="138" customWidth="1"/>
    <col min="4617" max="4617" width="5" style="138" customWidth="1"/>
    <col min="4618" max="4618" width="27.625" style="138" customWidth="1"/>
    <col min="4619" max="4619" width="8" style="138"/>
    <col min="4620" max="4620" width="3.375" style="138" customWidth="1"/>
    <col min="4621" max="4864" width="8" style="138"/>
    <col min="4865" max="4865" width="4.125" style="138" customWidth="1"/>
    <col min="4866" max="4866" width="21.125" style="138" customWidth="1"/>
    <col min="4867" max="4867" width="10.875" style="138" customWidth="1"/>
    <col min="4868" max="4868" width="17.875" style="138" customWidth="1"/>
    <col min="4869" max="4869" width="5" style="138" customWidth="1"/>
    <col min="4870" max="4870" width="17.875" style="138" customWidth="1"/>
    <col min="4871" max="4871" width="5" style="138" customWidth="1"/>
    <col min="4872" max="4872" width="17.875" style="138" customWidth="1"/>
    <col min="4873" max="4873" width="5" style="138" customWidth="1"/>
    <col min="4874" max="4874" width="27.625" style="138" customWidth="1"/>
    <col min="4875" max="4875" width="8" style="138"/>
    <col min="4876" max="4876" width="3.375" style="138" customWidth="1"/>
    <col min="4877" max="5120" width="8" style="138"/>
    <col min="5121" max="5121" width="4.125" style="138" customWidth="1"/>
    <col min="5122" max="5122" width="21.125" style="138" customWidth="1"/>
    <col min="5123" max="5123" width="10.875" style="138" customWidth="1"/>
    <col min="5124" max="5124" width="17.875" style="138" customWidth="1"/>
    <col min="5125" max="5125" width="5" style="138" customWidth="1"/>
    <col min="5126" max="5126" width="17.875" style="138" customWidth="1"/>
    <col min="5127" max="5127" width="5" style="138" customWidth="1"/>
    <col min="5128" max="5128" width="17.875" style="138" customWidth="1"/>
    <col min="5129" max="5129" width="5" style="138" customWidth="1"/>
    <col min="5130" max="5130" width="27.625" style="138" customWidth="1"/>
    <col min="5131" max="5131" width="8" style="138"/>
    <col min="5132" max="5132" width="3.375" style="138" customWidth="1"/>
    <col min="5133" max="5376" width="8" style="138"/>
    <col min="5377" max="5377" width="4.125" style="138" customWidth="1"/>
    <col min="5378" max="5378" width="21.125" style="138" customWidth="1"/>
    <col min="5379" max="5379" width="10.875" style="138" customWidth="1"/>
    <col min="5380" max="5380" width="17.875" style="138" customWidth="1"/>
    <col min="5381" max="5381" width="5" style="138" customWidth="1"/>
    <col min="5382" max="5382" width="17.875" style="138" customWidth="1"/>
    <col min="5383" max="5383" width="5" style="138" customWidth="1"/>
    <col min="5384" max="5384" width="17.875" style="138" customWidth="1"/>
    <col min="5385" max="5385" width="5" style="138" customWidth="1"/>
    <col min="5386" max="5386" width="27.625" style="138" customWidth="1"/>
    <col min="5387" max="5387" width="8" style="138"/>
    <col min="5388" max="5388" width="3.375" style="138" customWidth="1"/>
    <col min="5389" max="5632" width="8" style="138"/>
    <col min="5633" max="5633" width="4.125" style="138" customWidth="1"/>
    <col min="5634" max="5634" width="21.125" style="138" customWidth="1"/>
    <col min="5635" max="5635" width="10.875" style="138" customWidth="1"/>
    <col min="5636" max="5636" width="17.875" style="138" customWidth="1"/>
    <col min="5637" max="5637" width="5" style="138" customWidth="1"/>
    <col min="5638" max="5638" width="17.875" style="138" customWidth="1"/>
    <col min="5639" max="5639" width="5" style="138" customWidth="1"/>
    <col min="5640" max="5640" width="17.875" style="138" customWidth="1"/>
    <col min="5641" max="5641" width="5" style="138" customWidth="1"/>
    <col min="5642" max="5642" width="27.625" style="138" customWidth="1"/>
    <col min="5643" max="5643" width="8" style="138"/>
    <col min="5644" max="5644" width="3.375" style="138" customWidth="1"/>
    <col min="5645" max="5888" width="8" style="138"/>
    <col min="5889" max="5889" width="4.125" style="138" customWidth="1"/>
    <col min="5890" max="5890" width="21.125" style="138" customWidth="1"/>
    <col min="5891" max="5891" width="10.875" style="138" customWidth="1"/>
    <col min="5892" max="5892" width="17.875" style="138" customWidth="1"/>
    <col min="5893" max="5893" width="5" style="138" customWidth="1"/>
    <col min="5894" max="5894" width="17.875" style="138" customWidth="1"/>
    <col min="5895" max="5895" width="5" style="138" customWidth="1"/>
    <col min="5896" max="5896" width="17.875" style="138" customWidth="1"/>
    <col min="5897" max="5897" width="5" style="138" customWidth="1"/>
    <col min="5898" max="5898" width="27.625" style="138" customWidth="1"/>
    <col min="5899" max="5899" width="8" style="138"/>
    <col min="5900" max="5900" width="3.375" style="138" customWidth="1"/>
    <col min="5901" max="6144" width="8" style="138"/>
    <col min="6145" max="6145" width="4.125" style="138" customWidth="1"/>
    <col min="6146" max="6146" width="21.125" style="138" customWidth="1"/>
    <col min="6147" max="6147" width="10.875" style="138" customWidth="1"/>
    <col min="6148" max="6148" width="17.875" style="138" customWidth="1"/>
    <col min="6149" max="6149" width="5" style="138" customWidth="1"/>
    <col min="6150" max="6150" width="17.875" style="138" customWidth="1"/>
    <col min="6151" max="6151" width="5" style="138" customWidth="1"/>
    <col min="6152" max="6152" width="17.875" style="138" customWidth="1"/>
    <col min="6153" max="6153" width="5" style="138" customWidth="1"/>
    <col min="6154" max="6154" width="27.625" style="138" customWidth="1"/>
    <col min="6155" max="6155" width="8" style="138"/>
    <col min="6156" max="6156" width="3.375" style="138" customWidth="1"/>
    <col min="6157" max="6400" width="8" style="138"/>
    <col min="6401" max="6401" width="4.125" style="138" customWidth="1"/>
    <col min="6402" max="6402" width="21.125" style="138" customWidth="1"/>
    <col min="6403" max="6403" width="10.875" style="138" customWidth="1"/>
    <col min="6404" max="6404" width="17.875" style="138" customWidth="1"/>
    <col min="6405" max="6405" width="5" style="138" customWidth="1"/>
    <col min="6406" max="6406" width="17.875" style="138" customWidth="1"/>
    <col min="6407" max="6407" width="5" style="138" customWidth="1"/>
    <col min="6408" max="6408" width="17.875" style="138" customWidth="1"/>
    <col min="6409" max="6409" width="5" style="138" customWidth="1"/>
    <col min="6410" max="6410" width="27.625" style="138" customWidth="1"/>
    <col min="6411" max="6411" width="8" style="138"/>
    <col min="6412" max="6412" width="3.375" style="138" customWidth="1"/>
    <col min="6413" max="6656" width="8" style="138"/>
    <col min="6657" max="6657" width="4.125" style="138" customWidth="1"/>
    <col min="6658" max="6658" width="21.125" style="138" customWidth="1"/>
    <col min="6659" max="6659" width="10.875" style="138" customWidth="1"/>
    <col min="6660" max="6660" width="17.875" style="138" customWidth="1"/>
    <col min="6661" max="6661" width="5" style="138" customWidth="1"/>
    <col min="6662" max="6662" width="17.875" style="138" customWidth="1"/>
    <col min="6663" max="6663" width="5" style="138" customWidth="1"/>
    <col min="6664" max="6664" width="17.875" style="138" customWidth="1"/>
    <col min="6665" max="6665" width="5" style="138" customWidth="1"/>
    <col min="6666" max="6666" width="27.625" style="138" customWidth="1"/>
    <col min="6667" max="6667" width="8" style="138"/>
    <col min="6668" max="6668" width="3.375" style="138" customWidth="1"/>
    <col min="6669" max="6912" width="8" style="138"/>
    <col min="6913" max="6913" width="4.125" style="138" customWidth="1"/>
    <col min="6914" max="6914" width="21.125" style="138" customWidth="1"/>
    <col min="6915" max="6915" width="10.875" style="138" customWidth="1"/>
    <col min="6916" max="6916" width="17.875" style="138" customWidth="1"/>
    <col min="6917" max="6917" width="5" style="138" customWidth="1"/>
    <col min="6918" max="6918" width="17.875" style="138" customWidth="1"/>
    <col min="6919" max="6919" width="5" style="138" customWidth="1"/>
    <col min="6920" max="6920" width="17.875" style="138" customWidth="1"/>
    <col min="6921" max="6921" width="5" style="138" customWidth="1"/>
    <col min="6922" max="6922" width="27.625" style="138" customWidth="1"/>
    <col min="6923" max="6923" width="8" style="138"/>
    <col min="6924" max="6924" width="3.375" style="138" customWidth="1"/>
    <col min="6925" max="7168" width="8" style="138"/>
    <col min="7169" max="7169" width="4.125" style="138" customWidth="1"/>
    <col min="7170" max="7170" width="21.125" style="138" customWidth="1"/>
    <col min="7171" max="7171" width="10.875" style="138" customWidth="1"/>
    <col min="7172" max="7172" width="17.875" style="138" customWidth="1"/>
    <col min="7173" max="7173" width="5" style="138" customWidth="1"/>
    <col min="7174" max="7174" width="17.875" style="138" customWidth="1"/>
    <col min="7175" max="7175" width="5" style="138" customWidth="1"/>
    <col min="7176" max="7176" width="17.875" style="138" customWidth="1"/>
    <col min="7177" max="7177" width="5" style="138" customWidth="1"/>
    <col min="7178" max="7178" width="27.625" style="138" customWidth="1"/>
    <col min="7179" max="7179" width="8" style="138"/>
    <col min="7180" max="7180" width="3.375" style="138" customWidth="1"/>
    <col min="7181" max="7424" width="8" style="138"/>
    <col min="7425" max="7425" width="4.125" style="138" customWidth="1"/>
    <col min="7426" max="7426" width="21.125" style="138" customWidth="1"/>
    <col min="7427" max="7427" width="10.875" style="138" customWidth="1"/>
    <col min="7428" max="7428" width="17.875" style="138" customWidth="1"/>
    <col min="7429" max="7429" width="5" style="138" customWidth="1"/>
    <col min="7430" max="7430" width="17.875" style="138" customWidth="1"/>
    <col min="7431" max="7431" width="5" style="138" customWidth="1"/>
    <col min="7432" max="7432" width="17.875" style="138" customWidth="1"/>
    <col min="7433" max="7433" width="5" style="138" customWidth="1"/>
    <col min="7434" max="7434" width="27.625" style="138" customWidth="1"/>
    <col min="7435" max="7435" width="8" style="138"/>
    <col min="7436" max="7436" width="3.375" style="138" customWidth="1"/>
    <col min="7437" max="7680" width="8" style="138"/>
    <col min="7681" max="7681" width="4.125" style="138" customWidth="1"/>
    <col min="7682" max="7682" width="21.125" style="138" customWidth="1"/>
    <col min="7683" max="7683" width="10.875" style="138" customWidth="1"/>
    <col min="7684" max="7684" width="17.875" style="138" customWidth="1"/>
    <col min="7685" max="7685" width="5" style="138" customWidth="1"/>
    <col min="7686" max="7686" width="17.875" style="138" customWidth="1"/>
    <col min="7687" max="7687" width="5" style="138" customWidth="1"/>
    <col min="7688" max="7688" width="17.875" style="138" customWidth="1"/>
    <col min="7689" max="7689" width="5" style="138" customWidth="1"/>
    <col min="7690" max="7690" width="27.625" style="138" customWidth="1"/>
    <col min="7691" max="7691" width="8" style="138"/>
    <col min="7692" max="7692" width="3.375" style="138" customWidth="1"/>
    <col min="7693" max="7936" width="8" style="138"/>
    <col min="7937" max="7937" width="4.125" style="138" customWidth="1"/>
    <col min="7938" max="7938" width="21.125" style="138" customWidth="1"/>
    <col min="7939" max="7939" width="10.875" style="138" customWidth="1"/>
    <col min="7940" max="7940" width="17.875" style="138" customWidth="1"/>
    <col min="7941" max="7941" width="5" style="138" customWidth="1"/>
    <col min="7942" max="7942" width="17.875" style="138" customWidth="1"/>
    <col min="7943" max="7943" width="5" style="138" customWidth="1"/>
    <col min="7944" max="7944" width="17.875" style="138" customWidth="1"/>
    <col min="7945" max="7945" width="5" style="138" customWidth="1"/>
    <col min="7946" max="7946" width="27.625" style="138" customWidth="1"/>
    <col min="7947" max="7947" width="8" style="138"/>
    <col min="7948" max="7948" width="3.375" style="138" customWidth="1"/>
    <col min="7949" max="8192" width="8" style="138"/>
    <col min="8193" max="8193" width="4.125" style="138" customWidth="1"/>
    <col min="8194" max="8194" width="21.125" style="138" customWidth="1"/>
    <col min="8195" max="8195" width="10.875" style="138" customWidth="1"/>
    <col min="8196" max="8196" width="17.875" style="138" customWidth="1"/>
    <col min="8197" max="8197" width="5" style="138" customWidth="1"/>
    <col min="8198" max="8198" width="17.875" style="138" customWidth="1"/>
    <col min="8199" max="8199" width="5" style="138" customWidth="1"/>
    <col min="8200" max="8200" width="17.875" style="138" customWidth="1"/>
    <col min="8201" max="8201" width="5" style="138" customWidth="1"/>
    <col min="8202" max="8202" width="27.625" style="138" customWidth="1"/>
    <col min="8203" max="8203" width="8" style="138"/>
    <col min="8204" max="8204" width="3.375" style="138" customWidth="1"/>
    <col min="8205" max="8448" width="8" style="138"/>
    <col min="8449" max="8449" width="4.125" style="138" customWidth="1"/>
    <col min="8450" max="8450" width="21.125" style="138" customWidth="1"/>
    <col min="8451" max="8451" width="10.875" style="138" customWidth="1"/>
    <col min="8452" max="8452" width="17.875" style="138" customWidth="1"/>
    <col min="8453" max="8453" width="5" style="138" customWidth="1"/>
    <col min="8454" max="8454" width="17.875" style="138" customWidth="1"/>
    <col min="8455" max="8455" width="5" style="138" customWidth="1"/>
    <col min="8456" max="8456" width="17.875" style="138" customWidth="1"/>
    <col min="8457" max="8457" width="5" style="138" customWidth="1"/>
    <col min="8458" max="8458" width="27.625" style="138" customWidth="1"/>
    <col min="8459" max="8459" width="8" style="138"/>
    <col min="8460" max="8460" width="3.375" style="138" customWidth="1"/>
    <col min="8461" max="8704" width="8" style="138"/>
    <col min="8705" max="8705" width="4.125" style="138" customWidth="1"/>
    <col min="8706" max="8706" width="21.125" style="138" customWidth="1"/>
    <col min="8707" max="8707" width="10.875" style="138" customWidth="1"/>
    <col min="8708" max="8708" width="17.875" style="138" customWidth="1"/>
    <col min="8709" max="8709" width="5" style="138" customWidth="1"/>
    <col min="8710" max="8710" width="17.875" style="138" customWidth="1"/>
    <col min="8711" max="8711" width="5" style="138" customWidth="1"/>
    <col min="8712" max="8712" width="17.875" style="138" customWidth="1"/>
    <col min="8713" max="8713" width="5" style="138" customWidth="1"/>
    <col min="8714" max="8714" width="27.625" style="138" customWidth="1"/>
    <col min="8715" max="8715" width="8" style="138"/>
    <col min="8716" max="8716" width="3.375" style="138" customWidth="1"/>
    <col min="8717" max="8960" width="8" style="138"/>
    <col min="8961" max="8961" width="4.125" style="138" customWidth="1"/>
    <col min="8962" max="8962" width="21.125" style="138" customWidth="1"/>
    <col min="8963" max="8963" width="10.875" style="138" customWidth="1"/>
    <col min="8964" max="8964" width="17.875" style="138" customWidth="1"/>
    <col min="8965" max="8965" width="5" style="138" customWidth="1"/>
    <col min="8966" max="8966" width="17.875" style="138" customWidth="1"/>
    <col min="8967" max="8967" width="5" style="138" customWidth="1"/>
    <col min="8968" max="8968" width="17.875" style="138" customWidth="1"/>
    <col min="8969" max="8969" width="5" style="138" customWidth="1"/>
    <col min="8970" max="8970" width="27.625" style="138" customWidth="1"/>
    <col min="8971" max="8971" width="8" style="138"/>
    <col min="8972" max="8972" width="3.375" style="138" customWidth="1"/>
    <col min="8973" max="9216" width="8" style="138"/>
    <col min="9217" max="9217" width="4.125" style="138" customWidth="1"/>
    <col min="9218" max="9218" width="21.125" style="138" customWidth="1"/>
    <col min="9219" max="9219" width="10.875" style="138" customWidth="1"/>
    <col min="9220" max="9220" width="17.875" style="138" customWidth="1"/>
    <col min="9221" max="9221" width="5" style="138" customWidth="1"/>
    <col min="9222" max="9222" width="17.875" style="138" customWidth="1"/>
    <col min="9223" max="9223" width="5" style="138" customWidth="1"/>
    <col min="9224" max="9224" width="17.875" style="138" customWidth="1"/>
    <col min="9225" max="9225" width="5" style="138" customWidth="1"/>
    <col min="9226" max="9226" width="27.625" style="138" customWidth="1"/>
    <col min="9227" max="9227" width="8" style="138"/>
    <col min="9228" max="9228" width="3.375" style="138" customWidth="1"/>
    <col min="9229" max="9472" width="8" style="138"/>
    <col min="9473" max="9473" width="4.125" style="138" customWidth="1"/>
    <col min="9474" max="9474" width="21.125" style="138" customWidth="1"/>
    <col min="9475" max="9475" width="10.875" style="138" customWidth="1"/>
    <col min="9476" max="9476" width="17.875" style="138" customWidth="1"/>
    <col min="9477" max="9477" width="5" style="138" customWidth="1"/>
    <col min="9478" max="9478" width="17.875" style="138" customWidth="1"/>
    <col min="9479" max="9479" width="5" style="138" customWidth="1"/>
    <col min="9480" max="9480" width="17.875" style="138" customWidth="1"/>
    <col min="9481" max="9481" width="5" style="138" customWidth="1"/>
    <col min="9482" max="9482" width="27.625" style="138" customWidth="1"/>
    <col min="9483" max="9483" width="8" style="138"/>
    <col min="9484" max="9484" width="3.375" style="138" customWidth="1"/>
    <col min="9485" max="9728" width="8" style="138"/>
    <col min="9729" max="9729" width="4.125" style="138" customWidth="1"/>
    <col min="9730" max="9730" width="21.125" style="138" customWidth="1"/>
    <col min="9731" max="9731" width="10.875" style="138" customWidth="1"/>
    <col min="9732" max="9732" width="17.875" style="138" customWidth="1"/>
    <col min="9733" max="9733" width="5" style="138" customWidth="1"/>
    <col min="9734" max="9734" width="17.875" style="138" customWidth="1"/>
    <col min="9735" max="9735" width="5" style="138" customWidth="1"/>
    <col min="9736" max="9736" width="17.875" style="138" customWidth="1"/>
    <col min="9737" max="9737" width="5" style="138" customWidth="1"/>
    <col min="9738" max="9738" width="27.625" style="138" customWidth="1"/>
    <col min="9739" max="9739" width="8" style="138"/>
    <col min="9740" max="9740" width="3.375" style="138" customWidth="1"/>
    <col min="9741" max="9984" width="8" style="138"/>
    <col min="9985" max="9985" width="4.125" style="138" customWidth="1"/>
    <col min="9986" max="9986" width="21.125" style="138" customWidth="1"/>
    <col min="9987" max="9987" width="10.875" style="138" customWidth="1"/>
    <col min="9988" max="9988" width="17.875" style="138" customWidth="1"/>
    <col min="9989" max="9989" width="5" style="138" customWidth="1"/>
    <col min="9990" max="9990" width="17.875" style="138" customWidth="1"/>
    <col min="9991" max="9991" width="5" style="138" customWidth="1"/>
    <col min="9992" max="9992" width="17.875" style="138" customWidth="1"/>
    <col min="9993" max="9993" width="5" style="138" customWidth="1"/>
    <col min="9994" max="9994" width="27.625" style="138" customWidth="1"/>
    <col min="9995" max="9995" width="8" style="138"/>
    <col min="9996" max="9996" width="3.375" style="138" customWidth="1"/>
    <col min="9997" max="10240" width="8" style="138"/>
    <col min="10241" max="10241" width="4.125" style="138" customWidth="1"/>
    <col min="10242" max="10242" width="21.125" style="138" customWidth="1"/>
    <col min="10243" max="10243" width="10.875" style="138" customWidth="1"/>
    <col min="10244" max="10244" width="17.875" style="138" customWidth="1"/>
    <col min="10245" max="10245" width="5" style="138" customWidth="1"/>
    <col min="10246" max="10246" width="17.875" style="138" customWidth="1"/>
    <col min="10247" max="10247" width="5" style="138" customWidth="1"/>
    <col min="10248" max="10248" width="17.875" style="138" customWidth="1"/>
    <col min="10249" max="10249" width="5" style="138" customWidth="1"/>
    <col min="10250" max="10250" width="27.625" style="138" customWidth="1"/>
    <col min="10251" max="10251" width="8" style="138"/>
    <col min="10252" max="10252" width="3.375" style="138" customWidth="1"/>
    <col min="10253" max="10496" width="8" style="138"/>
    <col min="10497" max="10497" width="4.125" style="138" customWidth="1"/>
    <col min="10498" max="10498" width="21.125" style="138" customWidth="1"/>
    <col min="10499" max="10499" width="10.875" style="138" customWidth="1"/>
    <col min="10500" max="10500" width="17.875" style="138" customWidth="1"/>
    <col min="10501" max="10501" width="5" style="138" customWidth="1"/>
    <col min="10502" max="10502" width="17.875" style="138" customWidth="1"/>
    <col min="10503" max="10503" width="5" style="138" customWidth="1"/>
    <col min="10504" max="10504" width="17.875" style="138" customWidth="1"/>
    <col min="10505" max="10505" width="5" style="138" customWidth="1"/>
    <col min="10506" max="10506" width="27.625" style="138" customWidth="1"/>
    <col min="10507" max="10507" width="8" style="138"/>
    <col min="10508" max="10508" width="3.375" style="138" customWidth="1"/>
    <col min="10509" max="10752" width="8" style="138"/>
    <col min="10753" max="10753" width="4.125" style="138" customWidth="1"/>
    <col min="10754" max="10754" width="21.125" style="138" customWidth="1"/>
    <col min="10755" max="10755" width="10.875" style="138" customWidth="1"/>
    <col min="10756" max="10756" width="17.875" style="138" customWidth="1"/>
    <col min="10757" max="10757" width="5" style="138" customWidth="1"/>
    <col min="10758" max="10758" width="17.875" style="138" customWidth="1"/>
    <col min="10759" max="10759" width="5" style="138" customWidth="1"/>
    <col min="10760" max="10760" width="17.875" style="138" customWidth="1"/>
    <col min="10761" max="10761" width="5" style="138" customWidth="1"/>
    <col min="10762" max="10762" width="27.625" style="138" customWidth="1"/>
    <col min="10763" max="10763" width="8" style="138"/>
    <col min="10764" max="10764" width="3.375" style="138" customWidth="1"/>
    <col min="10765" max="11008" width="8" style="138"/>
    <col min="11009" max="11009" width="4.125" style="138" customWidth="1"/>
    <col min="11010" max="11010" width="21.125" style="138" customWidth="1"/>
    <col min="11011" max="11011" width="10.875" style="138" customWidth="1"/>
    <col min="11012" max="11012" width="17.875" style="138" customWidth="1"/>
    <col min="11013" max="11013" width="5" style="138" customWidth="1"/>
    <col min="11014" max="11014" width="17.875" style="138" customWidth="1"/>
    <col min="11015" max="11015" width="5" style="138" customWidth="1"/>
    <col min="11016" max="11016" width="17.875" style="138" customWidth="1"/>
    <col min="11017" max="11017" width="5" style="138" customWidth="1"/>
    <col min="11018" max="11018" width="27.625" style="138" customWidth="1"/>
    <col min="11019" max="11019" width="8" style="138"/>
    <col min="11020" max="11020" width="3.375" style="138" customWidth="1"/>
    <col min="11021" max="11264" width="8" style="138"/>
    <col min="11265" max="11265" width="4.125" style="138" customWidth="1"/>
    <col min="11266" max="11266" width="21.125" style="138" customWidth="1"/>
    <col min="11267" max="11267" width="10.875" style="138" customWidth="1"/>
    <col min="11268" max="11268" width="17.875" style="138" customWidth="1"/>
    <col min="11269" max="11269" width="5" style="138" customWidth="1"/>
    <col min="11270" max="11270" width="17.875" style="138" customWidth="1"/>
    <col min="11271" max="11271" width="5" style="138" customWidth="1"/>
    <col min="11272" max="11272" width="17.875" style="138" customWidth="1"/>
    <col min="11273" max="11273" width="5" style="138" customWidth="1"/>
    <col min="11274" max="11274" width="27.625" style="138" customWidth="1"/>
    <col min="11275" max="11275" width="8" style="138"/>
    <col min="11276" max="11276" width="3.375" style="138" customWidth="1"/>
    <col min="11277" max="11520" width="8" style="138"/>
    <col min="11521" max="11521" width="4.125" style="138" customWidth="1"/>
    <col min="11522" max="11522" width="21.125" style="138" customWidth="1"/>
    <col min="11523" max="11523" width="10.875" style="138" customWidth="1"/>
    <col min="11524" max="11524" width="17.875" style="138" customWidth="1"/>
    <col min="11525" max="11525" width="5" style="138" customWidth="1"/>
    <col min="11526" max="11526" width="17.875" style="138" customWidth="1"/>
    <col min="11527" max="11527" width="5" style="138" customWidth="1"/>
    <col min="11528" max="11528" width="17.875" style="138" customWidth="1"/>
    <col min="11529" max="11529" width="5" style="138" customWidth="1"/>
    <col min="11530" max="11530" width="27.625" style="138" customWidth="1"/>
    <col min="11531" max="11531" width="8" style="138"/>
    <col min="11532" max="11532" width="3.375" style="138" customWidth="1"/>
    <col min="11533" max="11776" width="8" style="138"/>
    <col min="11777" max="11777" width="4.125" style="138" customWidth="1"/>
    <col min="11778" max="11778" width="21.125" style="138" customWidth="1"/>
    <col min="11779" max="11779" width="10.875" style="138" customWidth="1"/>
    <col min="11780" max="11780" width="17.875" style="138" customWidth="1"/>
    <col min="11781" max="11781" width="5" style="138" customWidth="1"/>
    <col min="11782" max="11782" width="17.875" style="138" customWidth="1"/>
    <col min="11783" max="11783" width="5" style="138" customWidth="1"/>
    <col min="11784" max="11784" width="17.875" style="138" customWidth="1"/>
    <col min="11785" max="11785" width="5" style="138" customWidth="1"/>
    <col min="11786" max="11786" width="27.625" style="138" customWidth="1"/>
    <col min="11787" max="11787" width="8" style="138"/>
    <col min="11788" max="11788" width="3.375" style="138" customWidth="1"/>
    <col min="11789" max="12032" width="8" style="138"/>
    <col min="12033" max="12033" width="4.125" style="138" customWidth="1"/>
    <col min="12034" max="12034" width="21.125" style="138" customWidth="1"/>
    <col min="12035" max="12035" width="10.875" style="138" customWidth="1"/>
    <col min="12036" max="12036" width="17.875" style="138" customWidth="1"/>
    <col min="12037" max="12037" width="5" style="138" customWidth="1"/>
    <col min="12038" max="12038" width="17.875" style="138" customWidth="1"/>
    <col min="12039" max="12039" width="5" style="138" customWidth="1"/>
    <col min="12040" max="12040" width="17.875" style="138" customWidth="1"/>
    <col min="12041" max="12041" width="5" style="138" customWidth="1"/>
    <col min="12042" max="12042" width="27.625" style="138" customWidth="1"/>
    <col min="12043" max="12043" width="8" style="138"/>
    <col min="12044" max="12044" width="3.375" style="138" customWidth="1"/>
    <col min="12045" max="12288" width="8" style="138"/>
    <col min="12289" max="12289" width="4.125" style="138" customWidth="1"/>
    <col min="12290" max="12290" width="21.125" style="138" customWidth="1"/>
    <col min="12291" max="12291" width="10.875" style="138" customWidth="1"/>
    <col min="12292" max="12292" width="17.875" style="138" customWidth="1"/>
    <col min="12293" max="12293" width="5" style="138" customWidth="1"/>
    <col min="12294" max="12294" width="17.875" style="138" customWidth="1"/>
    <col min="12295" max="12295" width="5" style="138" customWidth="1"/>
    <col min="12296" max="12296" width="17.875" style="138" customWidth="1"/>
    <col min="12297" max="12297" width="5" style="138" customWidth="1"/>
    <col min="12298" max="12298" width="27.625" style="138" customWidth="1"/>
    <col min="12299" max="12299" width="8" style="138"/>
    <col min="12300" max="12300" width="3.375" style="138" customWidth="1"/>
    <col min="12301" max="12544" width="8" style="138"/>
    <col min="12545" max="12545" width="4.125" style="138" customWidth="1"/>
    <col min="12546" max="12546" width="21.125" style="138" customWidth="1"/>
    <col min="12547" max="12547" width="10.875" style="138" customWidth="1"/>
    <col min="12548" max="12548" width="17.875" style="138" customWidth="1"/>
    <col min="12549" max="12549" width="5" style="138" customWidth="1"/>
    <col min="12550" max="12550" width="17.875" style="138" customWidth="1"/>
    <col min="12551" max="12551" width="5" style="138" customWidth="1"/>
    <col min="12552" max="12552" width="17.875" style="138" customWidth="1"/>
    <col min="12553" max="12553" width="5" style="138" customWidth="1"/>
    <col min="12554" max="12554" width="27.625" style="138" customWidth="1"/>
    <col min="12555" max="12555" width="8" style="138"/>
    <col min="12556" max="12556" width="3.375" style="138" customWidth="1"/>
    <col min="12557" max="12800" width="8" style="138"/>
    <col min="12801" max="12801" width="4.125" style="138" customWidth="1"/>
    <col min="12802" max="12802" width="21.125" style="138" customWidth="1"/>
    <col min="12803" max="12803" width="10.875" style="138" customWidth="1"/>
    <col min="12804" max="12804" width="17.875" style="138" customWidth="1"/>
    <col min="12805" max="12805" width="5" style="138" customWidth="1"/>
    <col min="12806" max="12806" width="17.875" style="138" customWidth="1"/>
    <col min="12807" max="12807" width="5" style="138" customWidth="1"/>
    <col min="12808" max="12808" width="17.875" style="138" customWidth="1"/>
    <col min="12809" max="12809" width="5" style="138" customWidth="1"/>
    <col min="12810" max="12810" width="27.625" style="138" customWidth="1"/>
    <col min="12811" max="12811" width="8" style="138"/>
    <col min="12812" max="12812" width="3.375" style="138" customWidth="1"/>
    <col min="12813" max="13056" width="8" style="138"/>
    <col min="13057" max="13057" width="4.125" style="138" customWidth="1"/>
    <col min="13058" max="13058" width="21.125" style="138" customWidth="1"/>
    <col min="13059" max="13059" width="10.875" style="138" customWidth="1"/>
    <col min="13060" max="13060" width="17.875" style="138" customWidth="1"/>
    <col min="13061" max="13061" width="5" style="138" customWidth="1"/>
    <col min="13062" max="13062" width="17.875" style="138" customWidth="1"/>
    <col min="13063" max="13063" width="5" style="138" customWidth="1"/>
    <col min="13064" max="13064" width="17.875" style="138" customWidth="1"/>
    <col min="13065" max="13065" width="5" style="138" customWidth="1"/>
    <col min="13066" max="13066" width="27.625" style="138" customWidth="1"/>
    <col min="13067" max="13067" width="8" style="138"/>
    <col min="13068" max="13068" width="3.375" style="138" customWidth="1"/>
    <col min="13069" max="13312" width="8" style="138"/>
    <col min="13313" max="13313" width="4.125" style="138" customWidth="1"/>
    <col min="13314" max="13314" width="21.125" style="138" customWidth="1"/>
    <col min="13315" max="13315" width="10.875" style="138" customWidth="1"/>
    <col min="13316" max="13316" width="17.875" style="138" customWidth="1"/>
    <col min="13317" max="13317" width="5" style="138" customWidth="1"/>
    <col min="13318" max="13318" width="17.875" style="138" customWidth="1"/>
    <col min="13319" max="13319" width="5" style="138" customWidth="1"/>
    <col min="13320" max="13320" width="17.875" style="138" customWidth="1"/>
    <col min="13321" max="13321" width="5" style="138" customWidth="1"/>
    <col min="13322" max="13322" width="27.625" style="138" customWidth="1"/>
    <col min="13323" max="13323" width="8" style="138"/>
    <col min="13324" max="13324" width="3.375" style="138" customWidth="1"/>
    <col min="13325" max="13568" width="8" style="138"/>
    <col min="13569" max="13569" width="4.125" style="138" customWidth="1"/>
    <col min="13570" max="13570" width="21.125" style="138" customWidth="1"/>
    <col min="13571" max="13571" width="10.875" style="138" customWidth="1"/>
    <col min="13572" max="13572" width="17.875" style="138" customWidth="1"/>
    <col min="13573" max="13573" width="5" style="138" customWidth="1"/>
    <col min="13574" max="13574" width="17.875" style="138" customWidth="1"/>
    <col min="13575" max="13575" width="5" style="138" customWidth="1"/>
    <col min="13576" max="13576" width="17.875" style="138" customWidth="1"/>
    <col min="13577" max="13577" width="5" style="138" customWidth="1"/>
    <col min="13578" max="13578" width="27.625" style="138" customWidth="1"/>
    <col min="13579" max="13579" width="8" style="138"/>
    <col min="13580" max="13580" width="3.375" style="138" customWidth="1"/>
    <col min="13581" max="13824" width="8" style="138"/>
    <col min="13825" max="13825" width="4.125" style="138" customWidth="1"/>
    <col min="13826" max="13826" width="21.125" style="138" customWidth="1"/>
    <col min="13827" max="13827" width="10.875" style="138" customWidth="1"/>
    <col min="13828" max="13828" width="17.875" style="138" customWidth="1"/>
    <col min="13829" max="13829" width="5" style="138" customWidth="1"/>
    <col min="13830" max="13830" width="17.875" style="138" customWidth="1"/>
    <col min="13831" max="13831" width="5" style="138" customWidth="1"/>
    <col min="13832" max="13832" width="17.875" style="138" customWidth="1"/>
    <col min="13833" max="13833" width="5" style="138" customWidth="1"/>
    <col min="13834" max="13834" width="27.625" style="138" customWidth="1"/>
    <col min="13835" max="13835" width="8" style="138"/>
    <col min="13836" max="13836" width="3.375" style="138" customWidth="1"/>
    <col min="13837" max="14080" width="8" style="138"/>
    <col min="14081" max="14081" width="4.125" style="138" customWidth="1"/>
    <col min="14082" max="14082" width="21.125" style="138" customWidth="1"/>
    <col min="14083" max="14083" width="10.875" style="138" customWidth="1"/>
    <col min="14084" max="14084" width="17.875" style="138" customWidth="1"/>
    <col min="14085" max="14085" width="5" style="138" customWidth="1"/>
    <col min="14086" max="14086" width="17.875" style="138" customWidth="1"/>
    <col min="14087" max="14087" width="5" style="138" customWidth="1"/>
    <col min="14088" max="14088" width="17.875" style="138" customWidth="1"/>
    <col min="14089" max="14089" width="5" style="138" customWidth="1"/>
    <col min="14090" max="14090" width="27.625" style="138" customWidth="1"/>
    <col min="14091" max="14091" width="8" style="138"/>
    <col min="14092" max="14092" width="3.375" style="138" customWidth="1"/>
    <col min="14093" max="14336" width="8" style="138"/>
    <col min="14337" max="14337" width="4.125" style="138" customWidth="1"/>
    <col min="14338" max="14338" width="21.125" style="138" customWidth="1"/>
    <col min="14339" max="14339" width="10.875" style="138" customWidth="1"/>
    <col min="14340" max="14340" width="17.875" style="138" customWidth="1"/>
    <col min="14341" max="14341" width="5" style="138" customWidth="1"/>
    <col min="14342" max="14342" width="17.875" style="138" customWidth="1"/>
    <col min="14343" max="14343" width="5" style="138" customWidth="1"/>
    <col min="14344" max="14344" width="17.875" style="138" customWidth="1"/>
    <col min="14345" max="14345" width="5" style="138" customWidth="1"/>
    <col min="14346" max="14346" width="27.625" style="138" customWidth="1"/>
    <col min="14347" max="14347" width="8" style="138"/>
    <col min="14348" max="14348" width="3.375" style="138" customWidth="1"/>
    <col min="14349" max="14592" width="8" style="138"/>
    <col min="14593" max="14593" width="4.125" style="138" customWidth="1"/>
    <col min="14594" max="14594" width="21.125" style="138" customWidth="1"/>
    <col min="14595" max="14595" width="10.875" style="138" customWidth="1"/>
    <col min="14596" max="14596" width="17.875" style="138" customWidth="1"/>
    <col min="14597" max="14597" width="5" style="138" customWidth="1"/>
    <col min="14598" max="14598" width="17.875" style="138" customWidth="1"/>
    <col min="14599" max="14599" width="5" style="138" customWidth="1"/>
    <col min="14600" max="14600" width="17.875" style="138" customWidth="1"/>
    <col min="14601" max="14601" width="5" style="138" customWidth="1"/>
    <col min="14602" max="14602" width="27.625" style="138" customWidth="1"/>
    <col min="14603" max="14603" width="8" style="138"/>
    <col min="14604" max="14604" width="3.375" style="138" customWidth="1"/>
    <col min="14605" max="14848" width="8" style="138"/>
    <col min="14849" max="14849" width="4.125" style="138" customWidth="1"/>
    <col min="14850" max="14850" width="21.125" style="138" customWidth="1"/>
    <col min="14851" max="14851" width="10.875" style="138" customWidth="1"/>
    <col min="14852" max="14852" width="17.875" style="138" customWidth="1"/>
    <col min="14853" max="14853" width="5" style="138" customWidth="1"/>
    <col min="14854" max="14854" width="17.875" style="138" customWidth="1"/>
    <col min="14855" max="14855" width="5" style="138" customWidth="1"/>
    <col min="14856" max="14856" width="17.875" style="138" customWidth="1"/>
    <col min="14857" max="14857" width="5" style="138" customWidth="1"/>
    <col min="14858" max="14858" width="27.625" style="138" customWidth="1"/>
    <col min="14859" max="14859" width="8" style="138"/>
    <col min="14860" max="14860" width="3.375" style="138" customWidth="1"/>
    <col min="14861" max="15104" width="8" style="138"/>
    <col min="15105" max="15105" width="4.125" style="138" customWidth="1"/>
    <col min="15106" max="15106" width="21.125" style="138" customWidth="1"/>
    <col min="15107" max="15107" width="10.875" style="138" customWidth="1"/>
    <col min="15108" max="15108" width="17.875" style="138" customWidth="1"/>
    <col min="15109" max="15109" width="5" style="138" customWidth="1"/>
    <col min="15110" max="15110" width="17.875" style="138" customWidth="1"/>
    <col min="15111" max="15111" width="5" style="138" customWidth="1"/>
    <col min="15112" max="15112" width="17.875" style="138" customWidth="1"/>
    <col min="15113" max="15113" width="5" style="138" customWidth="1"/>
    <col min="15114" max="15114" width="27.625" style="138" customWidth="1"/>
    <col min="15115" max="15115" width="8" style="138"/>
    <col min="15116" max="15116" width="3.375" style="138" customWidth="1"/>
    <col min="15117" max="15360" width="8" style="138"/>
    <col min="15361" max="15361" width="4.125" style="138" customWidth="1"/>
    <col min="15362" max="15362" width="21.125" style="138" customWidth="1"/>
    <col min="15363" max="15363" width="10.875" style="138" customWidth="1"/>
    <col min="15364" max="15364" width="17.875" style="138" customWidth="1"/>
    <col min="15365" max="15365" width="5" style="138" customWidth="1"/>
    <col min="15366" max="15366" width="17.875" style="138" customWidth="1"/>
    <col min="15367" max="15367" width="5" style="138" customWidth="1"/>
    <col min="15368" max="15368" width="17.875" style="138" customWidth="1"/>
    <col min="15369" max="15369" width="5" style="138" customWidth="1"/>
    <col min="15370" max="15370" width="27.625" style="138" customWidth="1"/>
    <col min="15371" max="15371" width="8" style="138"/>
    <col min="15372" max="15372" width="3.375" style="138" customWidth="1"/>
    <col min="15373" max="15616" width="8" style="138"/>
    <col min="15617" max="15617" width="4.125" style="138" customWidth="1"/>
    <col min="15618" max="15618" width="21.125" style="138" customWidth="1"/>
    <col min="15619" max="15619" width="10.875" style="138" customWidth="1"/>
    <col min="15620" max="15620" width="17.875" style="138" customWidth="1"/>
    <col min="15621" max="15621" width="5" style="138" customWidth="1"/>
    <col min="15622" max="15622" width="17.875" style="138" customWidth="1"/>
    <col min="15623" max="15623" width="5" style="138" customWidth="1"/>
    <col min="15624" max="15624" width="17.875" style="138" customWidth="1"/>
    <col min="15625" max="15625" width="5" style="138" customWidth="1"/>
    <col min="15626" max="15626" width="27.625" style="138" customWidth="1"/>
    <col min="15627" max="15627" width="8" style="138"/>
    <col min="15628" max="15628" width="3.375" style="138" customWidth="1"/>
    <col min="15629" max="15872" width="8" style="138"/>
    <col min="15873" max="15873" width="4.125" style="138" customWidth="1"/>
    <col min="15874" max="15874" width="21.125" style="138" customWidth="1"/>
    <col min="15875" max="15875" width="10.875" style="138" customWidth="1"/>
    <col min="15876" max="15876" width="17.875" style="138" customWidth="1"/>
    <col min="15877" max="15877" width="5" style="138" customWidth="1"/>
    <col min="15878" max="15878" width="17.875" style="138" customWidth="1"/>
    <col min="15879" max="15879" width="5" style="138" customWidth="1"/>
    <col min="15880" max="15880" width="17.875" style="138" customWidth="1"/>
    <col min="15881" max="15881" width="5" style="138" customWidth="1"/>
    <col min="15882" max="15882" width="27.625" style="138" customWidth="1"/>
    <col min="15883" max="15883" width="8" style="138"/>
    <col min="15884" max="15884" width="3.375" style="138" customWidth="1"/>
    <col min="15885" max="16128" width="8" style="138"/>
    <col min="16129" max="16129" width="4.125" style="138" customWidth="1"/>
    <col min="16130" max="16130" width="21.125" style="138" customWidth="1"/>
    <col min="16131" max="16131" width="10.875" style="138" customWidth="1"/>
    <col min="16132" max="16132" width="17.875" style="138" customWidth="1"/>
    <col min="16133" max="16133" width="5" style="138" customWidth="1"/>
    <col min="16134" max="16134" width="17.875" style="138" customWidth="1"/>
    <col min="16135" max="16135" width="5" style="138" customWidth="1"/>
    <col min="16136" max="16136" width="17.875" style="138" customWidth="1"/>
    <col min="16137" max="16137" width="5" style="138" customWidth="1"/>
    <col min="16138" max="16138" width="27.625" style="138" customWidth="1"/>
    <col min="16139" max="16139" width="8" style="138"/>
    <col min="16140" max="16140" width="3.375" style="138" customWidth="1"/>
    <col min="16141" max="16384" width="8" style="138"/>
  </cols>
  <sheetData>
    <row r="1" spans="1:15" ht="15.4" customHeight="1">
      <c r="C1" s="533" t="s">
        <v>65</v>
      </c>
      <c r="D1" s="533"/>
      <c r="E1" s="533"/>
      <c r="F1" s="533"/>
      <c r="G1" s="533"/>
      <c r="H1" s="533"/>
      <c r="I1" s="139"/>
      <c r="J1" s="140"/>
      <c r="K1" s="139"/>
      <c r="O1" s="140"/>
    </row>
    <row r="2" spans="1:15" ht="21" customHeight="1">
      <c r="C2" s="534"/>
      <c r="D2" s="534"/>
      <c r="E2" s="534"/>
      <c r="F2" s="534"/>
      <c r="G2" s="534"/>
      <c r="H2" s="534"/>
      <c r="I2" s="141"/>
      <c r="J2" s="113">
        <v>1</v>
      </c>
      <c r="K2" s="139"/>
      <c r="O2" s="142"/>
    </row>
    <row r="3" spans="1:15" ht="32.450000000000003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</row>
    <row r="4" spans="1:15" ht="32.450000000000003" customHeight="1">
      <c r="A4" s="144"/>
      <c r="B4" s="145" t="s">
        <v>66</v>
      </c>
      <c r="C4" s="146" t="s">
        <v>67</v>
      </c>
      <c r="D4" s="144" t="s">
        <v>939</v>
      </c>
      <c r="E4" s="144"/>
      <c r="F4" s="144"/>
      <c r="G4" s="144"/>
      <c r="H4" s="144"/>
      <c r="I4" s="144"/>
      <c r="J4" s="144"/>
    </row>
    <row r="5" spans="1:15" ht="32.450000000000003" customHeight="1">
      <c r="A5" s="144"/>
      <c r="B5" s="145" t="s">
        <v>68</v>
      </c>
      <c r="C5" s="146" t="s">
        <v>67</v>
      </c>
      <c r="D5" s="153" t="s">
        <v>940</v>
      </c>
      <c r="E5" s="144"/>
      <c r="F5" s="144"/>
      <c r="G5" s="144"/>
      <c r="H5" s="144"/>
      <c r="I5" s="144"/>
      <c r="J5" s="144"/>
    </row>
    <row r="6" spans="1:15" ht="32.450000000000003" customHeight="1">
      <c r="A6" s="144"/>
      <c r="B6" s="145" t="s">
        <v>69</v>
      </c>
      <c r="C6" s="146" t="s">
        <v>67</v>
      </c>
      <c r="D6" s="144" t="s">
        <v>76</v>
      </c>
      <c r="E6" s="144"/>
      <c r="F6" s="144"/>
      <c r="G6" s="144"/>
      <c r="H6" s="144"/>
      <c r="I6" s="144"/>
      <c r="J6" s="144"/>
    </row>
    <row r="7" spans="1:15" ht="32.450000000000003" customHeight="1">
      <c r="A7" s="144"/>
      <c r="B7" s="145" t="s">
        <v>70</v>
      </c>
      <c r="C7" s="146" t="s">
        <v>67</v>
      </c>
      <c r="D7" s="144" t="s">
        <v>77</v>
      </c>
      <c r="E7" s="144"/>
      <c r="F7" s="144"/>
      <c r="G7" s="144"/>
      <c r="H7"/>
      <c r="I7" s="144"/>
      <c r="J7" s="144"/>
    </row>
    <row r="8" spans="1:15" ht="32.450000000000003" customHeight="1">
      <c r="A8" s="144"/>
      <c r="B8" s="145" t="s">
        <v>71</v>
      </c>
      <c r="C8" s="146" t="s">
        <v>67</v>
      </c>
      <c r="D8" s="144" t="s">
        <v>1014</v>
      </c>
      <c r="E8" s="144"/>
      <c r="F8" s="144"/>
      <c r="G8" s="144"/>
      <c r="H8" s="144"/>
      <c r="I8" s="144"/>
      <c r="J8" s="144"/>
    </row>
    <row r="9" spans="1:15" ht="32.450000000000003" customHeight="1">
      <c r="A9" s="144"/>
      <c r="B9" s="145"/>
      <c r="C9" s="146"/>
      <c r="D9" s="144" t="s">
        <v>942</v>
      </c>
      <c r="E9" s="144"/>
      <c r="F9" s="144"/>
      <c r="G9" s="144"/>
      <c r="H9" s="144"/>
      <c r="I9" s="144"/>
      <c r="J9" s="144"/>
    </row>
    <row r="10" spans="1:15" ht="32.450000000000003" customHeight="1">
      <c r="A10" s="144"/>
      <c r="B10" s="145"/>
      <c r="C10" s="146"/>
      <c r="D10" s="144" t="s">
        <v>941</v>
      </c>
      <c r="E10" s="144"/>
      <c r="F10" s="144"/>
      <c r="G10" s="144"/>
      <c r="H10" s="144"/>
      <c r="I10" s="144"/>
      <c r="J10" s="144"/>
    </row>
    <row r="11" spans="1:15" ht="32.450000000000003" customHeight="1">
      <c r="A11" s="144"/>
      <c r="B11" s="145" t="s">
        <v>72</v>
      </c>
      <c r="C11" s="146" t="s">
        <v>67</v>
      </c>
      <c r="D11" s="144" t="s">
        <v>929</v>
      </c>
      <c r="E11" s="144"/>
      <c r="F11" s="144"/>
      <c r="G11" s="144"/>
      <c r="H11" s="144"/>
      <c r="I11" s="144"/>
      <c r="J11" s="144"/>
    </row>
    <row r="12" spans="1:15" ht="32.450000000000003" customHeight="1">
      <c r="A12" s="144"/>
      <c r="B12" s="145"/>
      <c r="C12" s="144"/>
      <c r="D12" s="144" t="s">
        <v>943</v>
      </c>
      <c r="E12" s="144"/>
      <c r="F12" s="144"/>
      <c r="G12" s="144"/>
      <c r="H12" s="144"/>
      <c r="I12" s="144"/>
      <c r="J12" s="144"/>
    </row>
    <row r="13" spans="1:15" ht="32.450000000000003" customHeight="1">
      <c r="A13" s="144"/>
      <c r="B13" s="145"/>
      <c r="C13" s="144"/>
      <c r="D13" s="144" t="s">
        <v>944</v>
      </c>
      <c r="E13" s="144"/>
      <c r="F13" s="144"/>
      <c r="G13" s="144"/>
      <c r="H13" s="144"/>
      <c r="I13" s="144"/>
      <c r="J13" s="144"/>
    </row>
    <row r="14" spans="1:15" ht="32.450000000000003" customHeight="1">
      <c r="A14" s="144"/>
      <c r="B14" s="145"/>
      <c r="C14" s="144"/>
      <c r="D14" s="144" t="s">
        <v>945</v>
      </c>
      <c r="E14" s="144"/>
      <c r="F14" s="144"/>
      <c r="G14" s="144"/>
      <c r="H14" s="144"/>
      <c r="I14" s="144"/>
      <c r="J14" s="144"/>
    </row>
    <row r="15" spans="1:15" ht="32.450000000000003" customHeight="1">
      <c r="A15" s="144"/>
      <c r="B15" s="145"/>
      <c r="C15" s="146"/>
      <c r="D15" s="144"/>
      <c r="E15" s="144"/>
      <c r="F15" s="144"/>
      <c r="G15" s="144"/>
      <c r="H15" s="144"/>
      <c r="I15" s="144"/>
      <c r="J15" s="144"/>
    </row>
    <row r="16" spans="1:15" ht="32.450000000000003" customHeight="1">
      <c r="A16" s="144"/>
      <c r="B16" s="145"/>
      <c r="C16" s="144"/>
      <c r="D16" s="144"/>
      <c r="E16" s="144"/>
      <c r="F16" s="144"/>
      <c r="G16" s="144"/>
      <c r="H16" s="144"/>
      <c r="I16" s="144"/>
      <c r="J16" s="144"/>
    </row>
    <row r="17" spans="1:10" ht="32.450000000000003" customHeight="1">
      <c r="A17" s="147"/>
      <c r="B17" s="148"/>
      <c r="C17" s="147"/>
      <c r="D17" s="147"/>
      <c r="E17" s="147"/>
      <c r="F17" s="147"/>
      <c r="G17" s="147"/>
      <c r="H17" s="147"/>
      <c r="I17" s="147"/>
      <c r="J17" s="147"/>
    </row>
    <row r="18" spans="1:10" ht="12.75" customHeight="1">
      <c r="J18" s="32"/>
    </row>
  </sheetData>
  <mergeCells count="1">
    <mergeCell ref="C1:H2"/>
  </mergeCells>
  <phoneticPr fontId="8"/>
  <printOptions horizontalCentered="1"/>
  <pageMargins left="0.59055118110236227" right="0.59055118110236227" top="0.78740157480314965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20"/>
  <sheetViews>
    <sheetView showGridLines="0" view="pageBreakPreview" zoomScale="85" zoomScaleNormal="75" zoomScaleSheetLayoutView="85" workbookViewId="0">
      <selection activeCell="O291" sqref="O291"/>
    </sheetView>
  </sheetViews>
  <sheetFormatPr defaultColWidth="8.875" defaultRowHeight="28.15" customHeight="1"/>
  <cols>
    <col min="1" max="1" width="3.625" style="49" customWidth="1"/>
    <col min="2" max="2" width="20" style="49" customWidth="1"/>
    <col min="3" max="3" width="3.625" style="49" customWidth="1"/>
    <col min="4" max="4" width="5.375" style="49" customWidth="1"/>
    <col min="5" max="5" width="13" style="49" customWidth="1"/>
    <col min="6" max="6" width="18.375" style="49" customWidth="1"/>
    <col min="7" max="7" width="2.125" style="49" customWidth="1"/>
    <col min="8" max="8" width="18.375" style="49" customWidth="1"/>
    <col min="9" max="9" width="2.125" style="49" customWidth="1"/>
    <col min="10" max="11" width="13.625" style="49" customWidth="1"/>
    <col min="12" max="12" width="23.375" style="49" customWidth="1"/>
    <col min="13" max="13" width="8.75" style="49" customWidth="1"/>
    <col min="14" max="14" width="12.75" style="49" customWidth="1"/>
    <col min="15" max="256" width="8.875" style="49"/>
    <col min="257" max="257" width="4.75" style="49" customWidth="1"/>
    <col min="258" max="258" width="1.375" style="49" customWidth="1"/>
    <col min="259" max="259" width="22.75" style="49" customWidth="1"/>
    <col min="260" max="260" width="3.375" style="49" customWidth="1"/>
    <col min="261" max="261" width="4.625" style="49" customWidth="1"/>
    <col min="262" max="262" width="13" style="49" customWidth="1"/>
    <col min="263" max="263" width="18.375" style="49" customWidth="1"/>
    <col min="264" max="264" width="2.125" style="49" customWidth="1"/>
    <col min="265" max="265" width="18.375" style="49" customWidth="1"/>
    <col min="266" max="266" width="2.125" style="49" customWidth="1"/>
    <col min="267" max="268" width="13.625" style="49" customWidth="1"/>
    <col min="269" max="269" width="18.375" style="49" customWidth="1"/>
    <col min="270" max="270" width="14.875" style="49" customWidth="1"/>
    <col min="271" max="512" width="8.875" style="49"/>
    <col min="513" max="513" width="4.75" style="49" customWidth="1"/>
    <col min="514" max="514" width="1.375" style="49" customWidth="1"/>
    <col min="515" max="515" width="22.75" style="49" customWidth="1"/>
    <col min="516" max="516" width="3.375" style="49" customWidth="1"/>
    <col min="517" max="517" width="4.625" style="49" customWidth="1"/>
    <col min="518" max="518" width="13" style="49" customWidth="1"/>
    <col min="519" max="519" width="18.375" style="49" customWidth="1"/>
    <col min="520" max="520" width="2.125" style="49" customWidth="1"/>
    <col min="521" max="521" width="18.375" style="49" customWidth="1"/>
    <col min="522" max="522" width="2.125" style="49" customWidth="1"/>
    <col min="523" max="524" width="13.625" style="49" customWidth="1"/>
    <col min="525" max="525" width="18.375" style="49" customWidth="1"/>
    <col min="526" max="526" width="14.875" style="49" customWidth="1"/>
    <col min="527" max="768" width="8.875" style="49"/>
    <col min="769" max="769" width="4.75" style="49" customWidth="1"/>
    <col min="770" max="770" width="1.375" style="49" customWidth="1"/>
    <col min="771" max="771" width="22.75" style="49" customWidth="1"/>
    <col min="772" max="772" width="3.375" style="49" customWidth="1"/>
    <col min="773" max="773" width="4.625" style="49" customWidth="1"/>
    <col min="774" max="774" width="13" style="49" customWidth="1"/>
    <col min="775" max="775" width="18.375" style="49" customWidth="1"/>
    <col min="776" max="776" width="2.125" style="49" customWidth="1"/>
    <col min="777" max="777" width="18.375" style="49" customWidth="1"/>
    <col min="778" max="778" width="2.125" style="49" customWidth="1"/>
    <col min="779" max="780" width="13.625" style="49" customWidth="1"/>
    <col min="781" max="781" width="18.375" style="49" customWidth="1"/>
    <col min="782" max="782" width="14.875" style="49" customWidth="1"/>
    <col min="783" max="1024" width="8.875" style="49"/>
    <col min="1025" max="1025" width="4.75" style="49" customWidth="1"/>
    <col min="1026" max="1026" width="1.375" style="49" customWidth="1"/>
    <col min="1027" max="1027" width="22.75" style="49" customWidth="1"/>
    <col min="1028" max="1028" width="3.375" style="49" customWidth="1"/>
    <col min="1029" max="1029" width="4.625" style="49" customWidth="1"/>
    <col min="1030" max="1030" width="13" style="49" customWidth="1"/>
    <col min="1031" max="1031" width="18.375" style="49" customWidth="1"/>
    <col min="1032" max="1032" width="2.125" style="49" customWidth="1"/>
    <col min="1033" max="1033" width="18.375" style="49" customWidth="1"/>
    <col min="1034" max="1034" width="2.125" style="49" customWidth="1"/>
    <col min="1035" max="1036" width="13.625" style="49" customWidth="1"/>
    <col min="1037" max="1037" width="18.375" style="49" customWidth="1"/>
    <col min="1038" max="1038" width="14.875" style="49" customWidth="1"/>
    <col min="1039" max="1280" width="8.875" style="49"/>
    <col min="1281" max="1281" width="4.75" style="49" customWidth="1"/>
    <col min="1282" max="1282" width="1.375" style="49" customWidth="1"/>
    <col min="1283" max="1283" width="22.75" style="49" customWidth="1"/>
    <col min="1284" max="1284" width="3.375" style="49" customWidth="1"/>
    <col min="1285" max="1285" width="4.625" style="49" customWidth="1"/>
    <col min="1286" max="1286" width="13" style="49" customWidth="1"/>
    <col min="1287" max="1287" width="18.375" style="49" customWidth="1"/>
    <col min="1288" max="1288" width="2.125" style="49" customWidth="1"/>
    <col min="1289" max="1289" width="18.375" style="49" customWidth="1"/>
    <col min="1290" max="1290" width="2.125" style="49" customWidth="1"/>
    <col min="1291" max="1292" width="13.625" style="49" customWidth="1"/>
    <col min="1293" max="1293" width="18.375" style="49" customWidth="1"/>
    <col min="1294" max="1294" width="14.875" style="49" customWidth="1"/>
    <col min="1295" max="1536" width="8.875" style="49"/>
    <col min="1537" max="1537" width="4.75" style="49" customWidth="1"/>
    <col min="1538" max="1538" width="1.375" style="49" customWidth="1"/>
    <col min="1539" max="1539" width="22.75" style="49" customWidth="1"/>
    <col min="1540" max="1540" width="3.375" style="49" customWidth="1"/>
    <col min="1541" max="1541" width="4.625" style="49" customWidth="1"/>
    <col min="1542" max="1542" width="13" style="49" customWidth="1"/>
    <col min="1543" max="1543" width="18.375" style="49" customWidth="1"/>
    <col min="1544" max="1544" width="2.125" style="49" customWidth="1"/>
    <col min="1545" max="1545" width="18.375" style="49" customWidth="1"/>
    <col min="1546" max="1546" width="2.125" style="49" customWidth="1"/>
    <col min="1547" max="1548" width="13.625" style="49" customWidth="1"/>
    <col min="1549" max="1549" width="18.375" style="49" customWidth="1"/>
    <col min="1550" max="1550" width="14.875" style="49" customWidth="1"/>
    <col min="1551" max="1792" width="8.875" style="49"/>
    <col min="1793" max="1793" width="4.75" style="49" customWidth="1"/>
    <col min="1794" max="1794" width="1.375" style="49" customWidth="1"/>
    <col min="1795" max="1795" width="22.75" style="49" customWidth="1"/>
    <col min="1796" max="1796" width="3.375" style="49" customWidth="1"/>
    <col min="1797" max="1797" width="4.625" style="49" customWidth="1"/>
    <col min="1798" max="1798" width="13" style="49" customWidth="1"/>
    <col min="1799" max="1799" width="18.375" style="49" customWidth="1"/>
    <col min="1800" max="1800" width="2.125" style="49" customWidth="1"/>
    <col min="1801" max="1801" width="18.375" style="49" customWidth="1"/>
    <col min="1802" max="1802" width="2.125" style="49" customWidth="1"/>
    <col min="1803" max="1804" width="13.625" style="49" customWidth="1"/>
    <col min="1805" max="1805" width="18.375" style="49" customWidth="1"/>
    <col min="1806" max="1806" width="14.875" style="49" customWidth="1"/>
    <col min="1807" max="2048" width="8.875" style="49"/>
    <col min="2049" max="2049" width="4.75" style="49" customWidth="1"/>
    <col min="2050" max="2050" width="1.375" style="49" customWidth="1"/>
    <col min="2051" max="2051" width="22.75" style="49" customWidth="1"/>
    <col min="2052" max="2052" width="3.375" style="49" customWidth="1"/>
    <col min="2053" max="2053" width="4.625" style="49" customWidth="1"/>
    <col min="2054" max="2054" width="13" style="49" customWidth="1"/>
    <col min="2055" max="2055" width="18.375" style="49" customWidth="1"/>
    <col min="2056" max="2056" width="2.125" style="49" customWidth="1"/>
    <col min="2057" max="2057" width="18.375" style="49" customWidth="1"/>
    <col min="2058" max="2058" width="2.125" style="49" customWidth="1"/>
    <col min="2059" max="2060" width="13.625" style="49" customWidth="1"/>
    <col min="2061" max="2061" width="18.375" style="49" customWidth="1"/>
    <col min="2062" max="2062" width="14.875" style="49" customWidth="1"/>
    <col min="2063" max="2304" width="8.875" style="49"/>
    <col min="2305" max="2305" width="4.75" style="49" customWidth="1"/>
    <col min="2306" max="2306" width="1.375" style="49" customWidth="1"/>
    <col min="2307" max="2307" width="22.75" style="49" customWidth="1"/>
    <col min="2308" max="2308" width="3.375" style="49" customWidth="1"/>
    <col min="2309" max="2309" width="4.625" style="49" customWidth="1"/>
    <col min="2310" max="2310" width="13" style="49" customWidth="1"/>
    <col min="2311" max="2311" width="18.375" style="49" customWidth="1"/>
    <col min="2312" max="2312" width="2.125" style="49" customWidth="1"/>
    <col min="2313" max="2313" width="18.375" style="49" customWidth="1"/>
    <col min="2314" max="2314" width="2.125" style="49" customWidth="1"/>
    <col min="2315" max="2316" width="13.625" style="49" customWidth="1"/>
    <col min="2317" max="2317" width="18.375" style="49" customWidth="1"/>
    <col min="2318" max="2318" width="14.875" style="49" customWidth="1"/>
    <col min="2319" max="2560" width="8.875" style="49"/>
    <col min="2561" max="2561" width="4.75" style="49" customWidth="1"/>
    <col min="2562" max="2562" width="1.375" style="49" customWidth="1"/>
    <col min="2563" max="2563" width="22.75" style="49" customWidth="1"/>
    <col min="2564" max="2564" width="3.375" style="49" customWidth="1"/>
    <col min="2565" max="2565" width="4.625" style="49" customWidth="1"/>
    <col min="2566" max="2566" width="13" style="49" customWidth="1"/>
    <col min="2567" max="2567" width="18.375" style="49" customWidth="1"/>
    <col min="2568" max="2568" width="2.125" style="49" customWidth="1"/>
    <col min="2569" max="2569" width="18.375" style="49" customWidth="1"/>
    <col min="2570" max="2570" width="2.125" style="49" customWidth="1"/>
    <col min="2571" max="2572" width="13.625" style="49" customWidth="1"/>
    <col min="2573" max="2573" width="18.375" style="49" customWidth="1"/>
    <col min="2574" max="2574" width="14.875" style="49" customWidth="1"/>
    <col min="2575" max="2816" width="8.875" style="49"/>
    <col min="2817" max="2817" width="4.75" style="49" customWidth="1"/>
    <col min="2818" max="2818" width="1.375" style="49" customWidth="1"/>
    <col min="2819" max="2819" width="22.75" style="49" customWidth="1"/>
    <col min="2820" max="2820" width="3.375" style="49" customWidth="1"/>
    <col min="2821" max="2821" width="4.625" style="49" customWidth="1"/>
    <col min="2822" max="2822" width="13" style="49" customWidth="1"/>
    <col min="2823" max="2823" width="18.375" style="49" customWidth="1"/>
    <col min="2824" max="2824" width="2.125" style="49" customWidth="1"/>
    <col min="2825" max="2825" width="18.375" style="49" customWidth="1"/>
    <col min="2826" max="2826" width="2.125" style="49" customWidth="1"/>
    <col min="2827" max="2828" width="13.625" style="49" customWidth="1"/>
    <col min="2829" max="2829" width="18.375" style="49" customWidth="1"/>
    <col min="2830" max="2830" width="14.875" style="49" customWidth="1"/>
    <col min="2831" max="3072" width="8.875" style="49"/>
    <col min="3073" max="3073" width="4.75" style="49" customWidth="1"/>
    <col min="3074" max="3074" width="1.375" style="49" customWidth="1"/>
    <col min="3075" max="3075" width="22.75" style="49" customWidth="1"/>
    <col min="3076" max="3076" width="3.375" style="49" customWidth="1"/>
    <col min="3077" max="3077" width="4.625" style="49" customWidth="1"/>
    <col min="3078" max="3078" width="13" style="49" customWidth="1"/>
    <col min="3079" max="3079" width="18.375" style="49" customWidth="1"/>
    <col min="3080" max="3080" width="2.125" style="49" customWidth="1"/>
    <col min="3081" max="3081" width="18.375" style="49" customWidth="1"/>
    <col min="3082" max="3082" width="2.125" style="49" customWidth="1"/>
    <col min="3083" max="3084" width="13.625" style="49" customWidth="1"/>
    <col min="3085" max="3085" width="18.375" style="49" customWidth="1"/>
    <col min="3086" max="3086" width="14.875" style="49" customWidth="1"/>
    <col min="3087" max="3328" width="8.875" style="49"/>
    <col min="3329" max="3329" width="4.75" style="49" customWidth="1"/>
    <col min="3330" max="3330" width="1.375" style="49" customWidth="1"/>
    <col min="3331" max="3331" width="22.75" style="49" customWidth="1"/>
    <col min="3332" max="3332" width="3.375" style="49" customWidth="1"/>
    <col min="3333" max="3333" width="4.625" style="49" customWidth="1"/>
    <col min="3334" max="3334" width="13" style="49" customWidth="1"/>
    <col min="3335" max="3335" width="18.375" style="49" customWidth="1"/>
    <col min="3336" max="3336" width="2.125" style="49" customWidth="1"/>
    <col min="3337" max="3337" width="18.375" style="49" customWidth="1"/>
    <col min="3338" max="3338" width="2.125" style="49" customWidth="1"/>
    <col min="3339" max="3340" width="13.625" style="49" customWidth="1"/>
    <col min="3341" max="3341" width="18.375" style="49" customWidth="1"/>
    <col min="3342" max="3342" width="14.875" style="49" customWidth="1"/>
    <col min="3343" max="3584" width="8.875" style="49"/>
    <col min="3585" max="3585" width="4.75" style="49" customWidth="1"/>
    <col min="3586" max="3586" width="1.375" style="49" customWidth="1"/>
    <col min="3587" max="3587" width="22.75" style="49" customWidth="1"/>
    <col min="3588" max="3588" width="3.375" style="49" customWidth="1"/>
    <col min="3589" max="3589" width="4.625" style="49" customWidth="1"/>
    <col min="3590" max="3590" width="13" style="49" customWidth="1"/>
    <col min="3591" max="3591" width="18.375" style="49" customWidth="1"/>
    <col min="3592" max="3592" width="2.125" style="49" customWidth="1"/>
    <col min="3593" max="3593" width="18.375" style="49" customWidth="1"/>
    <col min="3594" max="3594" width="2.125" style="49" customWidth="1"/>
    <col min="3595" max="3596" width="13.625" style="49" customWidth="1"/>
    <col min="3597" max="3597" width="18.375" style="49" customWidth="1"/>
    <col min="3598" max="3598" width="14.875" style="49" customWidth="1"/>
    <col min="3599" max="3840" width="8.875" style="49"/>
    <col min="3841" max="3841" width="4.75" style="49" customWidth="1"/>
    <col min="3842" max="3842" width="1.375" style="49" customWidth="1"/>
    <col min="3843" max="3843" width="22.75" style="49" customWidth="1"/>
    <col min="3844" max="3844" width="3.375" style="49" customWidth="1"/>
    <col min="3845" max="3845" width="4.625" style="49" customWidth="1"/>
    <col min="3846" max="3846" width="13" style="49" customWidth="1"/>
    <col min="3847" max="3847" width="18.375" style="49" customWidth="1"/>
    <col min="3848" max="3848" width="2.125" style="49" customWidth="1"/>
    <col min="3849" max="3849" width="18.375" style="49" customWidth="1"/>
    <col min="3850" max="3850" width="2.125" style="49" customWidth="1"/>
    <col min="3851" max="3852" width="13.625" style="49" customWidth="1"/>
    <col min="3853" max="3853" width="18.375" style="49" customWidth="1"/>
    <col min="3854" max="3854" width="14.875" style="49" customWidth="1"/>
    <col min="3855" max="4096" width="8.875" style="49"/>
    <col min="4097" max="4097" width="4.75" style="49" customWidth="1"/>
    <col min="4098" max="4098" width="1.375" style="49" customWidth="1"/>
    <col min="4099" max="4099" width="22.75" style="49" customWidth="1"/>
    <col min="4100" max="4100" width="3.375" style="49" customWidth="1"/>
    <col min="4101" max="4101" width="4.625" style="49" customWidth="1"/>
    <col min="4102" max="4102" width="13" style="49" customWidth="1"/>
    <col min="4103" max="4103" width="18.375" style="49" customWidth="1"/>
    <col min="4104" max="4104" width="2.125" style="49" customWidth="1"/>
    <col min="4105" max="4105" width="18.375" style="49" customWidth="1"/>
    <col min="4106" max="4106" width="2.125" style="49" customWidth="1"/>
    <col min="4107" max="4108" width="13.625" style="49" customWidth="1"/>
    <col min="4109" max="4109" width="18.375" style="49" customWidth="1"/>
    <col min="4110" max="4110" width="14.875" style="49" customWidth="1"/>
    <col min="4111" max="4352" width="8.875" style="49"/>
    <col min="4353" max="4353" width="4.75" style="49" customWidth="1"/>
    <col min="4354" max="4354" width="1.375" style="49" customWidth="1"/>
    <col min="4355" max="4355" width="22.75" style="49" customWidth="1"/>
    <col min="4356" max="4356" width="3.375" style="49" customWidth="1"/>
    <col min="4357" max="4357" width="4.625" style="49" customWidth="1"/>
    <col min="4358" max="4358" width="13" style="49" customWidth="1"/>
    <col min="4359" max="4359" width="18.375" style="49" customWidth="1"/>
    <col min="4360" max="4360" width="2.125" style="49" customWidth="1"/>
    <col min="4361" max="4361" width="18.375" style="49" customWidth="1"/>
    <col min="4362" max="4362" width="2.125" style="49" customWidth="1"/>
    <col min="4363" max="4364" width="13.625" style="49" customWidth="1"/>
    <col min="4365" max="4365" width="18.375" style="49" customWidth="1"/>
    <col min="4366" max="4366" width="14.875" style="49" customWidth="1"/>
    <col min="4367" max="4608" width="8.875" style="49"/>
    <col min="4609" max="4609" width="4.75" style="49" customWidth="1"/>
    <col min="4610" max="4610" width="1.375" style="49" customWidth="1"/>
    <col min="4611" max="4611" width="22.75" style="49" customWidth="1"/>
    <col min="4612" max="4612" width="3.375" style="49" customWidth="1"/>
    <col min="4613" max="4613" width="4.625" style="49" customWidth="1"/>
    <col min="4614" max="4614" width="13" style="49" customWidth="1"/>
    <col min="4615" max="4615" width="18.375" style="49" customWidth="1"/>
    <col min="4616" max="4616" width="2.125" style="49" customWidth="1"/>
    <col min="4617" max="4617" width="18.375" style="49" customWidth="1"/>
    <col min="4618" max="4618" width="2.125" style="49" customWidth="1"/>
    <col min="4619" max="4620" width="13.625" style="49" customWidth="1"/>
    <col min="4621" max="4621" width="18.375" style="49" customWidth="1"/>
    <col min="4622" max="4622" width="14.875" style="49" customWidth="1"/>
    <col min="4623" max="4864" width="8.875" style="49"/>
    <col min="4865" max="4865" width="4.75" style="49" customWidth="1"/>
    <col min="4866" max="4866" width="1.375" style="49" customWidth="1"/>
    <col min="4867" max="4867" width="22.75" style="49" customWidth="1"/>
    <col min="4868" max="4868" width="3.375" style="49" customWidth="1"/>
    <col min="4869" max="4869" width="4.625" style="49" customWidth="1"/>
    <col min="4870" max="4870" width="13" style="49" customWidth="1"/>
    <col min="4871" max="4871" width="18.375" style="49" customWidth="1"/>
    <col min="4872" max="4872" width="2.125" style="49" customWidth="1"/>
    <col min="4873" max="4873" width="18.375" style="49" customWidth="1"/>
    <col min="4874" max="4874" width="2.125" style="49" customWidth="1"/>
    <col min="4875" max="4876" width="13.625" style="49" customWidth="1"/>
    <col min="4877" max="4877" width="18.375" style="49" customWidth="1"/>
    <col min="4878" max="4878" width="14.875" style="49" customWidth="1"/>
    <col min="4879" max="5120" width="8.875" style="49"/>
    <col min="5121" max="5121" width="4.75" style="49" customWidth="1"/>
    <col min="5122" max="5122" width="1.375" style="49" customWidth="1"/>
    <col min="5123" max="5123" width="22.75" style="49" customWidth="1"/>
    <col min="5124" max="5124" width="3.375" style="49" customWidth="1"/>
    <col min="5125" max="5125" width="4.625" style="49" customWidth="1"/>
    <col min="5126" max="5126" width="13" style="49" customWidth="1"/>
    <col min="5127" max="5127" width="18.375" style="49" customWidth="1"/>
    <col min="5128" max="5128" width="2.125" style="49" customWidth="1"/>
    <col min="5129" max="5129" width="18.375" style="49" customWidth="1"/>
    <col min="5130" max="5130" width="2.125" style="49" customWidth="1"/>
    <col min="5131" max="5132" width="13.625" style="49" customWidth="1"/>
    <col min="5133" max="5133" width="18.375" style="49" customWidth="1"/>
    <col min="5134" max="5134" width="14.875" style="49" customWidth="1"/>
    <col min="5135" max="5376" width="8.875" style="49"/>
    <col min="5377" max="5377" width="4.75" style="49" customWidth="1"/>
    <col min="5378" max="5378" width="1.375" style="49" customWidth="1"/>
    <col min="5379" max="5379" width="22.75" style="49" customWidth="1"/>
    <col min="5380" max="5380" width="3.375" style="49" customWidth="1"/>
    <col min="5381" max="5381" width="4.625" style="49" customWidth="1"/>
    <col min="5382" max="5382" width="13" style="49" customWidth="1"/>
    <col min="5383" max="5383" width="18.375" style="49" customWidth="1"/>
    <col min="5384" max="5384" width="2.125" style="49" customWidth="1"/>
    <col min="5385" max="5385" width="18.375" style="49" customWidth="1"/>
    <col min="5386" max="5386" width="2.125" style="49" customWidth="1"/>
    <col min="5387" max="5388" width="13.625" style="49" customWidth="1"/>
    <col min="5389" max="5389" width="18.375" style="49" customWidth="1"/>
    <col min="5390" max="5390" width="14.875" style="49" customWidth="1"/>
    <col min="5391" max="5632" width="8.875" style="49"/>
    <col min="5633" max="5633" width="4.75" style="49" customWidth="1"/>
    <col min="5634" max="5634" width="1.375" style="49" customWidth="1"/>
    <col min="5635" max="5635" width="22.75" style="49" customWidth="1"/>
    <col min="5636" max="5636" width="3.375" style="49" customWidth="1"/>
    <col min="5637" max="5637" width="4.625" style="49" customWidth="1"/>
    <col min="5638" max="5638" width="13" style="49" customWidth="1"/>
    <col min="5639" max="5639" width="18.375" style="49" customWidth="1"/>
    <col min="5640" max="5640" width="2.125" style="49" customWidth="1"/>
    <col min="5641" max="5641" width="18.375" style="49" customWidth="1"/>
    <col min="5642" max="5642" width="2.125" style="49" customWidth="1"/>
    <col min="5643" max="5644" width="13.625" style="49" customWidth="1"/>
    <col min="5645" max="5645" width="18.375" style="49" customWidth="1"/>
    <col min="5646" max="5646" width="14.875" style="49" customWidth="1"/>
    <col min="5647" max="5888" width="8.875" style="49"/>
    <col min="5889" max="5889" width="4.75" style="49" customWidth="1"/>
    <col min="5890" max="5890" width="1.375" style="49" customWidth="1"/>
    <col min="5891" max="5891" width="22.75" style="49" customWidth="1"/>
    <col min="5892" max="5892" width="3.375" style="49" customWidth="1"/>
    <col min="5893" max="5893" width="4.625" style="49" customWidth="1"/>
    <col min="5894" max="5894" width="13" style="49" customWidth="1"/>
    <col min="5895" max="5895" width="18.375" style="49" customWidth="1"/>
    <col min="5896" max="5896" width="2.125" style="49" customWidth="1"/>
    <col min="5897" max="5897" width="18.375" style="49" customWidth="1"/>
    <col min="5898" max="5898" width="2.125" style="49" customWidth="1"/>
    <col min="5899" max="5900" width="13.625" style="49" customWidth="1"/>
    <col min="5901" max="5901" width="18.375" style="49" customWidth="1"/>
    <col min="5902" max="5902" width="14.875" style="49" customWidth="1"/>
    <col min="5903" max="6144" width="8.875" style="49"/>
    <col min="6145" max="6145" width="4.75" style="49" customWidth="1"/>
    <col min="6146" max="6146" width="1.375" style="49" customWidth="1"/>
    <col min="6147" max="6147" width="22.75" style="49" customWidth="1"/>
    <col min="6148" max="6148" width="3.375" style="49" customWidth="1"/>
    <col min="6149" max="6149" width="4.625" style="49" customWidth="1"/>
    <col min="6150" max="6150" width="13" style="49" customWidth="1"/>
    <col min="6151" max="6151" width="18.375" style="49" customWidth="1"/>
    <col min="6152" max="6152" width="2.125" style="49" customWidth="1"/>
    <col min="6153" max="6153" width="18.375" style="49" customWidth="1"/>
    <col min="6154" max="6154" width="2.125" style="49" customWidth="1"/>
    <col min="6155" max="6156" width="13.625" style="49" customWidth="1"/>
    <col min="6157" max="6157" width="18.375" style="49" customWidth="1"/>
    <col min="6158" max="6158" width="14.875" style="49" customWidth="1"/>
    <col min="6159" max="6400" width="8.875" style="49"/>
    <col min="6401" max="6401" width="4.75" style="49" customWidth="1"/>
    <col min="6402" max="6402" width="1.375" style="49" customWidth="1"/>
    <col min="6403" max="6403" width="22.75" style="49" customWidth="1"/>
    <col min="6404" max="6404" width="3.375" style="49" customWidth="1"/>
    <col min="6405" max="6405" width="4.625" style="49" customWidth="1"/>
    <col min="6406" max="6406" width="13" style="49" customWidth="1"/>
    <col min="6407" max="6407" width="18.375" style="49" customWidth="1"/>
    <col min="6408" max="6408" width="2.125" style="49" customWidth="1"/>
    <col min="6409" max="6409" width="18.375" style="49" customWidth="1"/>
    <col min="6410" max="6410" width="2.125" style="49" customWidth="1"/>
    <col min="6411" max="6412" width="13.625" style="49" customWidth="1"/>
    <col min="6413" max="6413" width="18.375" style="49" customWidth="1"/>
    <col min="6414" max="6414" width="14.875" style="49" customWidth="1"/>
    <col min="6415" max="6656" width="8.875" style="49"/>
    <col min="6657" max="6657" width="4.75" style="49" customWidth="1"/>
    <col min="6658" max="6658" width="1.375" style="49" customWidth="1"/>
    <col min="6659" max="6659" width="22.75" style="49" customWidth="1"/>
    <col min="6660" max="6660" width="3.375" style="49" customWidth="1"/>
    <col min="6661" max="6661" width="4.625" style="49" customWidth="1"/>
    <col min="6662" max="6662" width="13" style="49" customWidth="1"/>
    <col min="6663" max="6663" width="18.375" style="49" customWidth="1"/>
    <col min="6664" max="6664" width="2.125" style="49" customWidth="1"/>
    <col min="6665" max="6665" width="18.375" style="49" customWidth="1"/>
    <col min="6666" max="6666" width="2.125" style="49" customWidth="1"/>
    <col min="6667" max="6668" width="13.625" style="49" customWidth="1"/>
    <col min="6669" max="6669" width="18.375" style="49" customWidth="1"/>
    <col min="6670" max="6670" width="14.875" style="49" customWidth="1"/>
    <col min="6671" max="6912" width="8.875" style="49"/>
    <col min="6913" max="6913" width="4.75" style="49" customWidth="1"/>
    <col min="6914" max="6914" width="1.375" style="49" customWidth="1"/>
    <col min="6915" max="6915" width="22.75" style="49" customWidth="1"/>
    <col min="6916" max="6916" width="3.375" style="49" customWidth="1"/>
    <col min="6917" max="6917" width="4.625" style="49" customWidth="1"/>
    <col min="6918" max="6918" width="13" style="49" customWidth="1"/>
    <col min="6919" max="6919" width="18.375" style="49" customWidth="1"/>
    <col min="6920" max="6920" width="2.125" style="49" customWidth="1"/>
    <col min="6921" max="6921" width="18.375" style="49" customWidth="1"/>
    <col min="6922" max="6922" width="2.125" style="49" customWidth="1"/>
    <col min="6923" max="6924" width="13.625" style="49" customWidth="1"/>
    <col min="6925" max="6925" width="18.375" style="49" customWidth="1"/>
    <col min="6926" max="6926" width="14.875" style="49" customWidth="1"/>
    <col min="6927" max="7168" width="8.875" style="49"/>
    <col min="7169" max="7169" width="4.75" style="49" customWidth="1"/>
    <col min="7170" max="7170" width="1.375" style="49" customWidth="1"/>
    <col min="7171" max="7171" width="22.75" style="49" customWidth="1"/>
    <col min="7172" max="7172" width="3.375" style="49" customWidth="1"/>
    <col min="7173" max="7173" width="4.625" style="49" customWidth="1"/>
    <col min="7174" max="7174" width="13" style="49" customWidth="1"/>
    <col min="7175" max="7175" width="18.375" style="49" customWidth="1"/>
    <col min="7176" max="7176" width="2.125" style="49" customWidth="1"/>
    <col min="7177" max="7177" width="18.375" style="49" customWidth="1"/>
    <col min="7178" max="7178" width="2.125" style="49" customWidth="1"/>
    <col min="7179" max="7180" width="13.625" style="49" customWidth="1"/>
    <col min="7181" max="7181" width="18.375" style="49" customWidth="1"/>
    <col min="7182" max="7182" width="14.875" style="49" customWidth="1"/>
    <col min="7183" max="7424" width="8.875" style="49"/>
    <col min="7425" max="7425" width="4.75" style="49" customWidth="1"/>
    <col min="7426" max="7426" width="1.375" style="49" customWidth="1"/>
    <col min="7427" max="7427" width="22.75" style="49" customWidth="1"/>
    <col min="7428" max="7428" width="3.375" style="49" customWidth="1"/>
    <col min="7429" max="7429" width="4.625" style="49" customWidth="1"/>
    <col min="7430" max="7430" width="13" style="49" customWidth="1"/>
    <col min="7431" max="7431" width="18.375" style="49" customWidth="1"/>
    <col min="7432" max="7432" width="2.125" style="49" customWidth="1"/>
    <col min="7433" max="7433" width="18.375" style="49" customWidth="1"/>
    <col min="7434" max="7434" width="2.125" style="49" customWidth="1"/>
    <col min="7435" max="7436" width="13.625" style="49" customWidth="1"/>
    <col min="7437" max="7437" width="18.375" style="49" customWidth="1"/>
    <col min="7438" max="7438" width="14.875" style="49" customWidth="1"/>
    <col min="7439" max="7680" width="8.875" style="49"/>
    <col min="7681" max="7681" width="4.75" style="49" customWidth="1"/>
    <col min="7682" max="7682" width="1.375" style="49" customWidth="1"/>
    <col min="7683" max="7683" width="22.75" style="49" customWidth="1"/>
    <col min="7684" max="7684" width="3.375" style="49" customWidth="1"/>
    <col min="7685" max="7685" width="4.625" style="49" customWidth="1"/>
    <col min="7686" max="7686" width="13" style="49" customWidth="1"/>
    <col min="7687" max="7687" width="18.375" style="49" customWidth="1"/>
    <col min="7688" max="7688" width="2.125" style="49" customWidth="1"/>
    <col min="7689" max="7689" width="18.375" style="49" customWidth="1"/>
    <col min="7690" max="7690" width="2.125" style="49" customWidth="1"/>
    <col min="7691" max="7692" width="13.625" style="49" customWidth="1"/>
    <col min="7693" max="7693" width="18.375" style="49" customWidth="1"/>
    <col min="7694" max="7694" width="14.875" style="49" customWidth="1"/>
    <col min="7695" max="7936" width="8.875" style="49"/>
    <col min="7937" max="7937" width="4.75" style="49" customWidth="1"/>
    <col min="7938" max="7938" width="1.375" style="49" customWidth="1"/>
    <col min="7939" max="7939" width="22.75" style="49" customWidth="1"/>
    <col min="7940" max="7940" width="3.375" style="49" customWidth="1"/>
    <col min="7941" max="7941" width="4.625" style="49" customWidth="1"/>
    <col min="7942" max="7942" width="13" style="49" customWidth="1"/>
    <col min="7943" max="7943" width="18.375" style="49" customWidth="1"/>
    <col min="7944" max="7944" width="2.125" style="49" customWidth="1"/>
    <col min="7945" max="7945" width="18.375" style="49" customWidth="1"/>
    <col min="7946" max="7946" width="2.125" style="49" customWidth="1"/>
    <col min="7947" max="7948" width="13.625" style="49" customWidth="1"/>
    <col min="7949" max="7949" width="18.375" style="49" customWidth="1"/>
    <col min="7950" max="7950" width="14.875" style="49" customWidth="1"/>
    <col min="7951" max="8192" width="8.875" style="49"/>
    <col min="8193" max="8193" width="4.75" style="49" customWidth="1"/>
    <col min="8194" max="8194" width="1.375" style="49" customWidth="1"/>
    <col min="8195" max="8195" width="22.75" style="49" customWidth="1"/>
    <col min="8196" max="8196" width="3.375" style="49" customWidth="1"/>
    <col min="8197" max="8197" width="4.625" style="49" customWidth="1"/>
    <col min="8198" max="8198" width="13" style="49" customWidth="1"/>
    <col min="8199" max="8199" width="18.375" style="49" customWidth="1"/>
    <col min="8200" max="8200" width="2.125" style="49" customWidth="1"/>
    <col min="8201" max="8201" width="18.375" style="49" customWidth="1"/>
    <col min="8202" max="8202" width="2.125" style="49" customWidth="1"/>
    <col min="8203" max="8204" width="13.625" style="49" customWidth="1"/>
    <col min="8205" max="8205" width="18.375" style="49" customWidth="1"/>
    <col min="8206" max="8206" width="14.875" style="49" customWidth="1"/>
    <col min="8207" max="8448" width="8.875" style="49"/>
    <col min="8449" max="8449" width="4.75" style="49" customWidth="1"/>
    <col min="8450" max="8450" width="1.375" style="49" customWidth="1"/>
    <col min="8451" max="8451" width="22.75" style="49" customWidth="1"/>
    <col min="8452" max="8452" width="3.375" style="49" customWidth="1"/>
    <col min="8453" max="8453" width="4.625" style="49" customWidth="1"/>
    <col min="8454" max="8454" width="13" style="49" customWidth="1"/>
    <col min="8455" max="8455" width="18.375" style="49" customWidth="1"/>
    <col min="8456" max="8456" width="2.125" style="49" customWidth="1"/>
    <col min="8457" max="8457" width="18.375" style="49" customWidth="1"/>
    <col min="8458" max="8458" width="2.125" style="49" customWidth="1"/>
    <col min="8459" max="8460" width="13.625" style="49" customWidth="1"/>
    <col min="8461" max="8461" width="18.375" style="49" customWidth="1"/>
    <col min="8462" max="8462" width="14.875" style="49" customWidth="1"/>
    <col min="8463" max="8704" width="8.875" style="49"/>
    <col min="8705" max="8705" width="4.75" style="49" customWidth="1"/>
    <col min="8706" max="8706" width="1.375" style="49" customWidth="1"/>
    <col min="8707" max="8707" width="22.75" style="49" customWidth="1"/>
    <col min="8708" max="8708" width="3.375" style="49" customWidth="1"/>
    <col min="8709" max="8709" width="4.625" style="49" customWidth="1"/>
    <col min="8710" max="8710" width="13" style="49" customWidth="1"/>
    <col min="8711" max="8711" width="18.375" style="49" customWidth="1"/>
    <col min="8712" max="8712" width="2.125" style="49" customWidth="1"/>
    <col min="8713" max="8713" width="18.375" style="49" customWidth="1"/>
    <col min="8714" max="8714" width="2.125" style="49" customWidth="1"/>
    <col min="8715" max="8716" width="13.625" style="49" customWidth="1"/>
    <col min="8717" max="8717" width="18.375" style="49" customWidth="1"/>
    <col min="8718" max="8718" width="14.875" style="49" customWidth="1"/>
    <col min="8719" max="8960" width="8.875" style="49"/>
    <col min="8961" max="8961" width="4.75" style="49" customWidth="1"/>
    <col min="8962" max="8962" width="1.375" style="49" customWidth="1"/>
    <col min="8963" max="8963" width="22.75" style="49" customWidth="1"/>
    <col min="8964" max="8964" width="3.375" style="49" customWidth="1"/>
    <col min="8965" max="8965" width="4.625" style="49" customWidth="1"/>
    <col min="8966" max="8966" width="13" style="49" customWidth="1"/>
    <col min="8967" max="8967" width="18.375" style="49" customWidth="1"/>
    <col min="8968" max="8968" width="2.125" style="49" customWidth="1"/>
    <col min="8969" max="8969" width="18.375" style="49" customWidth="1"/>
    <col min="8970" max="8970" width="2.125" style="49" customWidth="1"/>
    <col min="8971" max="8972" width="13.625" style="49" customWidth="1"/>
    <col min="8973" max="8973" width="18.375" style="49" customWidth="1"/>
    <col min="8974" max="8974" width="14.875" style="49" customWidth="1"/>
    <col min="8975" max="9216" width="8.875" style="49"/>
    <col min="9217" max="9217" width="4.75" style="49" customWidth="1"/>
    <col min="9218" max="9218" width="1.375" style="49" customWidth="1"/>
    <col min="9219" max="9219" width="22.75" style="49" customWidth="1"/>
    <col min="9220" max="9220" width="3.375" style="49" customWidth="1"/>
    <col min="9221" max="9221" width="4.625" style="49" customWidth="1"/>
    <col min="9222" max="9222" width="13" style="49" customWidth="1"/>
    <col min="9223" max="9223" width="18.375" style="49" customWidth="1"/>
    <col min="9224" max="9224" width="2.125" style="49" customWidth="1"/>
    <col min="9225" max="9225" width="18.375" style="49" customWidth="1"/>
    <col min="9226" max="9226" width="2.125" style="49" customWidth="1"/>
    <col min="9227" max="9228" width="13.625" style="49" customWidth="1"/>
    <col min="9229" max="9229" width="18.375" style="49" customWidth="1"/>
    <col min="9230" max="9230" width="14.875" style="49" customWidth="1"/>
    <col min="9231" max="9472" width="8.875" style="49"/>
    <col min="9473" max="9473" width="4.75" style="49" customWidth="1"/>
    <col min="9474" max="9474" width="1.375" style="49" customWidth="1"/>
    <col min="9475" max="9475" width="22.75" style="49" customWidth="1"/>
    <col min="9476" max="9476" width="3.375" style="49" customWidth="1"/>
    <col min="9477" max="9477" width="4.625" style="49" customWidth="1"/>
    <col min="9478" max="9478" width="13" style="49" customWidth="1"/>
    <col min="9479" max="9479" width="18.375" style="49" customWidth="1"/>
    <col min="9480" max="9480" width="2.125" style="49" customWidth="1"/>
    <col min="9481" max="9481" width="18.375" style="49" customWidth="1"/>
    <col min="9482" max="9482" width="2.125" style="49" customWidth="1"/>
    <col min="9483" max="9484" width="13.625" style="49" customWidth="1"/>
    <col min="9485" max="9485" width="18.375" style="49" customWidth="1"/>
    <col min="9486" max="9486" width="14.875" style="49" customWidth="1"/>
    <col min="9487" max="9728" width="8.875" style="49"/>
    <col min="9729" max="9729" width="4.75" style="49" customWidth="1"/>
    <col min="9730" max="9730" width="1.375" style="49" customWidth="1"/>
    <col min="9731" max="9731" width="22.75" style="49" customWidth="1"/>
    <col min="9732" max="9732" width="3.375" style="49" customWidth="1"/>
    <col min="9733" max="9733" width="4.625" style="49" customWidth="1"/>
    <col min="9734" max="9734" width="13" style="49" customWidth="1"/>
    <col min="9735" max="9735" width="18.375" style="49" customWidth="1"/>
    <col min="9736" max="9736" width="2.125" style="49" customWidth="1"/>
    <col min="9737" max="9737" width="18.375" style="49" customWidth="1"/>
    <col min="9738" max="9738" width="2.125" style="49" customWidth="1"/>
    <col min="9739" max="9740" width="13.625" style="49" customWidth="1"/>
    <col min="9741" max="9741" width="18.375" style="49" customWidth="1"/>
    <col min="9742" max="9742" width="14.875" style="49" customWidth="1"/>
    <col min="9743" max="9984" width="8.875" style="49"/>
    <col min="9985" max="9985" width="4.75" style="49" customWidth="1"/>
    <col min="9986" max="9986" width="1.375" style="49" customWidth="1"/>
    <col min="9987" max="9987" width="22.75" style="49" customWidth="1"/>
    <col min="9988" max="9988" width="3.375" style="49" customWidth="1"/>
    <col min="9989" max="9989" width="4.625" style="49" customWidth="1"/>
    <col min="9990" max="9990" width="13" style="49" customWidth="1"/>
    <col min="9991" max="9991" width="18.375" style="49" customWidth="1"/>
    <col min="9992" max="9992" width="2.125" style="49" customWidth="1"/>
    <col min="9993" max="9993" width="18.375" style="49" customWidth="1"/>
    <col min="9994" max="9994" width="2.125" style="49" customWidth="1"/>
    <col min="9995" max="9996" width="13.625" style="49" customWidth="1"/>
    <col min="9997" max="9997" width="18.375" style="49" customWidth="1"/>
    <col min="9998" max="9998" width="14.875" style="49" customWidth="1"/>
    <col min="9999" max="10240" width="8.875" style="49"/>
    <col min="10241" max="10241" width="4.75" style="49" customWidth="1"/>
    <col min="10242" max="10242" width="1.375" style="49" customWidth="1"/>
    <col min="10243" max="10243" width="22.75" style="49" customWidth="1"/>
    <col min="10244" max="10244" width="3.375" style="49" customWidth="1"/>
    <col min="10245" max="10245" width="4.625" style="49" customWidth="1"/>
    <col min="10246" max="10246" width="13" style="49" customWidth="1"/>
    <col min="10247" max="10247" width="18.375" style="49" customWidth="1"/>
    <col min="10248" max="10248" width="2.125" style="49" customWidth="1"/>
    <col min="10249" max="10249" width="18.375" style="49" customWidth="1"/>
    <col min="10250" max="10250" width="2.125" style="49" customWidth="1"/>
    <col min="10251" max="10252" width="13.625" style="49" customWidth="1"/>
    <col min="10253" max="10253" width="18.375" style="49" customWidth="1"/>
    <col min="10254" max="10254" width="14.875" style="49" customWidth="1"/>
    <col min="10255" max="10496" width="8.875" style="49"/>
    <col min="10497" max="10497" width="4.75" style="49" customWidth="1"/>
    <col min="10498" max="10498" width="1.375" style="49" customWidth="1"/>
    <col min="10499" max="10499" width="22.75" style="49" customWidth="1"/>
    <col min="10500" max="10500" width="3.375" style="49" customWidth="1"/>
    <col min="10501" max="10501" width="4.625" style="49" customWidth="1"/>
    <col min="10502" max="10502" width="13" style="49" customWidth="1"/>
    <col min="10503" max="10503" width="18.375" style="49" customWidth="1"/>
    <col min="10504" max="10504" width="2.125" style="49" customWidth="1"/>
    <col min="10505" max="10505" width="18.375" style="49" customWidth="1"/>
    <col min="10506" max="10506" width="2.125" style="49" customWidth="1"/>
    <col min="10507" max="10508" width="13.625" style="49" customWidth="1"/>
    <col min="10509" max="10509" width="18.375" style="49" customWidth="1"/>
    <col min="10510" max="10510" width="14.875" style="49" customWidth="1"/>
    <col min="10511" max="10752" width="8.875" style="49"/>
    <col min="10753" max="10753" width="4.75" style="49" customWidth="1"/>
    <col min="10754" max="10754" width="1.375" style="49" customWidth="1"/>
    <col min="10755" max="10755" width="22.75" style="49" customWidth="1"/>
    <col min="10756" max="10756" width="3.375" style="49" customWidth="1"/>
    <col min="10757" max="10757" width="4.625" style="49" customWidth="1"/>
    <col min="10758" max="10758" width="13" style="49" customWidth="1"/>
    <col min="10759" max="10759" width="18.375" style="49" customWidth="1"/>
    <col min="10760" max="10760" width="2.125" style="49" customWidth="1"/>
    <col min="10761" max="10761" width="18.375" style="49" customWidth="1"/>
    <col min="10762" max="10762" width="2.125" style="49" customWidth="1"/>
    <col min="10763" max="10764" width="13.625" style="49" customWidth="1"/>
    <col min="10765" max="10765" width="18.375" style="49" customWidth="1"/>
    <col min="10766" max="10766" width="14.875" style="49" customWidth="1"/>
    <col min="10767" max="11008" width="8.875" style="49"/>
    <col min="11009" max="11009" width="4.75" style="49" customWidth="1"/>
    <col min="11010" max="11010" width="1.375" style="49" customWidth="1"/>
    <col min="11011" max="11011" width="22.75" style="49" customWidth="1"/>
    <col min="11012" max="11012" width="3.375" style="49" customWidth="1"/>
    <col min="11013" max="11013" width="4.625" style="49" customWidth="1"/>
    <col min="11014" max="11014" width="13" style="49" customWidth="1"/>
    <col min="11015" max="11015" width="18.375" style="49" customWidth="1"/>
    <col min="11016" max="11016" width="2.125" style="49" customWidth="1"/>
    <col min="11017" max="11017" width="18.375" style="49" customWidth="1"/>
    <col min="11018" max="11018" width="2.125" style="49" customWidth="1"/>
    <col min="11019" max="11020" width="13.625" style="49" customWidth="1"/>
    <col min="11021" max="11021" width="18.375" style="49" customWidth="1"/>
    <col min="11022" max="11022" width="14.875" style="49" customWidth="1"/>
    <col min="11023" max="11264" width="8.875" style="49"/>
    <col min="11265" max="11265" width="4.75" style="49" customWidth="1"/>
    <col min="11266" max="11266" width="1.375" style="49" customWidth="1"/>
    <col min="11267" max="11267" width="22.75" style="49" customWidth="1"/>
    <col min="11268" max="11268" width="3.375" style="49" customWidth="1"/>
    <col min="11269" max="11269" width="4.625" style="49" customWidth="1"/>
    <col min="11270" max="11270" width="13" style="49" customWidth="1"/>
    <col min="11271" max="11271" width="18.375" style="49" customWidth="1"/>
    <col min="11272" max="11272" width="2.125" style="49" customWidth="1"/>
    <col min="11273" max="11273" width="18.375" style="49" customWidth="1"/>
    <col min="11274" max="11274" width="2.125" style="49" customWidth="1"/>
    <col min="11275" max="11276" width="13.625" style="49" customWidth="1"/>
    <col min="11277" max="11277" width="18.375" style="49" customWidth="1"/>
    <col min="11278" max="11278" width="14.875" style="49" customWidth="1"/>
    <col min="11279" max="11520" width="8.875" style="49"/>
    <col min="11521" max="11521" width="4.75" style="49" customWidth="1"/>
    <col min="11522" max="11522" width="1.375" style="49" customWidth="1"/>
    <col min="11523" max="11523" width="22.75" style="49" customWidth="1"/>
    <col min="11524" max="11524" width="3.375" style="49" customWidth="1"/>
    <col min="11525" max="11525" width="4.625" style="49" customWidth="1"/>
    <col min="11526" max="11526" width="13" style="49" customWidth="1"/>
    <col min="11527" max="11527" width="18.375" style="49" customWidth="1"/>
    <col min="11528" max="11528" width="2.125" style="49" customWidth="1"/>
    <col min="11529" max="11529" width="18.375" style="49" customWidth="1"/>
    <col min="11530" max="11530" width="2.125" style="49" customWidth="1"/>
    <col min="11531" max="11532" width="13.625" style="49" customWidth="1"/>
    <col min="11533" max="11533" width="18.375" style="49" customWidth="1"/>
    <col min="11534" max="11534" width="14.875" style="49" customWidth="1"/>
    <col min="11535" max="11776" width="8.875" style="49"/>
    <col min="11777" max="11777" width="4.75" style="49" customWidth="1"/>
    <col min="11778" max="11778" width="1.375" style="49" customWidth="1"/>
    <col min="11779" max="11779" width="22.75" style="49" customWidth="1"/>
    <col min="11780" max="11780" width="3.375" style="49" customWidth="1"/>
    <col min="11781" max="11781" width="4.625" style="49" customWidth="1"/>
    <col min="11782" max="11782" width="13" style="49" customWidth="1"/>
    <col min="11783" max="11783" width="18.375" style="49" customWidth="1"/>
    <col min="11784" max="11784" width="2.125" style="49" customWidth="1"/>
    <col min="11785" max="11785" width="18.375" style="49" customWidth="1"/>
    <col min="11786" max="11786" width="2.125" style="49" customWidth="1"/>
    <col min="11787" max="11788" width="13.625" style="49" customWidth="1"/>
    <col min="11789" max="11789" width="18.375" style="49" customWidth="1"/>
    <col min="11790" max="11790" width="14.875" style="49" customWidth="1"/>
    <col min="11791" max="12032" width="8.875" style="49"/>
    <col min="12033" max="12033" width="4.75" style="49" customWidth="1"/>
    <col min="12034" max="12034" width="1.375" style="49" customWidth="1"/>
    <col min="12035" max="12035" width="22.75" style="49" customWidth="1"/>
    <col min="12036" max="12036" width="3.375" style="49" customWidth="1"/>
    <col min="12037" max="12037" width="4.625" style="49" customWidth="1"/>
    <col min="12038" max="12038" width="13" style="49" customWidth="1"/>
    <col min="12039" max="12039" width="18.375" style="49" customWidth="1"/>
    <col min="12040" max="12040" width="2.125" style="49" customWidth="1"/>
    <col min="12041" max="12041" width="18.375" style="49" customWidth="1"/>
    <col min="12042" max="12042" width="2.125" style="49" customWidth="1"/>
    <col min="12043" max="12044" width="13.625" style="49" customWidth="1"/>
    <col min="12045" max="12045" width="18.375" style="49" customWidth="1"/>
    <col min="12046" max="12046" width="14.875" style="49" customWidth="1"/>
    <col min="12047" max="12288" width="8.875" style="49"/>
    <col min="12289" max="12289" width="4.75" style="49" customWidth="1"/>
    <col min="12290" max="12290" width="1.375" style="49" customWidth="1"/>
    <col min="12291" max="12291" width="22.75" style="49" customWidth="1"/>
    <col min="12292" max="12292" width="3.375" style="49" customWidth="1"/>
    <col min="12293" max="12293" width="4.625" style="49" customWidth="1"/>
    <col min="12294" max="12294" width="13" style="49" customWidth="1"/>
    <col min="12295" max="12295" width="18.375" style="49" customWidth="1"/>
    <col min="12296" max="12296" width="2.125" style="49" customWidth="1"/>
    <col min="12297" max="12297" width="18.375" style="49" customWidth="1"/>
    <col min="12298" max="12298" width="2.125" style="49" customWidth="1"/>
    <col min="12299" max="12300" width="13.625" style="49" customWidth="1"/>
    <col min="12301" max="12301" width="18.375" style="49" customWidth="1"/>
    <col min="12302" max="12302" width="14.875" style="49" customWidth="1"/>
    <col min="12303" max="12544" width="8.875" style="49"/>
    <col min="12545" max="12545" width="4.75" style="49" customWidth="1"/>
    <col min="12546" max="12546" width="1.375" style="49" customWidth="1"/>
    <col min="12547" max="12547" width="22.75" style="49" customWidth="1"/>
    <col min="12548" max="12548" width="3.375" style="49" customWidth="1"/>
    <col min="12549" max="12549" width="4.625" style="49" customWidth="1"/>
    <col min="12550" max="12550" width="13" style="49" customWidth="1"/>
    <col min="12551" max="12551" width="18.375" style="49" customWidth="1"/>
    <col min="12552" max="12552" width="2.125" style="49" customWidth="1"/>
    <col min="12553" max="12553" width="18.375" style="49" customWidth="1"/>
    <col min="12554" max="12554" width="2.125" style="49" customWidth="1"/>
    <col min="12555" max="12556" width="13.625" style="49" customWidth="1"/>
    <col min="12557" max="12557" width="18.375" style="49" customWidth="1"/>
    <col min="12558" max="12558" width="14.875" style="49" customWidth="1"/>
    <col min="12559" max="12800" width="8.875" style="49"/>
    <col min="12801" max="12801" width="4.75" style="49" customWidth="1"/>
    <col min="12802" max="12802" width="1.375" style="49" customWidth="1"/>
    <col min="12803" max="12803" width="22.75" style="49" customWidth="1"/>
    <col min="12804" max="12804" width="3.375" style="49" customWidth="1"/>
    <col min="12805" max="12805" width="4.625" style="49" customWidth="1"/>
    <col min="12806" max="12806" width="13" style="49" customWidth="1"/>
    <col min="12807" max="12807" width="18.375" style="49" customWidth="1"/>
    <col min="12808" max="12808" width="2.125" style="49" customWidth="1"/>
    <col min="12809" max="12809" width="18.375" style="49" customWidth="1"/>
    <col min="12810" max="12810" width="2.125" style="49" customWidth="1"/>
    <col min="12811" max="12812" width="13.625" style="49" customWidth="1"/>
    <col min="12813" max="12813" width="18.375" style="49" customWidth="1"/>
    <col min="12814" max="12814" width="14.875" style="49" customWidth="1"/>
    <col min="12815" max="13056" width="8.875" style="49"/>
    <col min="13057" max="13057" width="4.75" style="49" customWidth="1"/>
    <col min="13058" max="13058" width="1.375" style="49" customWidth="1"/>
    <col min="13059" max="13059" width="22.75" style="49" customWidth="1"/>
    <col min="13060" max="13060" width="3.375" style="49" customWidth="1"/>
    <col min="13061" max="13061" width="4.625" style="49" customWidth="1"/>
    <col min="13062" max="13062" width="13" style="49" customWidth="1"/>
    <col min="13063" max="13063" width="18.375" style="49" customWidth="1"/>
    <col min="13064" max="13064" width="2.125" style="49" customWidth="1"/>
    <col min="13065" max="13065" width="18.375" style="49" customWidth="1"/>
    <col min="13066" max="13066" width="2.125" style="49" customWidth="1"/>
    <col min="13067" max="13068" width="13.625" style="49" customWidth="1"/>
    <col min="13069" max="13069" width="18.375" style="49" customWidth="1"/>
    <col min="13070" max="13070" width="14.875" style="49" customWidth="1"/>
    <col min="13071" max="13312" width="8.875" style="49"/>
    <col min="13313" max="13313" width="4.75" style="49" customWidth="1"/>
    <col min="13314" max="13314" width="1.375" style="49" customWidth="1"/>
    <col min="13315" max="13315" width="22.75" style="49" customWidth="1"/>
    <col min="13316" max="13316" width="3.375" style="49" customWidth="1"/>
    <col min="13317" max="13317" width="4.625" style="49" customWidth="1"/>
    <col min="13318" max="13318" width="13" style="49" customWidth="1"/>
    <col min="13319" max="13319" width="18.375" style="49" customWidth="1"/>
    <col min="13320" max="13320" width="2.125" style="49" customWidth="1"/>
    <col min="13321" max="13321" width="18.375" style="49" customWidth="1"/>
    <col min="13322" max="13322" width="2.125" style="49" customWidth="1"/>
    <col min="13323" max="13324" width="13.625" style="49" customWidth="1"/>
    <col min="13325" max="13325" width="18.375" style="49" customWidth="1"/>
    <col min="13326" max="13326" width="14.875" style="49" customWidth="1"/>
    <col min="13327" max="13568" width="8.875" style="49"/>
    <col min="13569" max="13569" width="4.75" style="49" customWidth="1"/>
    <col min="13570" max="13570" width="1.375" style="49" customWidth="1"/>
    <col min="13571" max="13571" width="22.75" style="49" customWidth="1"/>
    <col min="13572" max="13572" width="3.375" style="49" customWidth="1"/>
    <col min="13573" max="13573" width="4.625" style="49" customWidth="1"/>
    <col min="13574" max="13574" width="13" style="49" customWidth="1"/>
    <col min="13575" max="13575" width="18.375" style="49" customWidth="1"/>
    <col min="13576" max="13576" width="2.125" style="49" customWidth="1"/>
    <col min="13577" max="13577" width="18.375" style="49" customWidth="1"/>
    <col min="13578" max="13578" width="2.125" style="49" customWidth="1"/>
    <col min="13579" max="13580" width="13.625" style="49" customWidth="1"/>
    <col min="13581" max="13581" width="18.375" style="49" customWidth="1"/>
    <col min="13582" max="13582" width="14.875" style="49" customWidth="1"/>
    <col min="13583" max="13824" width="8.875" style="49"/>
    <col min="13825" max="13825" width="4.75" style="49" customWidth="1"/>
    <col min="13826" max="13826" width="1.375" style="49" customWidth="1"/>
    <col min="13827" max="13827" width="22.75" style="49" customWidth="1"/>
    <col min="13828" max="13828" width="3.375" style="49" customWidth="1"/>
    <col min="13829" max="13829" width="4.625" style="49" customWidth="1"/>
    <col min="13830" max="13830" width="13" style="49" customWidth="1"/>
    <col min="13831" max="13831" width="18.375" style="49" customWidth="1"/>
    <col min="13832" max="13832" width="2.125" style="49" customWidth="1"/>
    <col min="13833" max="13833" width="18.375" style="49" customWidth="1"/>
    <col min="13834" max="13834" width="2.125" style="49" customWidth="1"/>
    <col min="13835" max="13836" width="13.625" style="49" customWidth="1"/>
    <col min="13837" max="13837" width="18.375" style="49" customWidth="1"/>
    <col min="13838" max="13838" width="14.875" style="49" customWidth="1"/>
    <col min="13839" max="14080" width="8.875" style="49"/>
    <col min="14081" max="14081" width="4.75" style="49" customWidth="1"/>
    <col min="14082" max="14082" width="1.375" style="49" customWidth="1"/>
    <col min="14083" max="14083" width="22.75" style="49" customWidth="1"/>
    <col min="14084" max="14084" width="3.375" style="49" customWidth="1"/>
    <col min="14085" max="14085" width="4.625" style="49" customWidth="1"/>
    <col min="14086" max="14086" width="13" style="49" customWidth="1"/>
    <col min="14087" max="14087" width="18.375" style="49" customWidth="1"/>
    <col min="14088" max="14088" width="2.125" style="49" customWidth="1"/>
    <col min="14089" max="14089" width="18.375" style="49" customWidth="1"/>
    <col min="14090" max="14090" width="2.125" style="49" customWidth="1"/>
    <col min="14091" max="14092" width="13.625" style="49" customWidth="1"/>
    <col min="14093" max="14093" width="18.375" style="49" customWidth="1"/>
    <col min="14094" max="14094" width="14.875" style="49" customWidth="1"/>
    <col min="14095" max="14336" width="8.875" style="49"/>
    <col min="14337" max="14337" width="4.75" style="49" customWidth="1"/>
    <col min="14338" max="14338" width="1.375" style="49" customWidth="1"/>
    <col min="14339" max="14339" width="22.75" style="49" customWidth="1"/>
    <col min="14340" max="14340" width="3.375" style="49" customWidth="1"/>
    <col min="14341" max="14341" width="4.625" style="49" customWidth="1"/>
    <col min="14342" max="14342" width="13" style="49" customWidth="1"/>
    <col min="14343" max="14343" width="18.375" style="49" customWidth="1"/>
    <col min="14344" max="14344" width="2.125" style="49" customWidth="1"/>
    <col min="14345" max="14345" width="18.375" style="49" customWidth="1"/>
    <col min="14346" max="14346" width="2.125" style="49" customWidth="1"/>
    <col min="14347" max="14348" width="13.625" style="49" customWidth="1"/>
    <col min="14349" max="14349" width="18.375" style="49" customWidth="1"/>
    <col min="14350" max="14350" width="14.875" style="49" customWidth="1"/>
    <col min="14351" max="14592" width="8.875" style="49"/>
    <col min="14593" max="14593" width="4.75" style="49" customWidth="1"/>
    <col min="14594" max="14594" width="1.375" style="49" customWidth="1"/>
    <col min="14595" max="14595" width="22.75" style="49" customWidth="1"/>
    <col min="14596" max="14596" width="3.375" style="49" customWidth="1"/>
    <col min="14597" max="14597" width="4.625" style="49" customWidth="1"/>
    <col min="14598" max="14598" width="13" style="49" customWidth="1"/>
    <col min="14599" max="14599" width="18.375" style="49" customWidth="1"/>
    <col min="14600" max="14600" width="2.125" style="49" customWidth="1"/>
    <col min="14601" max="14601" width="18.375" style="49" customWidth="1"/>
    <col min="14602" max="14602" width="2.125" style="49" customWidth="1"/>
    <col min="14603" max="14604" width="13.625" style="49" customWidth="1"/>
    <col min="14605" max="14605" width="18.375" style="49" customWidth="1"/>
    <col min="14606" max="14606" width="14.875" style="49" customWidth="1"/>
    <col min="14607" max="14848" width="8.875" style="49"/>
    <col min="14849" max="14849" width="4.75" style="49" customWidth="1"/>
    <col min="14850" max="14850" width="1.375" style="49" customWidth="1"/>
    <col min="14851" max="14851" width="22.75" style="49" customWidth="1"/>
    <col min="14852" max="14852" width="3.375" style="49" customWidth="1"/>
    <col min="14853" max="14853" width="4.625" style="49" customWidth="1"/>
    <col min="14854" max="14854" width="13" style="49" customWidth="1"/>
    <col min="14855" max="14855" width="18.375" style="49" customWidth="1"/>
    <col min="14856" max="14856" width="2.125" style="49" customWidth="1"/>
    <col min="14857" max="14857" width="18.375" style="49" customWidth="1"/>
    <col min="14858" max="14858" width="2.125" style="49" customWidth="1"/>
    <col min="14859" max="14860" width="13.625" style="49" customWidth="1"/>
    <col min="14861" max="14861" width="18.375" style="49" customWidth="1"/>
    <col min="14862" max="14862" width="14.875" style="49" customWidth="1"/>
    <col min="14863" max="15104" width="8.875" style="49"/>
    <col min="15105" max="15105" width="4.75" style="49" customWidth="1"/>
    <col min="15106" max="15106" width="1.375" style="49" customWidth="1"/>
    <col min="15107" max="15107" width="22.75" style="49" customWidth="1"/>
    <col min="15108" max="15108" width="3.375" style="49" customWidth="1"/>
    <col min="15109" max="15109" width="4.625" style="49" customWidth="1"/>
    <col min="15110" max="15110" width="13" style="49" customWidth="1"/>
    <col min="15111" max="15111" width="18.375" style="49" customWidth="1"/>
    <col min="15112" max="15112" width="2.125" style="49" customWidth="1"/>
    <col min="15113" max="15113" width="18.375" style="49" customWidth="1"/>
    <col min="15114" max="15114" width="2.125" style="49" customWidth="1"/>
    <col min="15115" max="15116" width="13.625" style="49" customWidth="1"/>
    <col min="15117" max="15117" width="18.375" style="49" customWidth="1"/>
    <col min="15118" max="15118" width="14.875" style="49" customWidth="1"/>
    <col min="15119" max="15360" width="8.875" style="49"/>
    <col min="15361" max="15361" width="4.75" style="49" customWidth="1"/>
    <col min="15362" max="15362" width="1.375" style="49" customWidth="1"/>
    <col min="15363" max="15363" width="22.75" style="49" customWidth="1"/>
    <col min="15364" max="15364" width="3.375" style="49" customWidth="1"/>
    <col min="15365" max="15365" width="4.625" style="49" customWidth="1"/>
    <col min="15366" max="15366" width="13" style="49" customWidth="1"/>
    <col min="15367" max="15367" width="18.375" style="49" customWidth="1"/>
    <col min="15368" max="15368" width="2.125" style="49" customWidth="1"/>
    <col min="15369" max="15369" width="18.375" style="49" customWidth="1"/>
    <col min="15370" max="15370" width="2.125" style="49" customWidth="1"/>
    <col min="15371" max="15372" width="13.625" style="49" customWidth="1"/>
    <col min="15373" max="15373" width="18.375" style="49" customWidth="1"/>
    <col min="15374" max="15374" width="14.875" style="49" customWidth="1"/>
    <col min="15375" max="15616" width="8.875" style="49"/>
    <col min="15617" max="15617" width="4.75" style="49" customWidth="1"/>
    <col min="15618" max="15618" width="1.375" style="49" customWidth="1"/>
    <col min="15619" max="15619" width="22.75" style="49" customWidth="1"/>
    <col min="15620" max="15620" width="3.375" style="49" customWidth="1"/>
    <col min="15621" max="15621" width="4.625" style="49" customWidth="1"/>
    <col min="15622" max="15622" width="13" style="49" customWidth="1"/>
    <col min="15623" max="15623" width="18.375" style="49" customWidth="1"/>
    <col min="15624" max="15624" width="2.125" style="49" customWidth="1"/>
    <col min="15625" max="15625" width="18.375" style="49" customWidth="1"/>
    <col min="15626" max="15626" width="2.125" style="49" customWidth="1"/>
    <col min="15627" max="15628" width="13.625" style="49" customWidth="1"/>
    <col min="15629" max="15629" width="18.375" style="49" customWidth="1"/>
    <col min="15630" max="15630" width="14.875" style="49" customWidth="1"/>
    <col min="15631" max="15872" width="8.875" style="49"/>
    <col min="15873" max="15873" width="4.75" style="49" customWidth="1"/>
    <col min="15874" max="15874" width="1.375" style="49" customWidth="1"/>
    <col min="15875" max="15875" width="22.75" style="49" customWidth="1"/>
    <col min="15876" max="15876" width="3.375" style="49" customWidth="1"/>
    <col min="15877" max="15877" width="4.625" style="49" customWidth="1"/>
    <col min="15878" max="15878" width="13" style="49" customWidth="1"/>
    <col min="15879" max="15879" width="18.375" style="49" customWidth="1"/>
    <col min="15880" max="15880" width="2.125" style="49" customWidth="1"/>
    <col min="15881" max="15881" width="18.375" style="49" customWidth="1"/>
    <col min="15882" max="15882" width="2.125" style="49" customWidth="1"/>
    <col min="15883" max="15884" width="13.625" style="49" customWidth="1"/>
    <col min="15885" max="15885" width="18.375" style="49" customWidth="1"/>
    <col min="15886" max="15886" width="14.875" style="49" customWidth="1"/>
    <col min="15887" max="16128" width="8.875" style="49"/>
    <col min="16129" max="16129" width="4.75" style="49" customWidth="1"/>
    <col min="16130" max="16130" width="1.375" style="49" customWidth="1"/>
    <col min="16131" max="16131" width="22.75" style="49" customWidth="1"/>
    <col min="16132" max="16132" width="3.375" style="49" customWidth="1"/>
    <col min="16133" max="16133" width="4.625" style="49" customWidth="1"/>
    <col min="16134" max="16134" width="13" style="49" customWidth="1"/>
    <col min="16135" max="16135" width="18.375" style="49" customWidth="1"/>
    <col min="16136" max="16136" width="2.125" style="49" customWidth="1"/>
    <col min="16137" max="16137" width="18.375" style="49" customWidth="1"/>
    <col min="16138" max="16138" width="2.125" style="49" customWidth="1"/>
    <col min="16139" max="16140" width="13.625" style="49" customWidth="1"/>
    <col min="16141" max="16141" width="18.375" style="49" customWidth="1"/>
    <col min="16142" max="16142" width="14.875" style="49" customWidth="1"/>
    <col min="16143" max="16384" width="8.875" style="49"/>
  </cols>
  <sheetData>
    <row r="1" spans="1:56" ht="20.25" customHeight="1">
      <c r="F1" s="112" t="s">
        <v>27</v>
      </c>
      <c r="G1" s="538" t="s">
        <v>28</v>
      </c>
      <c r="H1" s="538"/>
      <c r="I1" s="538"/>
      <c r="J1" s="538"/>
    </row>
    <row r="2" spans="1:56" s="50" customFormat="1" ht="20.25" customHeight="1">
      <c r="A2" s="110"/>
      <c r="B2" s="110"/>
      <c r="C2" s="110"/>
      <c r="D2" s="110"/>
      <c r="E2" s="110"/>
      <c r="F2" s="121" t="s">
        <v>29</v>
      </c>
      <c r="G2" s="539"/>
      <c r="H2" s="539"/>
      <c r="I2" s="539"/>
      <c r="J2" s="539"/>
      <c r="K2" s="110"/>
      <c r="L2" s="113">
        <v>2</v>
      </c>
      <c r="M2" s="111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</row>
    <row r="3" spans="1:56" ht="27.75" customHeight="1">
      <c r="A3" s="540" t="s">
        <v>55</v>
      </c>
      <c r="B3" s="541"/>
      <c r="C3" s="542"/>
      <c r="D3" s="541" t="s">
        <v>30</v>
      </c>
      <c r="E3" s="547" t="s">
        <v>58</v>
      </c>
      <c r="F3" s="549" t="s">
        <v>31</v>
      </c>
      <c r="G3" s="550"/>
      <c r="H3" s="551" t="s">
        <v>32</v>
      </c>
      <c r="I3" s="542"/>
      <c r="J3" s="553" t="s">
        <v>33</v>
      </c>
      <c r="K3" s="553"/>
      <c r="L3" s="554" t="s">
        <v>54</v>
      </c>
      <c r="M3" s="116"/>
    </row>
    <row r="4" spans="1:56" ht="27.75" customHeight="1">
      <c r="A4" s="543"/>
      <c r="B4" s="544"/>
      <c r="C4" s="545"/>
      <c r="D4" s="546"/>
      <c r="E4" s="548"/>
      <c r="F4" s="556" t="s">
        <v>34</v>
      </c>
      <c r="G4" s="557"/>
      <c r="H4" s="552"/>
      <c r="I4" s="545"/>
      <c r="J4" s="109" t="s">
        <v>35</v>
      </c>
      <c r="K4" s="3" t="s">
        <v>36</v>
      </c>
      <c r="L4" s="555"/>
      <c r="M4" s="116"/>
    </row>
    <row r="5" spans="1:56" ht="30" customHeight="1">
      <c r="A5" s="64"/>
      <c r="B5" s="535" t="s">
        <v>982</v>
      </c>
      <c r="C5" s="51"/>
      <c r="D5" s="558" t="s">
        <v>37</v>
      </c>
      <c r="E5" s="52" t="s">
        <v>38</v>
      </c>
      <c r="F5" s="561" t="s">
        <v>1015</v>
      </c>
      <c r="G5" s="53"/>
      <c r="H5" s="563">
        <f>内訳書!$J$19</f>
        <v>0</v>
      </c>
      <c r="I5" s="53"/>
      <c r="J5" s="565" t="str">
        <f>共通費内訳書!J5</f>
        <v>-</v>
      </c>
      <c r="K5" s="565" t="str">
        <f>共通費内訳書!J6</f>
        <v>-</v>
      </c>
      <c r="L5" s="54"/>
      <c r="M5" s="118"/>
      <c r="N5" s="119"/>
      <c r="O5" s="120"/>
    </row>
    <row r="6" spans="1:56" ht="30" customHeight="1">
      <c r="A6" s="116"/>
      <c r="B6" s="536"/>
      <c r="C6" s="55"/>
      <c r="D6" s="559"/>
      <c r="E6" s="56" t="s">
        <v>39</v>
      </c>
      <c r="F6" s="562"/>
      <c r="G6" s="57"/>
      <c r="H6" s="564"/>
      <c r="I6" s="57"/>
      <c r="J6" s="566"/>
      <c r="K6" s="566"/>
      <c r="L6" s="58"/>
      <c r="M6" s="118"/>
      <c r="N6" s="119"/>
      <c r="O6" s="120"/>
    </row>
    <row r="7" spans="1:56" ht="30" customHeight="1">
      <c r="A7" s="108"/>
      <c r="B7" s="537"/>
      <c r="C7" s="59"/>
      <c r="D7" s="560"/>
      <c r="E7" s="7" t="s">
        <v>40</v>
      </c>
      <c r="F7" s="60"/>
      <c r="G7" s="61"/>
      <c r="H7" s="60"/>
      <c r="I7" s="61"/>
      <c r="J7" s="62"/>
      <c r="K7" s="62"/>
      <c r="L7" s="63"/>
      <c r="M7" s="100"/>
    </row>
    <row r="8" spans="1:56" ht="30" customHeight="1">
      <c r="A8" s="64"/>
      <c r="B8" s="569"/>
      <c r="C8" s="51"/>
      <c r="D8" s="558"/>
      <c r="E8" s="52" t="s">
        <v>38</v>
      </c>
      <c r="F8" s="563"/>
      <c r="G8" s="53"/>
      <c r="H8" s="563"/>
      <c r="I8" s="53"/>
      <c r="J8" s="567"/>
      <c r="K8" s="567"/>
      <c r="L8" s="54"/>
    </row>
    <row r="9" spans="1:56" ht="30" customHeight="1">
      <c r="A9" s="116"/>
      <c r="B9" s="570"/>
      <c r="C9" s="55"/>
      <c r="D9" s="559"/>
      <c r="E9" s="56" t="s">
        <v>39</v>
      </c>
      <c r="F9" s="572"/>
      <c r="G9" s="57"/>
      <c r="H9" s="564"/>
      <c r="I9" s="57"/>
      <c r="J9" s="568"/>
      <c r="K9" s="568"/>
      <c r="L9" s="58"/>
    </row>
    <row r="10" spans="1:56" ht="30" customHeight="1">
      <c r="A10" s="108"/>
      <c r="B10" s="571"/>
      <c r="C10" s="59"/>
      <c r="D10" s="560"/>
      <c r="E10" s="7" t="s">
        <v>40</v>
      </c>
      <c r="F10" s="60"/>
      <c r="G10" s="61"/>
      <c r="H10" s="60"/>
      <c r="I10" s="61"/>
      <c r="J10" s="62"/>
      <c r="K10" s="62"/>
      <c r="L10" s="65"/>
      <c r="M10" s="101"/>
    </row>
    <row r="11" spans="1:56" ht="30" customHeight="1">
      <c r="A11" s="64"/>
      <c r="B11" s="569" t="s">
        <v>56</v>
      </c>
      <c r="C11" s="51"/>
      <c r="D11" s="558" t="s">
        <v>37</v>
      </c>
      <c r="E11" s="52" t="s">
        <v>38</v>
      </c>
      <c r="F11" s="561" t="s">
        <v>1015</v>
      </c>
      <c r="G11" s="53"/>
      <c r="H11" s="563"/>
      <c r="I11" s="53"/>
      <c r="J11" s="567"/>
      <c r="K11" s="567"/>
      <c r="L11" s="54"/>
    </row>
    <row r="12" spans="1:56" ht="30" customHeight="1">
      <c r="A12" s="116"/>
      <c r="B12" s="570"/>
      <c r="C12" s="55"/>
      <c r="D12" s="559"/>
      <c r="E12" s="56" t="s">
        <v>39</v>
      </c>
      <c r="F12" s="562"/>
      <c r="G12" s="57"/>
      <c r="H12" s="564"/>
      <c r="I12" s="57"/>
      <c r="J12" s="568"/>
      <c r="K12" s="568"/>
      <c r="L12" s="151"/>
    </row>
    <row r="13" spans="1:56" ht="30" customHeight="1">
      <c r="A13" s="108"/>
      <c r="B13" s="571"/>
      <c r="C13" s="59"/>
      <c r="D13" s="560"/>
      <c r="E13" s="7" t="s">
        <v>40</v>
      </c>
      <c r="F13" s="60"/>
      <c r="G13" s="61"/>
      <c r="H13" s="60"/>
      <c r="I13" s="61"/>
      <c r="J13" s="62"/>
      <c r="K13" s="62"/>
      <c r="L13" s="247"/>
      <c r="M13" s="101"/>
      <c r="N13" s="66"/>
    </row>
    <row r="14" spans="1:56" ht="30" customHeight="1">
      <c r="A14" s="64"/>
      <c r="B14" s="569" t="s">
        <v>41</v>
      </c>
      <c r="C14" s="51"/>
      <c r="D14" s="558"/>
      <c r="E14" s="52" t="s">
        <v>38</v>
      </c>
      <c r="F14" s="561" t="s">
        <v>1015</v>
      </c>
      <c r="G14" s="53"/>
      <c r="H14" s="563"/>
      <c r="I14" s="53"/>
      <c r="J14" s="567"/>
      <c r="K14" s="567"/>
      <c r="L14" s="150"/>
    </row>
    <row r="15" spans="1:56" ht="30" customHeight="1">
      <c r="A15" s="116"/>
      <c r="B15" s="570"/>
      <c r="C15" s="55"/>
      <c r="D15" s="559"/>
      <c r="E15" s="56" t="s">
        <v>39</v>
      </c>
      <c r="F15" s="562"/>
      <c r="G15" s="57"/>
      <c r="H15" s="564"/>
      <c r="I15" s="57"/>
      <c r="J15" s="568"/>
      <c r="K15" s="568"/>
      <c r="L15" s="58"/>
    </row>
    <row r="16" spans="1:56" ht="30" customHeight="1">
      <c r="A16" s="108"/>
      <c r="B16" s="571"/>
      <c r="C16" s="59"/>
      <c r="D16" s="560"/>
      <c r="E16" s="7" t="s">
        <v>40</v>
      </c>
      <c r="F16" s="60"/>
      <c r="G16" s="61"/>
      <c r="H16" s="60"/>
      <c r="I16" s="61"/>
      <c r="J16" s="62"/>
      <c r="K16" s="62"/>
      <c r="L16" s="65"/>
      <c r="M16" s="101"/>
    </row>
    <row r="17" spans="1:13" ht="30" customHeight="1">
      <c r="A17" s="64"/>
      <c r="B17" s="569" t="s">
        <v>57</v>
      </c>
      <c r="C17" s="51"/>
      <c r="D17" s="558" t="s">
        <v>37</v>
      </c>
      <c r="E17" s="52" t="s">
        <v>38</v>
      </c>
      <c r="F17" s="561" t="s">
        <v>1015</v>
      </c>
      <c r="G17" s="53"/>
      <c r="H17" s="563"/>
      <c r="I17" s="53"/>
      <c r="J17" s="563"/>
      <c r="K17" s="563"/>
      <c r="L17" s="54"/>
    </row>
    <row r="18" spans="1:13" ht="30" customHeight="1">
      <c r="A18" s="116"/>
      <c r="B18" s="570"/>
      <c r="C18" s="115"/>
      <c r="D18" s="559"/>
      <c r="E18" s="56" t="s">
        <v>39</v>
      </c>
      <c r="F18" s="562"/>
      <c r="G18" s="67"/>
      <c r="H18" s="572"/>
      <c r="I18" s="67"/>
      <c r="J18" s="572"/>
      <c r="K18" s="572"/>
      <c r="L18" s="58"/>
    </row>
    <row r="19" spans="1:13" ht="30" customHeight="1">
      <c r="A19" s="68"/>
      <c r="B19" s="574"/>
      <c r="C19" s="69"/>
      <c r="D19" s="575"/>
      <c r="E19" s="25" t="s">
        <v>40</v>
      </c>
      <c r="F19" s="117"/>
      <c r="G19" s="70"/>
      <c r="H19" s="71"/>
      <c r="I19" s="70"/>
      <c r="J19" s="72"/>
      <c r="K19" s="72"/>
      <c r="L19" s="73"/>
      <c r="M19" s="102"/>
    </row>
    <row r="20" spans="1:13" ht="15" customHeight="1">
      <c r="A20" s="573"/>
      <c r="B20" s="573"/>
      <c r="C20" s="50"/>
      <c r="D20" s="50"/>
      <c r="E20" s="50"/>
      <c r="F20" s="50"/>
      <c r="G20" s="50"/>
      <c r="H20" s="50"/>
      <c r="I20" s="50"/>
      <c r="J20" s="74"/>
      <c r="K20" s="74"/>
      <c r="L20" s="32"/>
      <c r="M20" s="114"/>
    </row>
  </sheetData>
  <mergeCells count="40">
    <mergeCell ref="A20:B20"/>
    <mergeCell ref="B17:B19"/>
    <mergeCell ref="D17:D19"/>
    <mergeCell ref="F17:F18"/>
    <mergeCell ref="H17:H18"/>
    <mergeCell ref="J17:J18"/>
    <mergeCell ref="K17:K18"/>
    <mergeCell ref="B14:B16"/>
    <mergeCell ref="D14:D16"/>
    <mergeCell ref="F14:F15"/>
    <mergeCell ref="H14:H15"/>
    <mergeCell ref="J14:J15"/>
    <mergeCell ref="K14:K15"/>
    <mergeCell ref="K11:K12"/>
    <mergeCell ref="B8:B10"/>
    <mergeCell ref="D8:D10"/>
    <mergeCell ref="F8:F9"/>
    <mergeCell ref="H8:H9"/>
    <mergeCell ref="J8:J9"/>
    <mergeCell ref="K8:K9"/>
    <mergeCell ref="B11:B13"/>
    <mergeCell ref="D11:D13"/>
    <mergeCell ref="F11:F12"/>
    <mergeCell ref="H11:H12"/>
    <mergeCell ref="J11:J12"/>
    <mergeCell ref="L3:L4"/>
    <mergeCell ref="F4:G4"/>
    <mergeCell ref="D5:D7"/>
    <mergeCell ref="F5:F6"/>
    <mergeCell ref="H5:H6"/>
    <mergeCell ref="J5:J6"/>
    <mergeCell ref="K5:K6"/>
    <mergeCell ref="B5:B7"/>
    <mergeCell ref="G1:J2"/>
    <mergeCell ref="A3:C4"/>
    <mergeCell ref="D3:D4"/>
    <mergeCell ref="E3:E4"/>
    <mergeCell ref="F3:G3"/>
    <mergeCell ref="H3:I4"/>
    <mergeCell ref="J3:K3"/>
  </mergeCells>
  <phoneticPr fontId="8"/>
  <printOptions horizontalCentered="1" verticalCentered="1"/>
  <pageMargins left="0.39370078740157483" right="0.39370078740157483" top="0.78740157480314965" bottom="0.39370078740157483" header="0.51181102362204722" footer="0.51181102362204722"/>
  <pageSetup paperSize="9" scale="95" orientation="landscape" r:id="rId1"/>
  <headerFooter alignWithMargins="0"/>
  <ignoredErrors>
    <ignoredError sqref="D5 D11 D17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00"/>
  <sheetViews>
    <sheetView showGridLines="0" view="pageBreakPreview" topLeftCell="A175" zoomScale="75" zoomScaleNormal="75" zoomScaleSheetLayoutView="75" workbookViewId="0">
      <selection activeCell="O291" sqref="O291"/>
    </sheetView>
  </sheetViews>
  <sheetFormatPr defaultColWidth="8.875" defaultRowHeight="30.6" customHeight="1"/>
  <cols>
    <col min="1" max="1" width="1.75" style="16" customWidth="1"/>
    <col min="2" max="2" width="4.25" style="16" customWidth="1"/>
    <col min="3" max="3" width="21.625" style="16" customWidth="1"/>
    <col min="4" max="4" width="11.25" style="16" hidden="1" customWidth="1"/>
    <col min="5" max="5" width="1.625" style="16" hidden="1" customWidth="1"/>
    <col min="6" max="6" width="0.125" style="16" hidden="1" customWidth="1"/>
    <col min="7" max="7" width="11.25" style="16" hidden="1" customWidth="1"/>
    <col min="8" max="8" width="3" style="16" customWidth="1"/>
    <col min="9" max="9" width="15.875" style="16" customWidth="1"/>
    <col min="10" max="10" width="22.375" style="16" customWidth="1"/>
    <col min="11" max="11" width="2.125" style="16" customWidth="1"/>
    <col min="12" max="12" width="22.375" style="16" customWidth="1"/>
    <col min="13" max="13" width="2.125" style="16" customWidth="1"/>
    <col min="14" max="14" width="22.375" style="16" customWidth="1"/>
    <col min="15" max="15" width="2.25" style="16" customWidth="1"/>
    <col min="16" max="16" width="15.375" style="16" customWidth="1"/>
    <col min="17" max="17" width="22.125" style="218" customWidth="1"/>
    <col min="18" max="256" width="8.875" style="16"/>
    <col min="257" max="257" width="1.75" style="16" customWidth="1"/>
    <col min="258" max="258" width="4.25" style="16" customWidth="1"/>
    <col min="259" max="259" width="21.625" style="16" customWidth="1"/>
    <col min="260" max="263" width="0" style="16" hidden="1" customWidth="1"/>
    <col min="264" max="264" width="3" style="16" customWidth="1"/>
    <col min="265" max="265" width="15.875" style="16" customWidth="1"/>
    <col min="266" max="266" width="22.375" style="16" customWidth="1"/>
    <col min="267" max="267" width="2.125" style="16" customWidth="1"/>
    <col min="268" max="268" width="22.375" style="16" customWidth="1"/>
    <col min="269" max="269" width="2.125" style="16" customWidth="1"/>
    <col min="270" max="270" width="22.375" style="16" customWidth="1"/>
    <col min="271" max="271" width="2.25" style="16" customWidth="1"/>
    <col min="272" max="272" width="15.375" style="16" customWidth="1"/>
    <col min="273" max="512" width="8.875" style="16"/>
    <col min="513" max="513" width="1.75" style="16" customWidth="1"/>
    <col min="514" max="514" width="4.25" style="16" customWidth="1"/>
    <col min="515" max="515" width="21.625" style="16" customWidth="1"/>
    <col min="516" max="519" width="0" style="16" hidden="1" customWidth="1"/>
    <col min="520" max="520" width="3" style="16" customWidth="1"/>
    <col min="521" max="521" width="15.875" style="16" customWidth="1"/>
    <col min="522" max="522" width="22.375" style="16" customWidth="1"/>
    <col min="523" max="523" width="2.125" style="16" customWidth="1"/>
    <col min="524" max="524" width="22.375" style="16" customWidth="1"/>
    <col min="525" max="525" width="2.125" style="16" customWidth="1"/>
    <col min="526" max="526" width="22.375" style="16" customWidth="1"/>
    <col min="527" max="527" width="2.25" style="16" customWidth="1"/>
    <col min="528" max="528" width="15.375" style="16" customWidth="1"/>
    <col min="529" max="768" width="8.875" style="16"/>
    <col min="769" max="769" width="1.75" style="16" customWidth="1"/>
    <col min="770" max="770" width="4.25" style="16" customWidth="1"/>
    <col min="771" max="771" width="21.625" style="16" customWidth="1"/>
    <col min="772" max="775" width="0" style="16" hidden="1" customWidth="1"/>
    <col min="776" max="776" width="3" style="16" customWidth="1"/>
    <col min="777" max="777" width="15.875" style="16" customWidth="1"/>
    <col min="778" max="778" width="22.375" style="16" customWidth="1"/>
    <col min="779" max="779" width="2.125" style="16" customWidth="1"/>
    <col min="780" max="780" width="22.375" style="16" customWidth="1"/>
    <col min="781" max="781" width="2.125" style="16" customWidth="1"/>
    <col min="782" max="782" width="22.375" style="16" customWidth="1"/>
    <col min="783" max="783" width="2.25" style="16" customWidth="1"/>
    <col min="784" max="784" width="15.375" style="16" customWidth="1"/>
    <col min="785" max="1024" width="8.875" style="16"/>
    <col min="1025" max="1025" width="1.75" style="16" customWidth="1"/>
    <col min="1026" max="1026" width="4.25" style="16" customWidth="1"/>
    <col min="1027" max="1027" width="21.625" style="16" customWidth="1"/>
    <col min="1028" max="1031" width="0" style="16" hidden="1" customWidth="1"/>
    <col min="1032" max="1032" width="3" style="16" customWidth="1"/>
    <col min="1033" max="1033" width="15.875" style="16" customWidth="1"/>
    <col min="1034" max="1034" width="22.375" style="16" customWidth="1"/>
    <col min="1035" max="1035" width="2.125" style="16" customWidth="1"/>
    <col min="1036" max="1036" width="22.375" style="16" customWidth="1"/>
    <col min="1037" max="1037" width="2.125" style="16" customWidth="1"/>
    <col min="1038" max="1038" width="22.375" style="16" customWidth="1"/>
    <col min="1039" max="1039" width="2.25" style="16" customWidth="1"/>
    <col min="1040" max="1040" width="15.375" style="16" customWidth="1"/>
    <col min="1041" max="1280" width="8.875" style="16"/>
    <col min="1281" max="1281" width="1.75" style="16" customWidth="1"/>
    <col min="1282" max="1282" width="4.25" style="16" customWidth="1"/>
    <col min="1283" max="1283" width="21.625" style="16" customWidth="1"/>
    <col min="1284" max="1287" width="0" style="16" hidden="1" customWidth="1"/>
    <col min="1288" max="1288" width="3" style="16" customWidth="1"/>
    <col min="1289" max="1289" width="15.875" style="16" customWidth="1"/>
    <col min="1290" max="1290" width="22.375" style="16" customWidth="1"/>
    <col min="1291" max="1291" width="2.125" style="16" customWidth="1"/>
    <col min="1292" max="1292" width="22.375" style="16" customWidth="1"/>
    <col min="1293" max="1293" width="2.125" style="16" customWidth="1"/>
    <col min="1294" max="1294" width="22.375" style="16" customWidth="1"/>
    <col min="1295" max="1295" width="2.25" style="16" customWidth="1"/>
    <col min="1296" max="1296" width="15.375" style="16" customWidth="1"/>
    <col min="1297" max="1536" width="8.875" style="16"/>
    <col min="1537" max="1537" width="1.75" style="16" customWidth="1"/>
    <col min="1538" max="1538" width="4.25" style="16" customWidth="1"/>
    <col min="1539" max="1539" width="21.625" style="16" customWidth="1"/>
    <col min="1540" max="1543" width="0" style="16" hidden="1" customWidth="1"/>
    <col min="1544" max="1544" width="3" style="16" customWidth="1"/>
    <col min="1545" max="1545" width="15.875" style="16" customWidth="1"/>
    <col min="1546" max="1546" width="22.375" style="16" customWidth="1"/>
    <col min="1547" max="1547" width="2.125" style="16" customWidth="1"/>
    <col min="1548" max="1548" width="22.375" style="16" customWidth="1"/>
    <col min="1549" max="1549" width="2.125" style="16" customWidth="1"/>
    <col min="1550" max="1550" width="22.375" style="16" customWidth="1"/>
    <col min="1551" max="1551" width="2.25" style="16" customWidth="1"/>
    <col min="1552" max="1552" width="15.375" style="16" customWidth="1"/>
    <col min="1553" max="1792" width="8.875" style="16"/>
    <col min="1793" max="1793" width="1.75" style="16" customWidth="1"/>
    <col min="1794" max="1794" width="4.25" style="16" customWidth="1"/>
    <col min="1795" max="1795" width="21.625" style="16" customWidth="1"/>
    <col min="1796" max="1799" width="0" style="16" hidden="1" customWidth="1"/>
    <col min="1800" max="1800" width="3" style="16" customWidth="1"/>
    <col min="1801" max="1801" width="15.875" style="16" customWidth="1"/>
    <col min="1802" max="1802" width="22.375" style="16" customWidth="1"/>
    <col min="1803" max="1803" width="2.125" style="16" customWidth="1"/>
    <col min="1804" max="1804" width="22.375" style="16" customWidth="1"/>
    <col min="1805" max="1805" width="2.125" style="16" customWidth="1"/>
    <col min="1806" max="1806" width="22.375" style="16" customWidth="1"/>
    <col min="1807" max="1807" width="2.25" style="16" customWidth="1"/>
    <col min="1808" max="1808" width="15.375" style="16" customWidth="1"/>
    <col min="1809" max="2048" width="8.875" style="16"/>
    <col min="2049" max="2049" width="1.75" style="16" customWidth="1"/>
    <col min="2050" max="2050" width="4.25" style="16" customWidth="1"/>
    <col min="2051" max="2051" width="21.625" style="16" customWidth="1"/>
    <col min="2052" max="2055" width="0" style="16" hidden="1" customWidth="1"/>
    <col min="2056" max="2056" width="3" style="16" customWidth="1"/>
    <col min="2057" max="2057" width="15.875" style="16" customWidth="1"/>
    <col min="2058" max="2058" width="22.375" style="16" customWidth="1"/>
    <col min="2059" max="2059" width="2.125" style="16" customWidth="1"/>
    <col min="2060" max="2060" width="22.375" style="16" customWidth="1"/>
    <col min="2061" max="2061" width="2.125" style="16" customWidth="1"/>
    <col min="2062" max="2062" width="22.375" style="16" customWidth="1"/>
    <col min="2063" max="2063" width="2.25" style="16" customWidth="1"/>
    <col min="2064" max="2064" width="15.375" style="16" customWidth="1"/>
    <col min="2065" max="2304" width="8.875" style="16"/>
    <col min="2305" max="2305" width="1.75" style="16" customWidth="1"/>
    <col min="2306" max="2306" width="4.25" style="16" customWidth="1"/>
    <col min="2307" max="2307" width="21.625" style="16" customWidth="1"/>
    <col min="2308" max="2311" width="0" style="16" hidden="1" customWidth="1"/>
    <col min="2312" max="2312" width="3" style="16" customWidth="1"/>
    <col min="2313" max="2313" width="15.875" style="16" customWidth="1"/>
    <col min="2314" max="2314" width="22.375" style="16" customWidth="1"/>
    <col min="2315" max="2315" width="2.125" style="16" customWidth="1"/>
    <col min="2316" max="2316" width="22.375" style="16" customWidth="1"/>
    <col min="2317" max="2317" width="2.125" style="16" customWidth="1"/>
    <col min="2318" max="2318" width="22.375" style="16" customWidth="1"/>
    <col min="2319" max="2319" width="2.25" style="16" customWidth="1"/>
    <col min="2320" max="2320" width="15.375" style="16" customWidth="1"/>
    <col min="2321" max="2560" width="8.875" style="16"/>
    <col min="2561" max="2561" width="1.75" style="16" customWidth="1"/>
    <col min="2562" max="2562" width="4.25" style="16" customWidth="1"/>
    <col min="2563" max="2563" width="21.625" style="16" customWidth="1"/>
    <col min="2564" max="2567" width="0" style="16" hidden="1" customWidth="1"/>
    <col min="2568" max="2568" width="3" style="16" customWidth="1"/>
    <col min="2569" max="2569" width="15.875" style="16" customWidth="1"/>
    <col min="2570" max="2570" width="22.375" style="16" customWidth="1"/>
    <col min="2571" max="2571" width="2.125" style="16" customWidth="1"/>
    <col min="2572" max="2572" width="22.375" style="16" customWidth="1"/>
    <col min="2573" max="2573" width="2.125" style="16" customWidth="1"/>
    <col min="2574" max="2574" width="22.375" style="16" customWidth="1"/>
    <col min="2575" max="2575" width="2.25" style="16" customWidth="1"/>
    <col min="2576" max="2576" width="15.375" style="16" customWidth="1"/>
    <col min="2577" max="2816" width="8.875" style="16"/>
    <col min="2817" max="2817" width="1.75" style="16" customWidth="1"/>
    <col min="2818" max="2818" width="4.25" style="16" customWidth="1"/>
    <col min="2819" max="2819" width="21.625" style="16" customWidth="1"/>
    <col min="2820" max="2823" width="0" style="16" hidden="1" customWidth="1"/>
    <col min="2824" max="2824" width="3" style="16" customWidth="1"/>
    <col min="2825" max="2825" width="15.875" style="16" customWidth="1"/>
    <col min="2826" max="2826" width="22.375" style="16" customWidth="1"/>
    <col min="2827" max="2827" width="2.125" style="16" customWidth="1"/>
    <col min="2828" max="2828" width="22.375" style="16" customWidth="1"/>
    <col min="2829" max="2829" width="2.125" style="16" customWidth="1"/>
    <col min="2830" max="2830" width="22.375" style="16" customWidth="1"/>
    <col min="2831" max="2831" width="2.25" style="16" customWidth="1"/>
    <col min="2832" max="2832" width="15.375" style="16" customWidth="1"/>
    <col min="2833" max="3072" width="8.875" style="16"/>
    <col min="3073" max="3073" width="1.75" style="16" customWidth="1"/>
    <col min="3074" max="3074" width="4.25" style="16" customWidth="1"/>
    <col min="3075" max="3075" width="21.625" style="16" customWidth="1"/>
    <col min="3076" max="3079" width="0" style="16" hidden="1" customWidth="1"/>
    <col min="3080" max="3080" width="3" style="16" customWidth="1"/>
    <col min="3081" max="3081" width="15.875" style="16" customWidth="1"/>
    <col min="3082" max="3082" width="22.375" style="16" customWidth="1"/>
    <col min="3083" max="3083" width="2.125" style="16" customWidth="1"/>
    <col min="3084" max="3084" width="22.375" style="16" customWidth="1"/>
    <col min="3085" max="3085" width="2.125" style="16" customWidth="1"/>
    <col min="3086" max="3086" width="22.375" style="16" customWidth="1"/>
    <col min="3087" max="3087" width="2.25" style="16" customWidth="1"/>
    <col min="3088" max="3088" width="15.375" style="16" customWidth="1"/>
    <col min="3089" max="3328" width="8.875" style="16"/>
    <col min="3329" max="3329" width="1.75" style="16" customWidth="1"/>
    <col min="3330" max="3330" width="4.25" style="16" customWidth="1"/>
    <col min="3331" max="3331" width="21.625" style="16" customWidth="1"/>
    <col min="3332" max="3335" width="0" style="16" hidden="1" customWidth="1"/>
    <col min="3336" max="3336" width="3" style="16" customWidth="1"/>
    <col min="3337" max="3337" width="15.875" style="16" customWidth="1"/>
    <col min="3338" max="3338" width="22.375" style="16" customWidth="1"/>
    <col min="3339" max="3339" width="2.125" style="16" customWidth="1"/>
    <col min="3340" max="3340" width="22.375" style="16" customWidth="1"/>
    <col min="3341" max="3341" width="2.125" style="16" customWidth="1"/>
    <col min="3342" max="3342" width="22.375" style="16" customWidth="1"/>
    <col min="3343" max="3343" width="2.25" style="16" customWidth="1"/>
    <col min="3344" max="3344" width="15.375" style="16" customWidth="1"/>
    <col min="3345" max="3584" width="8.875" style="16"/>
    <col min="3585" max="3585" width="1.75" style="16" customWidth="1"/>
    <col min="3586" max="3586" width="4.25" style="16" customWidth="1"/>
    <col min="3587" max="3587" width="21.625" style="16" customWidth="1"/>
    <col min="3588" max="3591" width="0" style="16" hidden="1" customWidth="1"/>
    <col min="3592" max="3592" width="3" style="16" customWidth="1"/>
    <col min="3593" max="3593" width="15.875" style="16" customWidth="1"/>
    <col min="3594" max="3594" width="22.375" style="16" customWidth="1"/>
    <col min="3595" max="3595" width="2.125" style="16" customWidth="1"/>
    <col min="3596" max="3596" width="22.375" style="16" customWidth="1"/>
    <col min="3597" max="3597" width="2.125" style="16" customWidth="1"/>
    <col min="3598" max="3598" width="22.375" style="16" customWidth="1"/>
    <col min="3599" max="3599" width="2.25" style="16" customWidth="1"/>
    <col min="3600" max="3600" width="15.375" style="16" customWidth="1"/>
    <col min="3601" max="3840" width="8.875" style="16"/>
    <col min="3841" max="3841" width="1.75" style="16" customWidth="1"/>
    <col min="3842" max="3842" width="4.25" style="16" customWidth="1"/>
    <col min="3843" max="3843" width="21.625" style="16" customWidth="1"/>
    <col min="3844" max="3847" width="0" style="16" hidden="1" customWidth="1"/>
    <col min="3848" max="3848" width="3" style="16" customWidth="1"/>
    <col min="3849" max="3849" width="15.875" style="16" customWidth="1"/>
    <col min="3850" max="3850" width="22.375" style="16" customWidth="1"/>
    <col min="3851" max="3851" width="2.125" style="16" customWidth="1"/>
    <col min="3852" max="3852" width="22.375" style="16" customWidth="1"/>
    <col min="3853" max="3853" width="2.125" style="16" customWidth="1"/>
    <col min="3854" max="3854" width="22.375" style="16" customWidth="1"/>
    <col min="3855" max="3855" width="2.25" style="16" customWidth="1"/>
    <col min="3856" max="3856" width="15.375" style="16" customWidth="1"/>
    <col min="3857" max="4096" width="8.875" style="16"/>
    <col min="4097" max="4097" width="1.75" style="16" customWidth="1"/>
    <col min="4098" max="4098" width="4.25" style="16" customWidth="1"/>
    <col min="4099" max="4099" width="21.625" style="16" customWidth="1"/>
    <col min="4100" max="4103" width="0" style="16" hidden="1" customWidth="1"/>
    <col min="4104" max="4104" width="3" style="16" customWidth="1"/>
    <col min="4105" max="4105" width="15.875" style="16" customWidth="1"/>
    <col min="4106" max="4106" width="22.375" style="16" customWidth="1"/>
    <col min="4107" max="4107" width="2.125" style="16" customWidth="1"/>
    <col min="4108" max="4108" width="22.375" style="16" customWidth="1"/>
    <col min="4109" max="4109" width="2.125" style="16" customWidth="1"/>
    <col min="4110" max="4110" width="22.375" style="16" customWidth="1"/>
    <col min="4111" max="4111" width="2.25" style="16" customWidth="1"/>
    <col min="4112" max="4112" width="15.375" style="16" customWidth="1"/>
    <col min="4113" max="4352" width="8.875" style="16"/>
    <col min="4353" max="4353" width="1.75" style="16" customWidth="1"/>
    <col min="4354" max="4354" width="4.25" style="16" customWidth="1"/>
    <col min="4355" max="4355" width="21.625" style="16" customWidth="1"/>
    <col min="4356" max="4359" width="0" style="16" hidden="1" customWidth="1"/>
    <col min="4360" max="4360" width="3" style="16" customWidth="1"/>
    <col min="4361" max="4361" width="15.875" style="16" customWidth="1"/>
    <col min="4362" max="4362" width="22.375" style="16" customWidth="1"/>
    <col min="4363" max="4363" width="2.125" style="16" customWidth="1"/>
    <col min="4364" max="4364" width="22.375" style="16" customWidth="1"/>
    <col min="4365" max="4365" width="2.125" style="16" customWidth="1"/>
    <col min="4366" max="4366" width="22.375" style="16" customWidth="1"/>
    <col min="4367" max="4367" width="2.25" style="16" customWidth="1"/>
    <col min="4368" max="4368" width="15.375" style="16" customWidth="1"/>
    <col min="4369" max="4608" width="8.875" style="16"/>
    <col min="4609" max="4609" width="1.75" style="16" customWidth="1"/>
    <col min="4610" max="4610" width="4.25" style="16" customWidth="1"/>
    <col min="4611" max="4611" width="21.625" style="16" customWidth="1"/>
    <col min="4612" max="4615" width="0" style="16" hidden="1" customWidth="1"/>
    <col min="4616" max="4616" width="3" style="16" customWidth="1"/>
    <col min="4617" max="4617" width="15.875" style="16" customWidth="1"/>
    <col min="4618" max="4618" width="22.375" style="16" customWidth="1"/>
    <col min="4619" max="4619" width="2.125" style="16" customWidth="1"/>
    <col min="4620" max="4620" width="22.375" style="16" customWidth="1"/>
    <col min="4621" max="4621" width="2.125" style="16" customWidth="1"/>
    <col min="4622" max="4622" width="22.375" style="16" customWidth="1"/>
    <col min="4623" max="4623" width="2.25" style="16" customWidth="1"/>
    <col min="4624" max="4624" width="15.375" style="16" customWidth="1"/>
    <col min="4625" max="4864" width="8.875" style="16"/>
    <col min="4865" max="4865" width="1.75" style="16" customWidth="1"/>
    <col min="4866" max="4866" width="4.25" style="16" customWidth="1"/>
    <col min="4867" max="4867" width="21.625" style="16" customWidth="1"/>
    <col min="4868" max="4871" width="0" style="16" hidden="1" customWidth="1"/>
    <col min="4872" max="4872" width="3" style="16" customWidth="1"/>
    <col min="4873" max="4873" width="15.875" style="16" customWidth="1"/>
    <col min="4874" max="4874" width="22.375" style="16" customWidth="1"/>
    <col min="4875" max="4875" width="2.125" style="16" customWidth="1"/>
    <col min="4876" max="4876" width="22.375" style="16" customWidth="1"/>
    <col min="4877" max="4877" width="2.125" style="16" customWidth="1"/>
    <col min="4878" max="4878" width="22.375" style="16" customWidth="1"/>
    <col min="4879" max="4879" width="2.25" style="16" customWidth="1"/>
    <col min="4880" max="4880" width="15.375" style="16" customWidth="1"/>
    <col min="4881" max="5120" width="8.875" style="16"/>
    <col min="5121" max="5121" width="1.75" style="16" customWidth="1"/>
    <col min="5122" max="5122" width="4.25" style="16" customWidth="1"/>
    <col min="5123" max="5123" width="21.625" style="16" customWidth="1"/>
    <col min="5124" max="5127" width="0" style="16" hidden="1" customWidth="1"/>
    <col min="5128" max="5128" width="3" style="16" customWidth="1"/>
    <col min="5129" max="5129" width="15.875" style="16" customWidth="1"/>
    <col min="5130" max="5130" width="22.375" style="16" customWidth="1"/>
    <col min="5131" max="5131" width="2.125" style="16" customWidth="1"/>
    <col min="5132" max="5132" width="22.375" style="16" customWidth="1"/>
    <col min="5133" max="5133" width="2.125" style="16" customWidth="1"/>
    <col min="5134" max="5134" width="22.375" style="16" customWidth="1"/>
    <col min="5135" max="5135" width="2.25" style="16" customWidth="1"/>
    <col min="5136" max="5136" width="15.375" style="16" customWidth="1"/>
    <col min="5137" max="5376" width="8.875" style="16"/>
    <col min="5377" max="5377" width="1.75" style="16" customWidth="1"/>
    <col min="5378" max="5378" width="4.25" style="16" customWidth="1"/>
    <col min="5379" max="5379" width="21.625" style="16" customWidth="1"/>
    <col min="5380" max="5383" width="0" style="16" hidden="1" customWidth="1"/>
    <col min="5384" max="5384" width="3" style="16" customWidth="1"/>
    <col min="5385" max="5385" width="15.875" style="16" customWidth="1"/>
    <col min="5386" max="5386" width="22.375" style="16" customWidth="1"/>
    <col min="5387" max="5387" width="2.125" style="16" customWidth="1"/>
    <col min="5388" max="5388" width="22.375" style="16" customWidth="1"/>
    <col min="5389" max="5389" width="2.125" style="16" customWidth="1"/>
    <col min="5390" max="5390" width="22.375" style="16" customWidth="1"/>
    <col min="5391" max="5391" width="2.25" style="16" customWidth="1"/>
    <col min="5392" max="5392" width="15.375" style="16" customWidth="1"/>
    <col min="5393" max="5632" width="8.875" style="16"/>
    <col min="5633" max="5633" width="1.75" style="16" customWidth="1"/>
    <col min="5634" max="5634" width="4.25" style="16" customWidth="1"/>
    <col min="5635" max="5635" width="21.625" style="16" customWidth="1"/>
    <col min="5636" max="5639" width="0" style="16" hidden="1" customWidth="1"/>
    <col min="5640" max="5640" width="3" style="16" customWidth="1"/>
    <col min="5641" max="5641" width="15.875" style="16" customWidth="1"/>
    <col min="5642" max="5642" width="22.375" style="16" customWidth="1"/>
    <col min="5643" max="5643" width="2.125" style="16" customWidth="1"/>
    <col min="5644" max="5644" width="22.375" style="16" customWidth="1"/>
    <col min="5645" max="5645" width="2.125" style="16" customWidth="1"/>
    <col min="5646" max="5646" width="22.375" style="16" customWidth="1"/>
    <col min="5647" max="5647" width="2.25" style="16" customWidth="1"/>
    <col min="5648" max="5648" width="15.375" style="16" customWidth="1"/>
    <col min="5649" max="5888" width="8.875" style="16"/>
    <col min="5889" max="5889" width="1.75" style="16" customWidth="1"/>
    <col min="5890" max="5890" width="4.25" style="16" customWidth="1"/>
    <col min="5891" max="5891" width="21.625" style="16" customWidth="1"/>
    <col min="5892" max="5895" width="0" style="16" hidden="1" customWidth="1"/>
    <col min="5896" max="5896" width="3" style="16" customWidth="1"/>
    <col min="5897" max="5897" width="15.875" style="16" customWidth="1"/>
    <col min="5898" max="5898" width="22.375" style="16" customWidth="1"/>
    <col min="5899" max="5899" width="2.125" style="16" customWidth="1"/>
    <col min="5900" max="5900" width="22.375" style="16" customWidth="1"/>
    <col min="5901" max="5901" width="2.125" style="16" customWidth="1"/>
    <col min="5902" max="5902" width="22.375" style="16" customWidth="1"/>
    <col min="5903" max="5903" width="2.25" style="16" customWidth="1"/>
    <col min="5904" max="5904" width="15.375" style="16" customWidth="1"/>
    <col min="5905" max="6144" width="8.875" style="16"/>
    <col min="6145" max="6145" width="1.75" style="16" customWidth="1"/>
    <col min="6146" max="6146" width="4.25" style="16" customWidth="1"/>
    <col min="6147" max="6147" width="21.625" style="16" customWidth="1"/>
    <col min="6148" max="6151" width="0" style="16" hidden="1" customWidth="1"/>
    <col min="6152" max="6152" width="3" style="16" customWidth="1"/>
    <col min="6153" max="6153" width="15.875" style="16" customWidth="1"/>
    <col min="6154" max="6154" width="22.375" style="16" customWidth="1"/>
    <col min="6155" max="6155" width="2.125" style="16" customWidth="1"/>
    <col min="6156" max="6156" width="22.375" style="16" customWidth="1"/>
    <col min="6157" max="6157" width="2.125" style="16" customWidth="1"/>
    <col min="6158" max="6158" width="22.375" style="16" customWidth="1"/>
    <col min="6159" max="6159" width="2.25" style="16" customWidth="1"/>
    <col min="6160" max="6160" width="15.375" style="16" customWidth="1"/>
    <col min="6161" max="6400" width="8.875" style="16"/>
    <col min="6401" max="6401" width="1.75" style="16" customWidth="1"/>
    <col min="6402" max="6402" width="4.25" style="16" customWidth="1"/>
    <col min="6403" max="6403" width="21.625" style="16" customWidth="1"/>
    <col min="6404" max="6407" width="0" style="16" hidden="1" customWidth="1"/>
    <col min="6408" max="6408" width="3" style="16" customWidth="1"/>
    <col min="6409" max="6409" width="15.875" style="16" customWidth="1"/>
    <col min="6410" max="6410" width="22.375" style="16" customWidth="1"/>
    <col min="6411" max="6411" width="2.125" style="16" customWidth="1"/>
    <col min="6412" max="6412" width="22.375" style="16" customWidth="1"/>
    <col min="6413" max="6413" width="2.125" style="16" customWidth="1"/>
    <col min="6414" max="6414" width="22.375" style="16" customWidth="1"/>
    <col min="6415" max="6415" width="2.25" style="16" customWidth="1"/>
    <col min="6416" max="6416" width="15.375" style="16" customWidth="1"/>
    <col min="6417" max="6656" width="8.875" style="16"/>
    <col min="6657" max="6657" width="1.75" style="16" customWidth="1"/>
    <col min="6658" max="6658" width="4.25" style="16" customWidth="1"/>
    <col min="6659" max="6659" width="21.625" style="16" customWidth="1"/>
    <col min="6660" max="6663" width="0" style="16" hidden="1" customWidth="1"/>
    <col min="6664" max="6664" width="3" style="16" customWidth="1"/>
    <col min="6665" max="6665" width="15.875" style="16" customWidth="1"/>
    <col min="6666" max="6666" width="22.375" style="16" customWidth="1"/>
    <col min="6667" max="6667" width="2.125" style="16" customWidth="1"/>
    <col min="6668" max="6668" width="22.375" style="16" customWidth="1"/>
    <col min="6669" max="6669" width="2.125" style="16" customWidth="1"/>
    <col min="6670" max="6670" width="22.375" style="16" customWidth="1"/>
    <col min="6671" max="6671" width="2.25" style="16" customWidth="1"/>
    <col min="6672" max="6672" width="15.375" style="16" customWidth="1"/>
    <col min="6673" max="6912" width="8.875" style="16"/>
    <col min="6913" max="6913" width="1.75" style="16" customWidth="1"/>
    <col min="6914" max="6914" width="4.25" style="16" customWidth="1"/>
    <col min="6915" max="6915" width="21.625" style="16" customWidth="1"/>
    <col min="6916" max="6919" width="0" style="16" hidden="1" customWidth="1"/>
    <col min="6920" max="6920" width="3" style="16" customWidth="1"/>
    <col min="6921" max="6921" width="15.875" style="16" customWidth="1"/>
    <col min="6922" max="6922" width="22.375" style="16" customWidth="1"/>
    <col min="6923" max="6923" width="2.125" style="16" customWidth="1"/>
    <col min="6924" max="6924" width="22.375" style="16" customWidth="1"/>
    <col min="6925" max="6925" width="2.125" style="16" customWidth="1"/>
    <col min="6926" max="6926" width="22.375" style="16" customWidth="1"/>
    <col min="6927" max="6927" width="2.25" style="16" customWidth="1"/>
    <col min="6928" max="6928" width="15.375" style="16" customWidth="1"/>
    <col min="6929" max="7168" width="8.875" style="16"/>
    <col min="7169" max="7169" width="1.75" style="16" customWidth="1"/>
    <col min="7170" max="7170" width="4.25" style="16" customWidth="1"/>
    <col min="7171" max="7171" width="21.625" style="16" customWidth="1"/>
    <col min="7172" max="7175" width="0" style="16" hidden="1" customWidth="1"/>
    <col min="7176" max="7176" width="3" style="16" customWidth="1"/>
    <col min="7177" max="7177" width="15.875" style="16" customWidth="1"/>
    <col min="7178" max="7178" width="22.375" style="16" customWidth="1"/>
    <col min="7179" max="7179" width="2.125" style="16" customWidth="1"/>
    <col min="7180" max="7180" width="22.375" style="16" customWidth="1"/>
    <col min="7181" max="7181" width="2.125" style="16" customWidth="1"/>
    <col min="7182" max="7182" width="22.375" style="16" customWidth="1"/>
    <col min="7183" max="7183" width="2.25" style="16" customWidth="1"/>
    <col min="7184" max="7184" width="15.375" style="16" customWidth="1"/>
    <col min="7185" max="7424" width="8.875" style="16"/>
    <col min="7425" max="7425" width="1.75" style="16" customWidth="1"/>
    <col min="7426" max="7426" width="4.25" style="16" customWidth="1"/>
    <col min="7427" max="7427" width="21.625" style="16" customWidth="1"/>
    <col min="7428" max="7431" width="0" style="16" hidden="1" customWidth="1"/>
    <col min="7432" max="7432" width="3" style="16" customWidth="1"/>
    <col min="7433" max="7433" width="15.875" style="16" customWidth="1"/>
    <col min="7434" max="7434" width="22.375" style="16" customWidth="1"/>
    <col min="7435" max="7435" width="2.125" style="16" customWidth="1"/>
    <col min="7436" max="7436" width="22.375" style="16" customWidth="1"/>
    <col min="7437" max="7437" width="2.125" style="16" customWidth="1"/>
    <col min="7438" max="7438" width="22.375" style="16" customWidth="1"/>
    <col min="7439" max="7439" width="2.25" style="16" customWidth="1"/>
    <col min="7440" max="7440" width="15.375" style="16" customWidth="1"/>
    <col min="7441" max="7680" width="8.875" style="16"/>
    <col min="7681" max="7681" width="1.75" style="16" customWidth="1"/>
    <col min="7682" max="7682" width="4.25" style="16" customWidth="1"/>
    <col min="7683" max="7683" width="21.625" style="16" customWidth="1"/>
    <col min="7684" max="7687" width="0" style="16" hidden="1" customWidth="1"/>
    <col min="7688" max="7688" width="3" style="16" customWidth="1"/>
    <col min="7689" max="7689" width="15.875" style="16" customWidth="1"/>
    <col min="7690" max="7690" width="22.375" style="16" customWidth="1"/>
    <col min="7691" max="7691" width="2.125" style="16" customWidth="1"/>
    <col min="7692" max="7692" width="22.375" style="16" customWidth="1"/>
    <col min="7693" max="7693" width="2.125" style="16" customWidth="1"/>
    <col min="7694" max="7694" width="22.375" style="16" customWidth="1"/>
    <col min="7695" max="7695" width="2.25" style="16" customWidth="1"/>
    <col min="7696" max="7696" width="15.375" style="16" customWidth="1"/>
    <col min="7697" max="7936" width="8.875" style="16"/>
    <col min="7937" max="7937" width="1.75" style="16" customWidth="1"/>
    <col min="7938" max="7938" width="4.25" style="16" customWidth="1"/>
    <col min="7939" max="7939" width="21.625" style="16" customWidth="1"/>
    <col min="7940" max="7943" width="0" style="16" hidden="1" customWidth="1"/>
    <col min="7944" max="7944" width="3" style="16" customWidth="1"/>
    <col min="7945" max="7945" width="15.875" style="16" customWidth="1"/>
    <col min="7946" max="7946" width="22.375" style="16" customWidth="1"/>
    <col min="7947" max="7947" width="2.125" style="16" customWidth="1"/>
    <col min="7948" max="7948" width="22.375" style="16" customWidth="1"/>
    <col min="7949" max="7949" width="2.125" style="16" customWidth="1"/>
    <col min="7950" max="7950" width="22.375" style="16" customWidth="1"/>
    <col min="7951" max="7951" width="2.25" style="16" customWidth="1"/>
    <col min="7952" max="7952" width="15.375" style="16" customWidth="1"/>
    <col min="7953" max="8192" width="8.875" style="16"/>
    <col min="8193" max="8193" width="1.75" style="16" customWidth="1"/>
    <col min="8194" max="8194" width="4.25" style="16" customWidth="1"/>
    <col min="8195" max="8195" width="21.625" style="16" customWidth="1"/>
    <col min="8196" max="8199" width="0" style="16" hidden="1" customWidth="1"/>
    <col min="8200" max="8200" width="3" style="16" customWidth="1"/>
    <col min="8201" max="8201" width="15.875" style="16" customWidth="1"/>
    <col min="8202" max="8202" width="22.375" style="16" customWidth="1"/>
    <col min="8203" max="8203" width="2.125" style="16" customWidth="1"/>
    <col min="8204" max="8204" width="22.375" style="16" customWidth="1"/>
    <col min="8205" max="8205" width="2.125" style="16" customWidth="1"/>
    <col min="8206" max="8206" width="22.375" style="16" customWidth="1"/>
    <col min="8207" max="8207" width="2.25" style="16" customWidth="1"/>
    <col min="8208" max="8208" width="15.375" style="16" customWidth="1"/>
    <col min="8209" max="8448" width="8.875" style="16"/>
    <col min="8449" max="8449" width="1.75" style="16" customWidth="1"/>
    <col min="8450" max="8450" width="4.25" style="16" customWidth="1"/>
    <col min="8451" max="8451" width="21.625" style="16" customWidth="1"/>
    <col min="8452" max="8455" width="0" style="16" hidden="1" customWidth="1"/>
    <col min="8456" max="8456" width="3" style="16" customWidth="1"/>
    <col min="8457" max="8457" width="15.875" style="16" customWidth="1"/>
    <col min="8458" max="8458" width="22.375" style="16" customWidth="1"/>
    <col min="8459" max="8459" width="2.125" style="16" customWidth="1"/>
    <col min="8460" max="8460" width="22.375" style="16" customWidth="1"/>
    <col min="8461" max="8461" width="2.125" style="16" customWidth="1"/>
    <col min="8462" max="8462" width="22.375" style="16" customWidth="1"/>
    <col min="8463" max="8463" width="2.25" style="16" customWidth="1"/>
    <col min="8464" max="8464" width="15.375" style="16" customWidth="1"/>
    <col min="8465" max="8704" width="8.875" style="16"/>
    <col min="8705" max="8705" width="1.75" style="16" customWidth="1"/>
    <col min="8706" max="8706" width="4.25" style="16" customWidth="1"/>
    <col min="8707" max="8707" width="21.625" style="16" customWidth="1"/>
    <col min="8708" max="8711" width="0" style="16" hidden="1" customWidth="1"/>
    <col min="8712" max="8712" width="3" style="16" customWidth="1"/>
    <col min="8713" max="8713" width="15.875" style="16" customWidth="1"/>
    <col min="8714" max="8714" width="22.375" style="16" customWidth="1"/>
    <col min="8715" max="8715" width="2.125" style="16" customWidth="1"/>
    <col min="8716" max="8716" width="22.375" style="16" customWidth="1"/>
    <col min="8717" max="8717" width="2.125" style="16" customWidth="1"/>
    <col min="8718" max="8718" width="22.375" style="16" customWidth="1"/>
    <col min="8719" max="8719" width="2.25" style="16" customWidth="1"/>
    <col min="8720" max="8720" width="15.375" style="16" customWidth="1"/>
    <col min="8721" max="8960" width="8.875" style="16"/>
    <col min="8961" max="8961" width="1.75" style="16" customWidth="1"/>
    <col min="8962" max="8962" width="4.25" style="16" customWidth="1"/>
    <col min="8963" max="8963" width="21.625" style="16" customWidth="1"/>
    <col min="8964" max="8967" width="0" style="16" hidden="1" customWidth="1"/>
    <col min="8968" max="8968" width="3" style="16" customWidth="1"/>
    <col min="8969" max="8969" width="15.875" style="16" customWidth="1"/>
    <col min="8970" max="8970" width="22.375" style="16" customWidth="1"/>
    <col min="8971" max="8971" width="2.125" style="16" customWidth="1"/>
    <col min="8972" max="8972" width="22.375" style="16" customWidth="1"/>
    <col min="8973" max="8973" width="2.125" style="16" customWidth="1"/>
    <col min="8974" max="8974" width="22.375" style="16" customWidth="1"/>
    <col min="8975" max="8975" width="2.25" style="16" customWidth="1"/>
    <col min="8976" max="8976" width="15.375" style="16" customWidth="1"/>
    <col min="8977" max="9216" width="8.875" style="16"/>
    <col min="9217" max="9217" width="1.75" style="16" customWidth="1"/>
    <col min="9218" max="9218" width="4.25" style="16" customWidth="1"/>
    <col min="9219" max="9219" width="21.625" style="16" customWidth="1"/>
    <col min="9220" max="9223" width="0" style="16" hidden="1" customWidth="1"/>
    <col min="9224" max="9224" width="3" style="16" customWidth="1"/>
    <col min="9225" max="9225" width="15.875" style="16" customWidth="1"/>
    <col min="9226" max="9226" width="22.375" style="16" customWidth="1"/>
    <col min="9227" max="9227" width="2.125" style="16" customWidth="1"/>
    <col min="9228" max="9228" width="22.375" style="16" customWidth="1"/>
    <col min="9229" max="9229" width="2.125" style="16" customWidth="1"/>
    <col min="9230" max="9230" width="22.375" style="16" customWidth="1"/>
    <col min="9231" max="9231" width="2.25" style="16" customWidth="1"/>
    <col min="9232" max="9232" width="15.375" style="16" customWidth="1"/>
    <col min="9233" max="9472" width="8.875" style="16"/>
    <col min="9473" max="9473" width="1.75" style="16" customWidth="1"/>
    <col min="9474" max="9474" width="4.25" style="16" customWidth="1"/>
    <col min="9475" max="9475" width="21.625" style="16" customWidth="1"/>
    <col min="9476" max="9479" width="0" style="16" hidden="1" customWidth="1"/>
    <col min="9480" max="9480" width="3" style="16" customWidth="1"/>
    <col min="9481" max="9481" width="15.875" style="16" customWidth="1"/>
    <col min="9482" max="9482" width="22.375" style="16" customWidth="1"/>
    <col min="9483" max="9483" width="2.125" style="16" customWidth="1"/>
    <col min="9484" max="9484" width="22.375" style="16" customWidth="1"/>
    <col min="9485" max="9485" width="2.125" style="16" customWidth="1"/>
    <col min="9486" max="9486" width="22.375" style="16" customWidth="1"/>
    <col min="9487" max="9487" width="2.25" style="16" customWidth="1"/>
    <col min="9488" max="9488" width="15.375" style="16" customWidth="1"/>
    <col min="9489" max="9728" width="8.875" style="16"/>
    <col min="9729" max="9729" width="1.75" style="16" customWidth="1"/>
    <col min="9730" max="9730" width="4.25" style="16" customWidth="1"/>
    <col min="9731" max="9731" width="21.625" style="16" customWidth="1"/>
    <col min="9732" max="9735" width="0" style="16" hidden="1" customWidth="1"/>
    <col min="9736" max="9736" width="3" style="16" customWidth="1"/>
    <col min="9737" max="9737" width="15.875" style="16" customWidth="1"/>
    <col min="9738" max="9738" width="22.375" style="16" customWidth="1"/>
    <col min="9739" max="9739" width="2.125" style="16" customWidth="1"/>
    <col min="9740" max="9740" width="22.375" style="16" customWidth="1"/>
    <col min="9741" max="9741" width="2.125" style="16" customWidth="1"/>
    <col min="9742" max="9742" width="22.375" style="16" customWidth="1"/>
    <col min="9743" max="9743" width="2.25" style="16" customWidth="1"/>
    <col min="9744" max="9744" width="15.375" style="16" customWidth="1"/>
    <col min="9745" max="9984" width="8.875" style="16"/>
    <col min="9985" max="9985" width="1.75" style="16" customWidth="1"/>
    <col min="9986" max="9986" width="4.25" style="16" customWidth="1"/>
    <col min="9987" max="9987" width="21.625" style="16" customWidth="1"/>
    <col min="9988" max="9991" width="0" style="16" hidden="1" customWidth="1"/>
    <col min="9992" max="9992" width="3" style="16" customWidth="1"/>
    <col min="9993" max="9993" width="15.875" style="16" customWidth="1"/>
    <col min="9994" max="9994" width="22.375" style="16" customWidth="1"/>
    <col min="9995" max="9995" width="2.125" style="16" customWidth="1"/>
    <col min="9996" max="9996" width="22.375" style="16" customWidth="1"/>
    <col min="9997" max="9997" width="2.125" style="16" customWidth="1"/>
    <col min="9998" max="9998" width="22.375" style="16" customWidth="1"/>
    <col min="9999" max="9999" width="2.25" style="16" customWidth="1"/>
    <col min="10000" max="10000" width="15.375" style="16" customWidth="1"/>
    <col min="10001" max="10240" width="8.875" style="16"/>
    <col min="10241" max="10241" width="1.75" style="16" customWidth="1"/>
    <col min="10242" max="10242" width="4.25" style="16" customWidth="1"/>
    <col min="10243" max="10243" width="21.625" style="16" customWidth="1"/>
    <col min="10244" max="10247" width="0" style="16" hidden="1" customWidth="1"/>
    <col min="10248" max="10248" width="3" style="16" customWidth="1"/>
    <col min="10249" max="10249" width="15.875" style="16" customWidth="1"/>
    <col min="10250" max="10250" width="22.375" style="16" customWidth="1"/>
    <col min="10251" max="10251" width="2.125" style="16" customWidth="1"/>
    <col min="10252" max="10252" width="22.375" style="16" customWidth="1"/>
    <col min="10253" max="10253" width="2.125" style="16" customWidth="1"/>
    <col min="10254" max="10254" width="22.375" style="16" customWidth="1"/>
    <col min="10255" max="10255" width="2.25" style="16" customWidth="1"/>
    <col min="10256" max="10256" width="15.375" style="16" customWidth="1"/>
    <col min="10257" max="10496" width="8.875" style="16"/>
    <col min="10497" max="10497" width="1.75" style="16" customWidth="1"/>
    <col min="10498" max="10498" width="4.25" style="16" customWidth="1"/>
    <col min="10499" max="10499" width="21.625" style="16" customWidth="1"/>
    <col min="10500" max="10503" width="0" style="16" hidden="1" customWidth="1"/>
    <col min="10504" max="10504" width="3" style="16" customWidth="1"/>
    <col min="10505" max="10505" width="15.875" style="16" customWidth="1"/>
    <col min="10506" max="10506" width="22.375" style="16" customWidth="1"/>
    <col min="10507" max="10507" width="2.125" style="16" customWidth="1"/>
    <col min="10508" max="10508" width="22.375" style="16" customWidth="1"/>
    <col min="10509" max="10509" width="2.125" style="16" customWidth="1"/>
    <col min="10510" max="10510" width="22.375" style="16" customWidth="1"/>
    <col min="10511" max="10511" width="2.25" style="16" customWidth="1"/>
    <col min="10512" max="10512" width="15.375" style="16" customWidth="1"/>
    <col min="10513" max="10752" width="8.875" style="16"/>
    <col min="10753" max="10753" width="1.75" style="16" customWidth="1"/>
    <col min="10754" max="10754" width="4.25" style="16" customWidth="1"/>
    <col min="10755" max="10755" width="21.625" style="16" customWidth="1"/>
    <col min="10756" max="10759" width="0" style="16" hidden="1" customWidth="1"/>
    <col min="10760" max="10760" width="3" style="16" customWidth="1"/>
    <col min="10761" max="10761" width="15.875" style="16" customWidth="1"/>
    <col min="10762" max="10762" width="22.375" style="16" customWidth="1"/>
    <col min="10763" max="10763" width="2.125" style="16" customWidth="1"/>
    <col min="10764" max="10764" width="22.375" style="16" customWidth="1"/>
    <col min="10765" max="10765" width="2.125" style="16" customWidth="1"/>
    <col min="10766" max="10766" width="22.375" style="16" customWidth="1"/>
    <col min="10767" max="10767" width="2.25" style="16" customWidth="1"/>
    <col min="10768" max="10768" width="15.375" style="16" customWidth="1"/>
    <col min="10769" max="11008" width="8.875" style="16"/>
    <col min="11009" max="11009" width="1.75" style="16" customWidth="1"/>
    <col min="11010" max="11010" width="4.25" style="16" customWidth="1"/>
    <col min="11011" max="11011" width="21.625" style="16" customWidth="1"/>
    <col min="11012" max="11015" width="0" style="16" hidden="1" customWidth="1"/>
    <col min="11016" max="11016" width="3" style="16" customWidth="1"/>
    <col min="11017" max="11017" width="15.875" style="16" customWidth="1"/>
    <col min="11018" max="11018" width="22.375" style="16" customWidth="1"/>
    <col min="11019" max="11019" width="2.125" style="16" customWidth="1"/>
    <col min="11020" max="11020" width="22.375" style="16" customWidth="1"/>
    <col min="11021" max="11021" width="2.125" style="16" customWidth="1"/>
    <col min="11022" max="11022" width="22.375" style="16" customWidth="1"/>
    <col min="11023" max="11023" width="2.25" style="16" customWidth="1"/>
    <col min="11024" max="11024" width="15.375" style="16" customWidth="1"/>
    <col min="11025" max="11264" width="8.875" style="16"/>
    <col min="11265" max="11265" width="1.75" style="16" customWidth="1"/>
    <col min="11266" max="11266" width="4.25" style="16" customWidth="1"/>
    <col min="11267" max="11267" width="21.625" style="16" customWidth="1"/>
    <col min="11268" max="11271" width="0" style="16" hidden="1" customWidth="1"/>
    <col min="11272" max="11272" width="3" style="16" customWidth="1"/>
    <col min="11273" max="11273" width="15.875" style="16" customWidth="1"/>
    <col min="11274" max="11274" width="22.375" style="16" customWidth="1"/>
    <col min="11275" max="11275" width="2.125" style="16" customWidth="1"/>
    <col min="11276" max="11276" width="22.375" style="16" customWidth="1"/>
    <col min="11277" max="11277" width="2.125" style="16" customWidth="1"/>
    <col min="11278" max="11278" width="22.375" style="16" customWidth="1"/>
    <col min="11279" max="11279" width="2.25" style="16" customWidth="1"/>
    <col min="11280" max="11280" width="15.375" style="16" customWidth="1"/>
    <col min="11281" max="11520" width="8.875" style="16"/>
    <col min="11521" max="11521" width="1.75" style="16" customWidth="1"/>
    <col min="11522" max="11522" width="4.25" style="16" customWidth="1"/>
    <col min="11523" max="11523" width="21.625" style="16" customWidth="1"/>
    <col min="11524" max="11527" width="0" style="16" hidden="1" customWidth="1"/>
    <col min="11528" max="11528" width="3" style="16" customWidth="1"/>
    <col min="11529" max="11529" width="15.875" style="16" customWidth="1"/>
    <col min="11530" max="11530" width="22.375" style="16" customWidth="1"/>
    <col min="11531" max="11531" width="2.125" style="16" customWidth="1"/>
    <col min="11532" max="11532" width="22.375" style="16" customWidth="1"/>
    <col min="11533" max="11533" width="2.125" style="16" customWidth="1"/>
    <col min="11534" max="11534" width="22.375" style="16" customWidth="1"/>
    <col min="11535" max="11535" width="2.25" style="16" customWidth="1"/>
    <col min="11536" max="11536" width="15.375" style="16" customWidth="1"/>
    <col min="11537" max="11776" width="8.875" style="16"/>
    <col min="11777" max="11777" width="1.75" style="16" customWidth="1"/>
    <col min="11778" max="11778" width="4.25" style="16" customWidth="1"/>
    <col min="11779" max="11779" width="21.625" style="16" customWidth="1"/>
    <col min="11780" max="11783" width="0" style="16" hidden="1" customWidth="1"/>
    <col min="11784" max="11784" width="3" style="16" customWidth="1"/>
    <col min="11785" max="11785" width="15.875" style="16" customWidth="1"/>
    <col min="11786" max="11786" width="22.375" style="16" customWidth="1"/>
    <col min="11787" max="11787" width="2.125" style="16" customWidth="1"/>
    <col min="11788" max="11788" width="22.375" style="16" customWidth="1"/>
    <col min="11789" max="11789" width="2.125" style="16" customWidth="1"/>
    <col min="11790" max="11790" width="22.375" style="16" customWidth="1"/>
    <col min="11791" max="11791" width="2.25" style="16" customWidth="1"/>
    <col min="11792" max="11792" width="15.375" style="16" customWidth="1"/>
    <col min="11793" max="12032" width="8.875" style="16"/>
    <col min="12033" max="12033" width="1.75" style="16" customWidth="1"/>
    <col min="12034" max="12034" width="4.25" style="16" customWidth="1"/>
    <col min="12035" max="12035" width="21.625" style="16" customWidth="1"/>
    <col min="12036" max="12039" width="0" style="16" hidden="1" customWidth="1"/>
    <col min="12040" max="12040" width="3" style="16" customWidth="1"/>
    <col min="12041" max="12041" width="15.875" style="16" customWidth="1"/>
    <col min="12042" max="12042" width="22.375" style="16" customWidth="1"/>
    <col min="12043" max="12043" width="2.125" style="16" customWidth="1"/>
    <col min="12044" max="12044" width="22.375" style="16" customWidth="1"/>
    <col min="12045" max="12045" width="2.125" style="16" customWidth="1"/>
    <col min="12046" max="12046" width="22.375" style="16" customWidth="1"/>
    <col min="12047" max="12047" width="2.25" style="16" customWidth="1"/>
    <col min="12048" max="12048" width="15.375" style="16" customWidth="1"/>
    <col min="12049" max="12288" width="8.875" style="16"/>
    <col min="12289" max="12289" width="1.75" style="16" customWidth="1"/>
    <col min="12290" max="12290" width="4.25" style="16" customWidth="1"/>
    <col min="12291" max="12291" width="21.625" style="16" customWidth="1"/>
    <col min="12292" max="12295" width="0" style="16" hidden="1" customWidth="1"/>
    <col min="12296" max="12296" width="3" style="16" customWidth="1"/>
    <col min="12297" max="12297" width="15.875" style="16" customWidth="1"/>
    <col min="12298" max="12298" width="22.375" style="16" customWidth="1"/>
    <col min="12299" max="12299" width="2.125" style="16" customWidth="1"/>
    <col min="12300" max="12300" width="22.375" style="16" customWidth="1"/>
    <col min="12301" max="12301" width="2.125" style="16" customWidth="1"/>
    <col min="12302" max="12302" width="22.375" style="16" customWidth="1"/>
    <col min="12303" max="12303" width="2.25" style="16" customWidth="1"/>
    <col min="12304" max="12304" width="15.375" style="16" customWidth="1"/>
    <col min="12305" max="12544" width="8.875" style="16"/>
    <col min="12545" max="12545" width="1.75" style="16" customWidth="1"/>
    <col min="12546" max="12546" width="4.25" style="16" customWidth="1"/>
    <col min="12547" max="12547" width="21.625" style="16" customWidth="1"/>
    <col min="12548" max="12551" width="0" style="16" hidden="1" customWidth="1"/>
    <col min="12552" max="12552" width="3" style="16" customWidth="1"/>
    <col min="12553" max="12553" width="15.875" style="16" customWidth="1"/>
    <col min="12554" max="12554" width="22.375" style="16" customWidth="1"/>
    <col min="12555" max="12555" width="2.125" style="16" customWidth="1"/>
    <col min="12556" max="12556" width="22.375" style="16" customWidth="1"/>
    <col min="12557" max="12557" width="2.125" style="16" customWidth="1"/>
    <col min="12558" max="12558" width="22.375" style="16" customWidth="1"/>
    <col min="12559" max="12559" width="2.25" style="16" customWidth="1"/>
    <col min="12560" max="12560" width="15.375" style="16" customWidth="1"/>
    <col min="12561" max="12800" width="8.875" style="16"/>
    <col min="12801" max="12801" width="1.75" style="16" customWidth="1"/>
    <col min="12802" max="12802" width="4.25" style="16" customWidth="1"/>
    <col min="12803" max="12803" width="21.625" style="16" customWidth="1"/>
    <col min="12804" max="12807" width="0" style="16" hidden="1" customWidth="1"/>
    <col min="12808" max="12808" width="3" style="16" customWidth="1"/>
    <col min="12809" max="12809" width="15.875" style="16" customWidth="1"/>
    <col min="12810" max="12810" width="22.375" style="16" customWidth="1"/>
    <col min="12811" max="12811" width="2.125" style="16" customWidth="1"/>
    <col min="12812" max="12812" width="22.375" style="16" customWidth="1"/>
    <col min="12813" max="12813" width="2.125" style="16" customWidth="1"/>
    <col min="12814" max="12814" width="22.375" style="16" customWidth="1"/>
    <col min="12815" max="12815" width="2.25" style="16" customWidth="1"/>
    <col min="12816" max="12816" width="15.375" style="16" customWidth="1"/>
    <col min="12817" max="13056" width="8.875" style="16"/>
    <col min="13057" max="13057" width="1.75" style="16" customWidth="1"/>
    <col min="13058" max="13058" width="4.25" style="16" customWidth="1"/>
    <col min="13059" max="13059" width="21.625" style="16" customWidth="1"/>
    <col min="13060" max="13063" width="0" style="16" hidden="1" customWidth="1"/>
    <col min="13064" max="13064" width="3" style="16" customWidth="1"/>
    <col min="13065" max="13065" width="15.875" style="16" customWidth="1"/>
    <col min="13066" max="13066" width="22.375" style="16" customWidth="1"/>
    <col min="13067" max="13067" width="2.125" style="16" customWidth="1"/>
    <col min="13068" max="13068" width="22.375" style="16" customWidth="1"/>
    <col min="13069" max="13069" width="2.125" style="16" customWidth="1"/>
    <col min="13070" max="13070" width="22.375" style="16" customWidth="1"/>
    <col min="13071" max="13071" width="2.25" style="16" customWidth="1"/>
    <col min="13072" max="13072" width="15.375" style="16" customWidth="1"/>
    <col min="13073" max="13312" width="8.875" style="16"/>
    <col min="13313" max="13313" width="1.75" style="16" customWidth="1"/>
    <col min="13314" max="13314" width="4.25" style="16" customWidth="1"/>
    <col min="13315" max="13315" width="21.625" style="16" customWidth="1"/>
    <col min="13316" max="13319" width="0" style="16" hidden="1" customWidth="1"/>
    <col min="13320" max="13320" width="3" style="16" customWidth="1"/>
    <col min="13321" max="13321" width="15.875" style="16" customWidth="1"/>
    <col min="13322" max="13322" width="22.375" style="16" customWidth="1"/>
    <col min="13323" max="13323" width="2.125" style="16" customWidth="1"/>
    <col min="13324" max="13324" width="22.375" style="16" customWidth="1"/>
    <col min="13325" max="13325" width="2.125" style="16" customWidth="1"/>
    <col min="13326" max="13326" width="22.375" style="16" customWidth="1"/>
    <col min="13327" max="13327" width="2.25" style="16" customWidth="1"/>
    <col min="13328" max="13328" width="15.375" style="16" customWidth="1"/>
    <col min="13329" max="13568" width="8.875" style="16"/>
    <col min="13569" max="13569" width="1.75" style="16" customWidth="1"/>
    <col min="13570" max="13570" width="4.25" style="16" customWidth="1"/>
    <col min="13571" max="13571" width="21.625" style="16" customWidth="1"/>
    <col min="13572" max="13575" width="0" style="16" hidden="1" customWidth="1"/>
    <col min="13576" max="13576" width="3" style="16" customWidth="1"/>
    <col min="13577" max="13577" width="15.875" style="16" customWidth="1"/>
    <col min="13578" max="13578" width="22.375" style="16" customWidth="1"/>
    <col min="13579" max="13579" width="2.125" style="16" customWidth="1"/>
    <col min="13580" max="13580" width="22.375" style="16" customWidth="1"/>
    <col min="13581" max="13581" width="2.125" style="16" customWidth="1"/>
    <col min="13582" max="13582" width="22.375" style="16" customWidth="1"/>
    <col min="13583" max="13583" width="2.25" style="16" customWidth="1"/>
    <col min="13584" max="13584" width="15.375" style="16" customWidth="1"/>
    <col min="13585" max="13824" width="8.875" style="16"/>
    <col min="13825" max="13825" width="1.75" style="16" customWidth="1"/>
    <col min="13826" max="13826" width="4.25" style="16" customWidth="1"/>
    <col min="13827" max="13827" width="21.625" style="16" customWidth="1"/>
    <col min="13828" max="13831" width="0" style="16" hidden="1" customWidth="1"/>
    <col min="13832" max="13832" width="3" style="16" customWidth="1"/>
    <col min="13833" max="13833" width="15.875" style="16" customWidth="1"/>
    <col min="13834" max="13834" width="22.375" style="16" customWidth="1"/>
    <col min="13835" max="13835" width="2.125" style="16" customWidth="1"/>
    <col min="13836" max="13836" width="22.375" style="16" customWidth="1"/>
    <col min="13837" max="13837" width="2.125" style="16" customWidth="1"/>
    <col min="13838" max="13838" width="22.375" style="16" customWidth="1"/>
    <col min="13839" max="13839" width="2.25" style="16" customWidth="1"/>
    <col min="13840" max="13840" width="15.375" style="16" customWidth="1"/>
    <col min="13841" max="14080" width="8.875" style="16"/>
    <col min="14081" max="14081" width="1.75" style="16" customWidth="1"/>
    <col min="14082" max="14082" width="4.25" style="16" customWidth="1"/>
    <col min="14083" max="14083" width="21.625" style="16" customWidth="1"/>
    <col min="14084" max="14087" width="0" style="16" hidden="1" customWidth="1"/>
    <col min="14088" max="14088" width="3" style="16" customWidth="1"/>
    <col min="14089" max="14089" width="15.875" style="16" customWidth="1"/>
    <col min="14090" max="14090" width="22.375" style="16" customWidth="1"/>
    <col min="14091" max="14091" width="2.125" style="16" customWidth="1"/>
    <col min="14092" max="14092" width="22.375" style="16" customWidth="1"/>
    <col min="14093" max="14093" width="2.125" style="16" customWidth="1"/>
    <col min="14094" max="14094" width="22.375" style="16" customWidth="1"/>
    <col min="14095" max="14095" width="2.25" style="16" customWidth="1"/>
    <col min="14096" max="14096" width="15.375" style="16" customWidth="1"/>
    <col min="14097" max="14336" width="8.875" style="16"/>
    <col min="14337" max="14337" width="1.75" style="16" customWidth="1"/>
    <col min="14338" max="14338" width="4.25" style="16" customWidth="1"/>
    <col min="14339" max="14339" width="21.625" style="16" customWidth="1"/>
    <col min="14340" max="14343" width="0" style="16" hidden="1" customWidth="1"/>
    <col min="14344" max="14344" width="3" style="16" customWidth="1"/>
    <col min="14345" max="14345" width="15.875" style="16" customWidth="1"/>
    <col min="14346" max="14346" width="22.375" style="16" customWidth="1"/>
    <col min="14347" max="14347" width="2.125" style="16" customWidth="1"/>
    <col min="14348" max="14348" width="22.375" style="16" customWidth="1"/>
    <col min="14349" max="14349" width="2.125" style="16" customWidth="1"/>
    <col min="14350" max="14350" width="22.375" style="16" customWidth="1"/>
    <col min="14351" max="14351" width="2.25" style="16" customWidth="1"/>
    <col min="14352" max="14352" width="15.375" style="16" customWidth="1"/>
    <col min="14353" max="14592" width="8.875" style="16"/>
    <col min="14593" max="14593" width="1.75" style="16" customWidth="1"/>
    <col min="14594" max="14594" width="4.25" style="16" customWidth="1"/>
    <col min="14595" max="14595" width="21.625" style="16" customWidth="1"/>
    <col min="14596" max="14599" width="0" style="16" hidden="1" customWidth="1"/>
    <col min="14600" max="14600" width="3" style="16" customWidth="1"/>
    <col min="14601" max="14601" width="15.875" style="16" customWidth="1"/>
    <col min="14602" max="14602" width="22.375" style="16" customWidth="1"/>
    <col min="14603" max="14603" width="2.125" style="16" customWidth="1"/>
    <col min="14604" max="14604" width="22.375" style="16" customWidth="1"/>
    <col min="14605" max="14605" width="2.125" style="16" customWidth="1"/>
    <col min="14606" max="14606" width="22.375" style="16" customWidth="1"/>
    <col min="14607" max="14607" width="2.25" style="16" customWidth="1"/>
    <col min="14608" max="14608" width="15.375" style="16" customWidth="1"/>
    <col min="14609" max="14848" width="8.875" style="16"/>
    <col min="14849" max="14849" width="1.75" style="16" customWidth="1"/>
    <col min="14850" max="14850" width="4.25" style="16" customWidth="1"/>
    <col min="14851" max="14851" width="21.625" style="16" customWidth="1"/>
    <col min="14852" max="14855" width="0" style="16" hidden="1" customWidth="1"/>
    <col min="14856" max="14856" width="3" style="16" customWidth="1"/>
    <col min="14857" max="14857" width="15.875" style="16" customWidth="1"/>
    <col min="14858" max="14858" width="22.375" style="16" customWidth="1"/>
    <col min="14859" max="14859" width="2.125" style="16" customWidth="1"/>
    <col min="14860" max="14860" width="22.375" style="16" customWidth="1"/>
    <col min="14861" max="14861" width="2.125" style="16" customWidth="1"/>
    <col min="14862" max="14862" width="22.375" style="16" customWidth="1"/>
    <col min="14863" max="14863" width="2.25" style="16" customWidth="1"/>
    <col min="14864" max="14864" width="15.375" style="16" customWidth="1"/>
    <col min="14865" max="15104" width="8.875" style="16"/>
    <col min="15105" max="15105" width="1.75" style="16" customWidth="1"/>
    <col min="15106" max="15106" width="4.25" style="16" customWidth="1"/>
    <col min="15107" max="15107" width="21.625" style="16" customWidth="1"/>
    <col min="15108" max="15111" width="0" style="16" hidden="1" customWidth="1"/>
    <col min="15112" max="15112" width="3" style="16" customWidth="1"/>
    <col min="15113" max="15113" width="15.875" style="16" customWidth="1"/>
    <col min="15114" max="15114" width="22.375" style="16" customWidth="1"/>
    <col min="15115" max="15115" width="2.125" style="16" customWidth="1"/>
    <col min="15116" max="15116" width="22.375" style="16" customWidth="1"/>
    <col min="15117" max="15117" width="2.125" style="16" customWidth="1"/>
    <col min="15118" max="15118" width="22.375" style="16" customWidth="1"/>
    <col min="15119" max="15119" width="2.25" style="16" customWidth="1"/>
    <col min="15120" max="15120" width="15.375" style="16" customWidth="1"/>
    <col min="15121" max="15360" width="8.875" style="16"/>
    <col min="15361" max="15361" width="1.75" style="16" customWidth="1"/>
    <col min="15362" max="15362" width="4.25" style="16" customWidth="1"/>
    <col min="15363" max="15363" width="21.625" style="16" customWidth="1"/>
    <col min="15364" max="15367" width="0" style="16" hidden="1" customWidth="1"/>
    <col min="15368" max="15368" width="3" style="16" customWidth="1"/>
    <col min="15369" max="15369" width="15.875" style="16" customWidth="1"/>
    <col min="15370" max="15370" width="22.375" style="16" customWidth="1"/>
    <col min="15371" max="15371" width="2.125" style="16" customWidth="1"/>
    <col min="15372" max="15372" width="22.375" style="16" customWidth="1"/>
    <col min="15373" max="15373" width="2.125" style="16" customWidth="1"/>
    <col min="15374" max="15374" width="22.375" style="16" customWidth="1"/>
    <col min="15375" max="15375" width="2.25" style="16" customWidth="1"/>
    <col min="15376" max="15376" width="15.375" style="16" customWidth="1"/>
    <col min="15377" max="15616" width="8.875" style="16"/>
    <col min="15617" max="15617" width="1.75" style="16" customWidth="1"/>
    <col min="15618" max="15618" width="4.25" style="16" customWidth="1"/>
    <col min="15619" max="15619" width="21.625" style="16" customWidth="1"/>
    <col min="15620" max="15623" width="0" style="16" hidden="1" customWidth="1"/>
    <col min="15624" max="15624" width="3" style="16" customWidth="1"/>
    <col min="15625" max="15625" width="15.875" style="16" customWidth="1"/>
    <col min="15626" max="15626" width="22.375" style="16" customWidth="1"/>
    <col min="15627" max="15627" width="2.125" style="16" customWidth="1"/>
    <col min="15628" max="15628" width="22.375" style="16" customWidth="1"/>
    <col min="15629" max="15629" width="2.125" style="16" customWidth="1"/>
    <col min="15630" max="15630" width="22.375" style="16" customWidth="1"/>
    <col min="15631" max="15631" width="2.25" style="16" customWidth="1"/>
    <col min="15632" max="15632" width="15.375" style="16" customWidth="1"/>
    <col min="15633" max="15872" width="8.875" style="16"/>
    <col min="15873" max="15873" width="1.75" style="16" customWidth="1"/>
    <col min="15874" max="15874" width="4.25" style="16" customWidth="1"/>
    <col min="15875" max="15875" width="21.625" style="16" customWidth="1"/>
    <col min="15876" max="15879" width="0" style="16" hidden="1" customWidth="1"/>
    <col min="15880" max="15880" width="3" style="16" customWidth="1"/>
    <col min="15881" max="15881" width="15.875" style="16" customWidth="1"/>
    <col min="15882" max="15882" width="22.375" style="16" customWidth="1"/>
    <col min="15883" max="15883" width="2.125" style="16" customWidth="1"/>
    <col min="15884" max="15884" width="22.375" style="16" customWidth="1"/>
    <col min="15885" max="15885" width="2.125" style="16" customWidth="1"/>
    <col min="15886" max="15886" width="22.375" style="16" customWidth="1"/>
    <col min="15887" max="15887" width="2.25" style="16" customWidth="1"/>
    <col min="15888" max="15888" width="15.375" style="16" customWidth="1"/>
    <col min="15889" max="16128" width="8.875" style="16"/>
    <col min="16129" max="16129" width="1.75" style="16" customWidth="1"/>
    <col min="16130" max="16130" width="4.25" style="16" customWidth="1"/>
    <col min="16131" max="16131" width="21.625" style="16" customWidth="1"/>
    <col min="16132" max="16135" width="0" style="16" hidden="1" customWidth="1"/>
    <col min="16136" max="16136" width="3" style="16" customWidth="1"/>
    <col min="16137" max="16137" width="15.875" style="16" customWidth="1"/>
    <col min="16138" max="16138" width="22.375" style="16" customWidth="1"/>
    <col min="16139" max="16139" width="2.125" style="16" customWidth="1"/>
    <col min="16140" max="16140" width="22.375" style="16" customWidth="1"/>
    <col min="16141" max="16141" width="2.125" style="16" customWidth="1"/>
    <col min="16142" max="16142" width="22.375" style="16" customWidth="1"/>
    <col min="16143" max="16143" width="2.25" style="16" customWidth="1"/>
    <col min="16144" max="16144" width="15.375" style="16" customWidth="1"/>
    <col min="16145" max="16384" width="8.875" style="16"/>
  </cols>
  <sheetData>
    <row r="1" spans="1:17" ht="30" customHeight="1">
      <c r="A1" s="578" t="s">
        <v>11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80"/>
      <c r="M1" s="580"/>
      <c r="N1" s="580"/>
      <c r="P1" s="113">
        <v>3</v>
      </c>
    </row>
    <row r="2" spans="1:17" ht="15" customHeight="1">
      <c r="A2" s="581" t="s">
        <v>12</v>
      </c>
      <c r="B2" s="582"/>
      <c r="C2" s="582"/>
      <c r="D2" s="582"/>
      <c r="E2" s="582"/>
      <c r="F2" s="582"/>
      <c r="G2" s="582"/>
      <c r="H2" s="582"/>
      <c r="I2" s="551" t="s">
        <v>42</v>
      </c>
      <c r="J2" s="585" t="s">
        <v>10</v>
      </c>
      <c r="K2" s="586"/>
      <c r="L2" s="551" t="s">
        <v>6</v>
      </c>
      <c r="M2" s="542"/>
      <c r="N2" s="551" t="s">
        <v>7</v>
      </c>
      <c r="O2" s="542"/>
      <c r="P2" s="554" t="s">
        <v>8</v>
      </c>
    </row>
    <row r="3" spans="1:17" ht="15" customHeight="1">
      <c r="A3" s="583"/>
      <c r="B3" s="584"/>
      <c r="C3" s="584"/>
      <c r="D3" s="584"/>
      <c r="E3" s="584"/>
      <c r="F3" s="584"/>
      <c r="G3" s="584"/>
      <c r="H3" s="584"/>
      <c r="I3" s="552"/>
      <c r="J3" s="587"/>
      <c r="K3" s="588"/>
      <c r="L3" s="552"/>
      <c r="M3" s="545"/>
      <c r="N3" s="552"/>
      <c r="O3" s="545"/>
      <c r="P3" s="555"/>
    </row>
    <row r="4" spans="1:17" ht="30" customHeight="1">
      <c r="A4" s="30"/>
      <c r="B4" s="589" t="s">
        <v>952</v>
      </c>
      <c r="C4" s="590"/>
      <c r="D4" s="1">
        <v>10</v>
      </c>
      <c r="E4" s="2"/>
      <c r="F4" s="3"/>
      <c r="G4" s="5">
        <v>200</v>
      </c>
      <c r="H4" s="17"/>
      <c r="I4" s="3"/>
      <c r="J4" s="9"/>
      <c r="K4" s="6"/>
      <c r="L4" s="81"/>
      <c r="M4" s="75"/>
      <c r="N4" s="82"/>
      <c r="O4" s="76"/>
      <c r="P4" s="241"/>
    </row>
    <row r="5" spans="1:17" ht="30" customHeight="1">
      <c r="A5" s="31"/>
      <c r="B5" s="7" t="s">
        <v>323</v>
      </c>
      <c r="C5" s="8" t="s">
        <v>327</v>
      </c>
      <c r="D5" s="4"/>
      <c r="E5" s="2"/>
      <c r="F5" s="3"/>
      <c r="G5" s="5"/>
      <c r="H5" s="17"/>
      <c r="I5" s="3" t="s">
        <v>43</v>
      </c>
      <c r="J5" s="9">
        <f>J25</f>
        <v>0</v>
      </c>
      <c r="K5" s="6"/>
      <c r="L5" s="9"/>
      <c r="M5" s="27"/>
      <c r="N5" s="24"/>
      <c r="O5" s="6"/>
      <c r="P5" s="242"/>
      <c r="Q5" s="264"/>
    </row>
    <row r="6" spans="1:17" ht="30" customHeight="1">
      <c r="A6" s="31"/>
      <c r="B6" s="7" t="s">
        <v>319</v>
      </c>
      <c r="C6" s="8" t="s">
        <v>315</v>
      </c>
      <c r="D6" s="1"/>
      <c r="E6" s="2"/>
      <c r="F6" s="3"/>
      <c r="G6" s="5"/>
      <c r="H6" s="17"/>
      <c r="I6" s="3" t="s">
        <v>19</v>
      </c>
      <c r="J6" s="9">
        <f>J59</f>
        <v>0</v>
      </c>
      <c r="K6" s="6"/>
      <c r="L6" s="9"/>
      <c r="M6" s="27"/>
      <c r="N6" s="24"/>
      <c r="O6" s="6"/>
      <c r="P6" s="242"/>
      <c r="Q6" s="264"/>
    </row>
    <row r="7" spans="1:17" ht="30" customHeight="1">
      <c r="A7" s="31"/>
      <c r="B7" s="7" t="s">
        <v>324</v>
      </c>
      <c r="C7" s="8" t="s">
        <v>316</v>
      </c>
      <c r="D7" s="1"/>
      <c r="E7" s="2"/>
      <c r="F7" s="3"/>
      <c r="G7" s="5"/>
      <c r="H7" s="17"/>
      <c r="I7" s="3" t="s">
        <v>19</v>
      </c>
      <c r="J7" s="9">
        <f>J79</f>
        <v>0</v>
      </c>
      <c r="K7" s="6"/>
      <c r="L7" s="9"/>
      <c r="M7" s="27"/>
      <c r="N7" s="24"/>
      <c r="O7" s="6"/>
      <c r="P7" s="242"/>
      <c r="Q7" s="264"/>
    </row>
    <row r="8" spans="1:17" ht="30" customHeight="1">
      <c r="A8" s="31"/>
      <c r="B8" s="7" t="s">
        <v>325</v>
      </c>
      <c r="C8" s="8" t="s">
        <v>317</v>
      </c>
      <c r="D8" s="1"/>
      <c r="E8" s="2"/>
      <c r="F8" s="3"/>
      <c r="G8" s="5"/>
      <c r="H8" s="17"/>
      <c r="I8" s="3" t="s">
        <v>19</v>
      </c>
      <c r="J8" s="9">
        <f>J99</f>
        <v>0</v>
      </c>
      <c r="K8" s="6"/>
      <c r="L8" s="9"/>
      <c r="M8" s="27"/>
      <c r="N8" s="24"/>
      <c r="O8" s="6"/>
      <c r="P8" s="242"/>
      <c r="Q8" s="264"/>
    </row>
    <row r="9" spans="1:17" ht="30" customHeight="1">
      <c r="A9" s="31"/>
      <c r="B9" s="7" t="s">
        <v>326</v>
      </c>
      <c r="C9" s="8" t="s">
        <v>334</v>
      </c>
      <c r="D9" s="1"/>
      <c r="E9" s="2"/>
      <c r="F9" s="3"/>
      <c r="G9" s="5"/>
      <c r="H9" s="17"/>
      <c r="I9" s="3" t="s">
        <v>19</v>
      </c>
      <c r="J9" s="9">
        <f>J119</f>
        <v>0</v>
      </c>
      <c r="K9" s="6"/>
      <c r="L9" s="9"/>
      <c r="M9" s="27"/>
      <c r="N9" s="24"/>
      <c r="O9" s="6"/>
      <c r="P9" s="242"/>
      <c r="Q9" s="264"/>
    </row>
    <row r="10" spans="1:17" ht="30" customHeight="1">
      <c r="A10" s="31"/>
      <c r="B10" s="7" t="s">
        <v>333</v>
      </c>
      <c r="C10" s="8" t="s">
        <v>335</v>
      </c>
      <c r="D10" s="1"/>
      <c r="E10" s="2"/>
      <c r="F10" s="3"/>
      <c r="G10" s="5"/>
      <c r="H10" s="17"/>
      <c r="I10" s="3" t="s">
        <v>19</v>
      </c>
      <c r="J10" s="9">
        <f>J139</f>
        <v>0</v>
      </c>
      <c r="K10" s="6"/>
      <c r="L10" s="9"/>
      <c r="M10" s="27"/>
      <c r="N10" s="24"/>
      <c r="O10" s="6"/>
      <c r="P10" s="242"/>
      <c r="Q10" s="264"/>
    </row>
    <row r="11" spans="1:17" ht="30" customHeight="1">
      <c r="A11" s="31"/>
      <c r="B11" s="80" t="s">
        <v>917</v>
      </c>
      <c r="C11" s="8" t="s">
        <v>918</v>
      </c>
      <c r="D11" s="1"/>
      <c r="E11" s="2"/>
      <c r="F11" s="3"/>
      <c r="G11" s="5"/>
      <c r="H11" s="17"/>
      <c r="I11" s="3" t="s">
        <v>19</v>
      </c>
      <c r="J11" s="9">
        <f>J159</f>
        <v>0</v>
      </c>
      <c r="K11" s="6"/>
      <c r="L11" s="9"/>
      <c r="M11" s="27"/>
      <c r="N11" s="24"/>
      <c r="O11" s="6"/>
      <c r="P11" s="242"/>
      <c r="Q11" s="264"/>
    </row>
    <row r="12" spans="1:17" ht="30" customHeight="1">
      <c r="A12" s="31"/>
      <c r="B12" s="80" t="s">
        <v>922</v>
      </c>
      <c r="C12" s="239" t="s">
        <v>1010</v>
      </c>
      <c r="D12" s="1"/>
      <c r="E12" s="2"/>
      <c r="F12" s="3"/>
      <c r="G12" s="5"/>
      <c r="H12" s="17"/>
      <c r="I12" s="3" t="s">
        <v>19</v>
      </c>
      <c r="J12" s="9">
        <f>J179</f>
        <v>0</v>
      </c>
      <c r="K12" s="6"/>
      <c r="L12" s="9"/>
      <c r="M12" s="27"/>
      <c r="N12" s="24"/>
      <c r="O12" s="6"/>
      <c r="P12" s="242"/>
      <c r="Q12" s="264"/>
    </row>
    <row r="13" spans="1:17" ht="30" customHeight="1">
      <c r="A13" s="31"/>
      <c r="B13" s="7" t="s">
        <v>1008</v>
      </c>
      <c r="C13" s="127" t="s">
        <v>1009</v>
      </c>
      <c r="D13" s="1"/>
      <c r="E13" s="2"/>
      <c r="F13" s="3"/>
      <c r="G13" s="5"/>
      <c r="H13" s="17"/>
      <c r="I13" s="3" t="s">
        <v>19</v>
      </c>
      <c r="J13" s="9">
        <f>J199</f>
        <v>0</v>
      </c>
      <c r="K13" s="6"/>
      <c r="L13" s="9"/>
      <c r="M13" s="27"/>
      <c r="N13" s="24"/>
      <c r="O13" s="6"/>
      <c r="P13" s="242"/>
      <c r="Q13" s="264"/>
    </row>
    <row r="14" spans="1:17" ht="30" customHeight="1">
      <c r="A14" s="31"/>
      <c r="B14" s="7"/>
      <c r="C14" s="127"/>
      <c r="D14" s="1"/>
      <c r="E14" s="2"/>
      <c r="F14" s="3"/>
      <c r="G14" s="5"/>
      <c r="H14" s="17"/>
      <c r="I14" s="3"/>
      <c r="J14" s="9"/>
      <c r="K14" s="6"/>
      <c r="L14" s="9"/>
      <c r="M14" s="27"/>
      <c r="N14" s="24"/>
      <c r="O14" s="6"/>
      <c r="P14" s="242"/>
      <c r="Q14" s="264"/>
    </row>
    <row r="15" spans="1:17" ht="30" customHeight="1">
      <c r="A15" s="30"/>
      <c r="B15" s="7"/>
      <c r="C15" s="127"/>
      <c r="D15" s="1"/>
      <c r="E15" s="2"/>
      <c r="F15" s="3"/>
      <c r="G15" s="5"/>
      <c r="H15" s="17"/>
      <c r="I15" s="3"/>
      <c r="J15" s="9" t="s">
        <v>379</v>
      </c>
      <c r="K15" s="6"/>
      <c r="L15" s="9"/>
      <c r="M15" s="27"/>
      <c r="N15" s="24"/>
      <c r="O15" s="6"/>
      <c r="P15" s="242"/>
      <c r="Q15" s="264"/>
    </row>
    <row r="16" spans="1:17" ht="30" customHeight="1">
      <c r="A16" s="128"/>
      <c r="B16" s="7"/>
      <c r="C16" s="127"/>
      <c r="D16" s="1"/>
      <c r="E16" s="2"/>
      <c r="F16" s="3"/>
      <c r="G16" s="5"/>
      <c r="H16" s="17"/>
      <c r="I16" s="3"/>
      <c r="J16" s="9"/>
      <c r="K16" s="6"/>
      <c r="L16" s="9"/>
      <c r="M16" s="27"/>
      <c r="N16" s="24"/>
      <c r="O16" s="6"/>
      <c r="P16" s="242"/>
      <c r="Q16" s="264"/>
    </row>
    <row r="17" spans="1:17" ht="30" customHeight="1">
      <c r="A17" s="31"/>
      <c r="B17" s="7"/>
      <c r="C17" s="8"/>
      <c r="D17" s="129"/>
      <c r="E17" s="20"/>
      <c r="F17" s="78"/>
      <c r="G17" s="130"/>
      <c r="H17" s="22"/>
      <c r="I17" s="3"/>
      <c r="J17" s="9"/>
      <c r="K17" s="19"/>
      <c r="L17" s="9"/>
      <c r="M17" s="27"/>
      <c r="N17" s="24"/>
      <c r="O17" s="6"/>
      <c r="P17" s="242"/>
      <c r="Q17" s="264"/>
    </row>
    <row r="18" spans="1:17" ht="30" customHeight="1">
      <c r="A18" s="31"/>
      <c r="B18" s="7"/>
      <c r="C18" s="8"/>
      <c r="D18" s="1"/>
      <c r="E18" s="2"/>
      <c r="F18" s="3"/>
      <c r="G18" s="5"/>
      <c r="H18" s="6"/>
      <c r="I18" s="3"/>
      <c r="J18" s="9"/>
      <c r="K18" s="19"/>
      <c r="L18" s="26"/>
      <c r="M18" s="122"/>
      <c r="N18" s="24"/>
      <c r="O18" s="19"/>
      <c r="P18" s="243"/>
      <c r="Q18" s="264"/>
    </row>
    <row r="19" spans="1:17" ht="30" customHeight="1">
      <c r="A19" s="79"/>
      <c r="B19" s="25"/>
      <c r="C19" s="10" t="s">
        <v>466</v>
      </c>
      <c r="D19" s="124"/>
      <c r="E19" s="12"/>
      <c r="F19" s="29"/>
      <c r="G19" s="125"/>
      <c r="H19" s="94"/>
      <c r="I19" s="29"/>
      <c r="J19" s="126">
        <f>SUM(J5:J17)</f>
        <v>0</v>
      </c>
      <c r="K19" s="11"/>
      <c r="L19" s="126"/>
      <c r="M19" s="28"/>
      <c r="N19" s="14"/>
      <c r="O19" s="11"/>
      <c r="P19" s="15"/>
      <c r="Q19" s="264"/>
    </row>
    <row r="20" spans="1:17" ht="15" customHeight="1">
      <c r="P20" s="114"/>
    </row>
    <row r="21" spans="1:17" ht="30" customHeight="1">
      <c r="A21" s="578" t="s">
        <v>11</v>
      </c>
      <c r="B21" s="579"/>
      <c r="C21" s="579"/>
      <c r="D21" s="579"/>
      <c r="E21" s="579"/>
      <c r="F21" s="579"/>
      <c r="G21" s="579"/>
      <c r="H21" s="579"/>
      <c r="I21" s="579"/>
      <c r="J21" s="579"/>
      <c r="K21" s="579"/>
      <c r="L21" s="580"/>
      <c r="M21" s="580"/>
      <c r="N21" s="580"/>
      <c r="P21" s="113">
        <f>P1+1</f>
        <v>4</v>
      </c>
    </row>
    <row r="22" spans="1:17" ht="15" customHeight="1">
      <c r="A22" s="581" t="s">
        <v>12</v>
      </c>
      <c r="B22" s="582"/>
      <c r="C22" s="582"/>
      <c r="D22" s="582"/>
      <c r="E22" s="582"/>
      <c r="F22" s="582"/>
      <c r="G22" s="582"/>
      <c r="H22" s="582"/>
      <c r="I22" s="551" t="s">
        <v>42</v>
      </c>
      <c r="J22" s="585" t="s">
        <v>10</v>
      </c>
      <c r="K22" s="586"/>
      <c r="L22" s="551" t="s">
        <v>6</v>
      </c>
      <c r="M22" s="542"/>
      <c r="N22" s="551" t="s">
        <v>7</v>
      </c>
      <c r="O22" s="542"/>
      <c r="P22" s="576" t="s">
        <v>8</v>
      </c>
    </row>
    <row r="23" spans="1:17" ht="15" customHeight="1">
      <c r="A23" s="583"/>
      <c r="B23" s="584"/>
      <c r="C23" s="584"/>
      <c r="D23" s="584"/>
      <c r="E23" s="584"/>
      <c r="F23" s="584"/>
      <c r="G23" s="584"/>
      <c r="H23" s="584"/>
      <c r="I23" s="552"/>
      <c r="J23" s="587"/>
      <c r="K23" s="588"/>
      <c r="L23" s="552"/>
      <c r="M23" s="545"/>
      <c r="N23" s="552"/>
      <c r="O23" s="545"/>
      <c r="P23" s="577"/>
    </row>
    <row r="24" spans="1:17" ht="30" customHeight="1">
      <c r="A24" s="30"/>
      <c r="B24" s="7" t="s">
        <v>323</v>
      </c>
      <c r="C24" s="8" t="s">
        <v>327</v>
      </c>
      <c r="D24" s="1">
        <v>10</v>
      </c>
      <c r="E24" s="2"/>
      <c r="F24" s="3"/>
      <c r="G24" s="5">
        <v>200</v>
      </c>
      <c r="H24" s="17"/>
      <c r="I24" s="3"/>
      <c r="J24" s="9"/>
      <c r="K24" s="6"/>
      <c r="L24" s="81"/>
      <c r="M24" s="75"/>
      <c r="N24" s="82"/>
      <c r="O24" s="76"/>
      <c r="P24" s="241"/>
    </row>
    <row r="25" spans="1:17" ht="30" customHeight="1">
      <c r="A25" s="31"/>
      <c r="B25" s="7" t="s">
        <v>15</v>
      </c>
      <c r="C25" s="8" t="s">
        <v>434</v>
      </c>
      <c r="D25" s="4"/>
      <c r="E25" s="2"/>
      <c r="F25" s="3"/>
      <c r="G25" s="5"/>
      <c r="H25" s="17"/>
      <c r="I25" s="3" t="s">
        <v>43</v>
      </c>
      <c r="J25" s="9">
        <f>'明細書(A 総合仮設工事)'!F19</f>
        <v>0</v>
      </c>
      <c r="K25" s="6"/>
      <c r="L25" s="9"/>
      <c r="M25" s="27"/>
      <c r="N25" s="24"/>
      <c r="O25" s="6"/>
      <c r="P25" s="242"/>
      <c r="Q25" s="264"/>
    </row>
    <row r="26" spans="1:17" ht="30" customHeight="1">
      <c r="A26" s="31"/>
      <c r="B26" s="7"/>
      <c r="C26" s="8"/>
      <c r="D26" s="1"/>
      <c r="E26" s="2"/>
      <c r="F26" s="3"/>
      <c r="G26" s="5"/>
      <c r="H26" s="17"/>
      <c r="I26" s="3"/>
      <c r="J26" s="9"/>
      <c r="K26" s="6"/>
      <c r="L26" s="9"/>
      <c r="M26" s="27"/>
      <c r="N26" s="24"/>
      <c r="O26" s="6"/>
      <c r="P26" s="242"/>
      <c r="Q26" s="264"/>
    </row>
    <row r="27" spans="1:17" ht="30" customHeight="1">
      <c r="A27" s="31"/>
      <c r="B27" s="7"/>
      <c r="C27" s="8"/>
      <c r="D27" s="1"/>
      <c r="E27" s="2"/>
      <c r="F27" s="3"/>
      <c r="G27" s="5"/>
      <c r="H27" s="17"/>
      <c r="I27" s="3"/>
      <c r="J27" s="9"/>
      <c r="K27" s="6"/>
      <c r="L27" s="9"/>
      <c r="M27" s="27"/>
      <c r="N27" s="24"/>
      <c r="O27" s="6"/>
      <c r="P27" s="242"/>
      <c r="Q27" s="264"/>
    </row>
    <row r="28" spans="1:17" ht="30" customHeight="1">
      <c r="A28" s="31"/>
      <c r="B28" s="7"/>
      <c r="C28" s="8"/>
      <c r="D28" s="1"/>
      <c r="E28" s="2"/>
      <c r="F28" s="3"/>
      <c r="G28" s="5"/>
      <c r="H28" s="17"/>
      <c r="I28" s="3"/>
      <c r="J28" s="9"/>
      <c r="K28" s="6"/>
      <c r="L28" s="9"/>
      <c r="M28" s="27"/>
      <c r="N28" s="24"/>
      <c r="O28" s="6"/>
      <c r="P28" s="242"/>
      <c r="Q28" s="264"/>
    </row>
    <row r="29" spans="1:17" ht="30" customHeight="1">
      <c r="A29" s="31"/>
      <c r="B29" s="7"/>
      <c r="C29" s="8"/>
      <c r="D29" s="1"/>
      <c r="E29" s="2"/>
      <c r="F29" s="3"/>
      <c r="G29" s="5"/>
      <c r="H29" s="17"/>
      <c r="I29" s="3"/>
      <c r="J29" s="9"/>
      <c r="K29" s="6"/>
      <c r="L29" s="9"/>
      <c r="M29" s="27"/>
      <c r="N29" s="24"/>
      <c r="O29" s="6"/>
      <c r="P29" s="242"/>
      <c r="Q29" s="264"/>
    </row>
    <row r="30" spans="1:17" ht="30" customHeight="1">
      <c r="A30" s="31"/>
      <c r="B30" s="7"/>
      <c r="C30" s="8"/>
      <c r="D30" s="1"/>
      <c r="E30" s="2"/>
      <c r="F30" s="3"/>
      <c r="G30" s="5"/>
      <c r="H30" s="17"/>
      <c r="I30" s="3"/>
      <c r="J30" s="9"/>
      <c r="K30" s="6"/>
      <c r="L30" s="9"/>
      <c r="M30" s="27"/>
      <c r="N30" s="24"/>
      <c r="O30" s="6"/>
      <c r="P30" s="242"/>
      <c r="Q30" s="264"/>
    </row>
    <row r="31" spans="1:17" ht="30" customHeight="1">
      <c r="A31" s="31"/>
      <c r="B31" s="7"/>
      <c r="C31" s="8"/>
      <c r="D31" s="1"/>
      <c r="E31" s="2"/>
      <c r="F31" s="3"/>
      <c r="G31" s="5"/>
      <c r="H31" s="17"/>
      <c r="I31" s="3"/>
      <c r="J31" s="9"/>
      <c r="K31" s="6"/>
      <c r="L31" s="9"/>
      <c r="M31" s="27"/>
      <c r="N31" s="24"/>
      <c r="O31" s="6"/>
      <c r="P31" s="242"/>
      <c r="Q31" s="264"/>
    </row>
    <row r="32" spans="1:17" ht="30" customHeight="1">
      <c r="A32" s="31"/>
      <c r="B32" s="7"/>
      <c r="C32" s="8"/>
      <c r="D32" s="1"/>
      <c r="E32" s="2"/>
      <c r="F32" s="3"/>
      <c r="G32" s="5"/>
      <c r="H32" s="17"/>
      <c r="I32" s="3"/>
      <c r="J32" s="9"/>
      <c r="K32" s="6"/>
      <c r="L32" s="9"/>
      <c r="M32" s="27"/>
      <c r="N32" s="24"/>
      <c r="O32" s="6"/>
      <c r="P32" s="242"/>
      <c r="Q32" s="264"/>
    </row>
    <row r="33" spans="1:17" ht="30" customHeight="1">
      <c r="A33" s="31"/>
      <c r="B33" s="7"/>
      <c r="C33" s="127"/>
      <c r="D33" s="1"/>
      <c r="E33" s="2"/>
      <c r="F33" s="3"/>
      <c r="G33" s="5"/>
      <c r="H33" s="17"/>
      <c r="I33" s="3"/>
      <c r="J33" s="9"/>
      <c r="K33" s="6"/>
      <c r="L33" s="9"/>
      <c r="M33" s="27"/>
      <c r="N33" s="24"/>
      <c r="O33" s="6"/>
      <c r="P33" s="242"/>
      <c r="Q33" s="264"/>
    </row>
    <row r="34" spans="1:17" ht="30" customHeight="1">
      <c r="A34" s="31"/>
      <c r="B34" s="7"/>
      <c r="C34" s="127"/>
      <c r="D34" s="1"/>
      <c r="E34" s="2"/>
      <c r="F34" s="3"/>
      <c r="G34" s="5"/>
      <c r="H34" s="17"/>
      <c r="I34" s="3"/>
      <c r="J34" s="9"/>
      <c r="K34" s="6"/>
      <c r="L34" s="9"/>
      <c r="M34" s="27"/>
      <c r="N34" s="24"/>
      <c r="O34" s="6"/>
      <c r="P34" s="242"/>
      <c r="Q34" s="264"/>
    </row>
    <row r="35" spans="1:17" ht="30" customHeight="1">
      <c r="A35" s="30"/>
      <c r="B35" s="7"/>
      <c r="C35" s="127"/>
      <c r="D35" s="1"/>
      <c r="E35" s="2"/>
      <c r="F35" s="3"/>
      <c r="G35" s="5"/>
      <c r="H35" s="17"/>
      <c r="I35" s="3"/>
      <c r="J35" s="9"/>
      <c r="K35" s="6"/>
      <c r="L35" s="9"/>
      <c r="M35" s="27"/>
      <c r="N35" s="24"/>
      <c r="O35" s="6"/>
      <c r="P35" s="242"/>
      <c r="Q35" s="264"/>
    </row>
    <row r="36" spans="1:17" ht="30" customHeight="1">
      <c r="A36" s="128"/>
      <c r="B36" s="7"/>
      <c r="C36" s="127"/>
      <c r="D36" s="1"/>
      <c r="E36" s="2"/>
      <c r="F36" s="3"/>
      <c r="G36" s="5"/>
      <c r="H36" s="17"/>
      <c r="I36" s="3"/>
      <c r="J36" s="9"/>
      <c r="K36" s="6"/>
      <c r="L36" s="9"/>
      <c r="M36" s="27"/>
      <c r="N36" s="24"/>
      <c r="O36" s="6"/>
      <c r="P36" s="242"/>
      <c r="Q36" s="264"/>
    </row>
    <row r="37" spans="1:17" ht="30" customHeight="1">
      <c r="A37" s="31"/>
      <c r="B37" s="7"/>
      <c r="C37" s="8"/>
      <c r="D37" s="129"/>
      <c r="E37" s="20"/>
      <c r="F37" s="78"/>
      <c r="G37" s="130"/>
      <c r="H37" s="22"/>
      <c r="I37" s="3"/>
      <c r="J37" s="9"/>
      <c r="K37" s="19"/>
      <c r="L37" s="9"/>
      <c r="M37" s="27"/>
      <c r="N37" s="24"/>
      <c r="O37" s="6"/>
      <c r="P37" s="242"/>
      <c r="Q37" s="264"/>
    </row>
    <row r="38" spans="1:17" ht="30" customHeight="1">
      <c r="A38" s="31"/>
      <c r="B38" s="7"/>
      <c r="C38" s="8"/>
      <c r="D38" s="1"/>
      <c r="E38" s="2"/>
      <c r="F38" s="3"/>
      <c r="G38" s="5"/>
      <c r="H38" s="6"/>
      <c r="I38" s="3"/>
      <c r="J38" s="9"/>
      <c r="K38" s="19"/>
      <c r="L38" s="26"/>
      <c r="M38" s="122"/>
      <c r="N38" s="24"/>
      <c r="O38" s="19"/>
      <c r="P38" s="243"/>
      <c r="Q38" s="264"/>
    </row>
    <row r="39" spans="1:17" ht="30" customHeight="1">
      <c r="A39" s="79"/>
      <c r="B39" s="25"/>
      <c r="C39" s="10" t="s">
        <v>466</v>
      </c>
      <c r="D39" s="124"/>
      <c r="E39" s="12"/>
      <c r="F39" s="29"/>
      <c r="G39" s="125"/>
      <c r="H39" s="94"/>
      <c r="I39" s="29"/>
      <c r="J39" s="126">
        <f>SUM(J25:J37)</f>
        <v>0</v>
      </c>
      <c r="K39" s="11"/>
      <c r="L39" s="14"/>
      <c r="M39" s="28"/>
      <c r="N39" s="14"/>
      <c r="O39" s="11"/>
      <c r="P39" s="15"/>
      <c r="Q39" s="264"/>
    </row>
    <row r="40" spans="1:17" ht="15" customHeight="1">
      <c r="P40" s="114"/>
    </row>
    <row r="41" spans="1:17" ht="30" customHeight="1">
      <c r="A41" s="578" t="s">
        <v>11</v>
      </c>
      <c r="B41" s="579"/>
      <c r="C41" s="579"/>
      <c r="D41" s="579"/>
      <c r="E41" s="579"/>
      <c r="F41" s="579"/>
      <c r="G41" s="579"/>
      <c r="H41" s="579"/>
      <c r="I41" s="579"/>
      <c r="J41" s="579"/>
      <c r="K41" s="579"/>
      <c r="L41" s="580"/>
      <c r="M41" s="580"/>
      <c r="N41" s="580"/>
      <c r="P41" s="113">
        <f>P21+1</f>
        <v>5</v>
      </c>
    </row>
    <row r="42" spans="1:17" ht="15" customHeight="1">
      <c r="A42" s="581" t="s">
        <v>12</v>
      </c>
      <c r="B42" s="582"/>
      <c r="C42" s="582"/>
      <c r="D42" s="582"/>
      <c r="E42" s="582"/>
      <c r="F42" s="582"/>
      <c r="G42" s="582"/>
      <c r="H42" s="582"/>
      <c r="I42" s="551" t="s">
        <v>42</v>
      </c>
      <c r="J42" s="585" t="s">
        <v>10</v>
      </c>
      <c r="K42" s="586"/>
      <c r="L42" s="551" t="s">
        <v>6</v>
      </c>
      <c r="M42" s="542"/>
      <c r="N42" s="551" t="s">
        <v>7</v>
      </c>
      <c r="O42" s="542"/>
      <c r="P42" s="576" t="s">
        <v>8</v>
      </c>
    </row>
    <row r="43" spans="1:17" ht="15" customHeight="1">
      <c r="A43" s="583"/>
      <c r="B43" s="584"/>
      <c r="C43" s="584"/>
      <c r="D43" s="584"/>
      <c r="E43" s="584"/>
      <c r="F43" s="584"/>
      <c r="G43" s="584"/>
      <c r="H43" s="584"/>
      <c r="I43" s="552"/>
      <c r="J43" s="587"/>
      <c r="K43" s="588"/>
      <c r="L43" s="552"/>
      <c r="M43" s="545"/>
      <c r="N43" s="552"/>
      <c r="O43" s="545"/>
      <c r="P43" s="577"/>
    </row>
    <row r="44" spans="1:17" ht="30" customHeight="1">
      <c r="A44" s="30"/>
      <c r="B44" s="80" t="s">
        <v>319</v>
      </c>
      <c r="C44" s="8" t="s">
        <v>322</v>
      </c>
      <c r="D44" s="1">
        <v>10</v>
      </c>
      <c r="E44" s="2"/>
      <c r="F44" s="3"/>
      <c r="G44" s="5">
        <v>200</v>
      </c>
      <c r="H44" s="17"/>
      <c r="I44" s="3"/>
      <c r="J44" s="9"/>
      <c r="K44" s="6"/>
      <c r="L44" s="81"/>
      <c r="M44" s="75"/>
      <c r="N44" s="82"/>
      <c r="O44" s="76"/>
      <c r="P44" s="241"/>
    </row>
    <row r="45" spans="1:17" ht="30" customHeight="1">
      <c r="A45" s="31"/>
      <c r="B45" s="7" t="s">
        <v>15</v>
      </c>
      <c r="C45" s="8" t="s">
        <v>44</v>
      </c>
      <c r="D45" s="4"/>
      <c r="E45" s="2"/>
      <c r="F45" s="3"/>
      <c r="G45" s="5"/>
      <c r="H45" s="17"/>
      <c r="I45" s="3" t="s">
        <v>43</v>
      </c>
      <c r="J45" s="9">
        <f>'明細書(B 庁舎棟解体工事) '!$F$19</f>
        <v>0</v>
      </c>
      <c r="K45" s="6"/>
      <c r="L45" s="9"/>
      <c r="M45" s="27"/>
      <c r="N45" s="24"/>
      <c r="O45" s="6"/>
      <c r="P45" s="242"/>
      <c r="Q45" s="264"/>
    </row>
    <row r="46" spans="1:17" ht="30" customHeight="1">
      <c r="A46" s="31"/>
      <c r="B46" s="7" t="s">
        <v>16</v>
      </c>
      <c r="C46" s="8" t="s">
        <v>314</v>
      </c>
      <c r="D46" s="1"/>
      <c r="E46" s="2"/>
      <c r="F46" s="3"/>
      <c r="G46" s="5"/>
      <c r="H46" s="17"/>
      <c r="I46" s="3" t="s">
        <v>19</v>
      </c>
      <c r="J46" s="9">
        <f>'明細書(B 庁舎棟解体工事) '!$F$99</f>
        <v>0</v>
      </c>
      <c r="K46" s="6"/>
      <c r="L46" s="9"/>
      <c r="M46" s="27"/>
      <c r="N46" s="24"/>
      <c r="O46" s="6"/>
      <c r="P46" s="242"/>
      <c r="Q46" s="264"/>
    </row>
    <row r="47" spans="1:17" ht="30" customHeight="1">
      <c r="A47" s="31"/>
      <c r="B47" s="7" t="s">
        <v>17</v>
      </c>
      <c r="C47" s="8" t="s">
        <v>321</v>
      </c>
      <c r="D47" s="1"/>
      <c r="E47" s="2"/>
      <c r="F47" s="3"/>
      <c r="G47" s="5"/>
      <c r="H47" s="17"/>
      <c r="I47" s="3" t="s">
        <v>19</v>
      </c>
      <c r="J47" s="9">
        <f>'明細書(B 庁舎棟解体工事) '!$F$199</f>
        <v>0</v>
      </c>
      <c r="K47" s="6"/>
      <c r="L47" s="9"/>
      <c r="M47" s="27"/>
      <c r="N47" s="24"/>
      <c r="O47" s="6"/>
      <c r="P47" s="242"/>
      <c r="Q47" s="264"/>
    </row>
    <row r="48" spans="1:17" ht="30" customHeight="1">
      <c r="A48" s="31"/>
      <c r="B48" s="7" t="s">
        <v>18</v>
      </c>
      <c r="C48" s="8" t="s">
        <v>431</v>
      </c>
      <c r="D48" s="1"/>
      <c r="E48" s="2"/>
      <c r="F48" s="3"/>
      <c r="G48" s="5"/>
      <c r="H48" s="17"/>
      <c r="I48" s="3" t="s">
        <v>19</v>
      </c>
      <c r="J48" s="9">
        <f>'明細書(B 庁舎棟解体工事) '!$F$339</f>
        <v>0</v>
      </c>
      <c r="K48" s="6"/>
      <c r="L48" s="9"/>
      <c r="M48" s="27"/>
      <c r="N48" s="24"/>
      <c r="O48" s="6"/>
      <c r="P48" s="242"/>
      <c r="Q48" s="264"/>
    </row>
    <row r="49" spans="1:17" ht="30" customHeight="1">
      <c r="A49" s="31"/>
      <c r="B49" s="7"/>
      <c r="C49" s="8"/>
      <c r="D49" s="1"/>
      <c r="E49" s="2"/>
      <c r="F49" s="3"/>
      <c r="G49" s="5"/>
      <c r="H49" s="17"/>
      <c r="I49" s="3"/>
      <c r="J49" s="9"/>
      <c r="K49" s="6"/>
      <c r="L49" s="9"/>
      <c r="M49" s="27"/>
      <c r="N49" s="24"/>
      <c r="O49" s="6"/>
      <c r="P49" s="242"/>
      <c r="Q49" s="264"/>
    </row>
    <row r="50" spans="1:17" ht="30" customHeight="1">
      <c r="A50" s="31"/>
      <c r="B50" s="7"/>
      <c r="C50" s="8"/>
      <c r="D50" s="1"/>
      <c r="E50" s="2"/>
      <c r="F50" s="3"/>
      <c r="G50" s="5"/>
      <c r="H50" s="17"/>
      <c r="I50" s="3"/>
      <c r="J50" s="9"/>
      <c r="K50" s="6"/>
      <c r="L50" s="9"/>
      <c r="M50" s="27"/>
      <c r="N50" s="24"/>
      <c r="O50" s="6"/>
      <c r="P50" s="242"/>
      <c r="Q50" s="264"/>
    </row>
    <row r="51" spans="1:17" ht="30" customHeight="1">
      <c r="A51" s="31"/>
      <c r="B51" s="7"/>
      <c r="C51" s="8"/>
      <c r="D51" s="1"/>
      <c r="E51" s="2"/>
      <c r="F51" s="3"/>
      <c r="G51" s="5"/>
      <c r="H51" s="17"/>
      <c r="I51" s="3"/>
      <c r="J51" s="9"/>
      <c r="K51" s="6"/>
      <c r="L51" s="9"/>
      <c r="M51" s="27"/>
      <c r="N51" s="24"/>
      <c r="O51" s="6"/>
      <c r="P51" s="242"/>
      <c r="Q51" s="264"/>
    </row>
    <row r="52" spans="1:17" ht="30" customHeight="1">
      <c r="A52" s="31"/>
      <c r="B52" s="7"/>
      <c r="C52" s="8"/>
      <c r="D52" s="1"/>
      <c r="E52" s="2"/>
      <c r="F52" s="3"/>
      <c r="G52" s="5"/>
      <c r="H52" s="17"/>
      <c r="I52" s="3"/>
      <c r="J52" s="9"/>
      <c r="K52" s="6"/>
      <c r="L52" s="9"/>
      <c r="M52" s="27"/>
      <c r="N52" s="24"/>
      <c r="O52" s="6"/>
      <c r="P52" s="242"/>
      <c r="Q52" s="264"/>
    </row>
    <row r="53" spans="1:17" ht="30" customHeight="1">
      <c r="A53" s="31"/>
      <c r="B53" s="7"/>
      <c r="C53" s="127"/>
      <c r="D53" s="1"/>
      <c r="E53" s="2"/>
      <c r="F53" s="3"/>
      <c r="G53" s="5"/>
      <c r="H53" s="17"/>
      <c r="I53" s="3"/>
      <c r="J53" s="9"/>
      <c r="K53" s="6"/>
      <c r="L53" s="9"/>
      <c r="M53" s="27"/>
      <c r="N53" s="24"/>
      <c r="O53" s="6"/>
      <c r="P53" s="242"/>
      <c r="Q53" s="264"/>
    </row>
    <row r="54" spans="1:17" ht="30" customHeight="1">
      <c r="A54" s="31"/>
      <c r="B54" s="7"/>
      <c r="C54" s="127"/>
      <c r="D54" s="1"/>
      <c r="E54" s="2"/>
      <c r="F54" s="3"/>
      <c r="G54" s="5"/>
      <c r="H54" s="17"/>
      <c r="I54" s="3"/>
      <c r="J54" s="9"/>
      <c r="K54" s="6"/>
      <c r="L54" s="9"/>
      <c r="M54" s="27"/>
      <c r="N54" s="24"/>
      <c r="O54" s="6"/>
      <c r="P54" s="242"/>
      <c r="Q54" s="264"/>
    </row>
    <row r="55" spans="1:17" ht="30" customHeight="1">
      <c r="A55" s="30"/>
      <c r="B55" s="7"/>
      <c r="C55" s="127"/>
      <c r="D55" s="1"/>
      <c r="E55" s="2"/>
      <c r="F55" s="3"/>
      <c r="G55" s="5"/>
      <c r="H55" s="17"/>
      <c r="I55" s="3"/>
      <c r="J55" s="9"/>
      <c r="K55" s="6"/>
      <c r="L55" s="9"/>
      <c r="M55" s="27"/>
      <c r="N55" s="24"/>
      <c r="O55" s="6"/>
      <c r="P55" s="242"/>
      <c r="Q55" s="264"/>
    </row>
    <row r="56" spans="1:17" ht="30" customHeight="1">
      <c r="A56" s="128"/>
      <c r="B56" s="7"/>
      <c r="C56" s="127"/>
      <c r="D56" s="1"/>
      <c r="E56" s="2"/>
      <c r="F56" s="3"/>
      <c r="G56" s="5"/>
      <c r="H56" s="17"/>
      <c r="I56" s="3"/>
      <c r="J56" s="9"/>
      <c r="K56" s="6"/>
      <c r="L56" s="9"/>
      <c r="M56" s="27"/>
      <c r="N56" s="24"/>
      <c r="O56" s="6"/>
      <c r="P56" s="242"/>
      <c r="Q56" s="264"/>
    </row>
    <row r="57" spans="1:17" ht="30" customHeight="1">
      <c r="A57" s="31"/>
      <c r="B57" s="7"/>
      <c r="C57" s="8"/>
      <c r="D57" s="129"/>
      <c r="E57" s="20"/>
      <c r="F57" s="78"/>
      <c r="G57" s="130"/>
      <c r="H57" s="22"/>
      <c r="I57" s="3"/>
      <c r="J57" s="9"/>
      <c r="K57" s="19"/>
      <c r="L57" s="9"/>
      <c r="M57" s="27"/>
      <c r="N57" s="24"/>
      <c r="O57" s="6"/>
      <c r="P57" s="242"/>
      <c r="Q57" s="264"/>
    </row>
    <row r="58" spans="1:17" ht="30" customHeight="1">
      <c r="A58" s="31"/>
      <c r="B58" s="7"/>
      <c r="C58" s="8"/>
      <c r="D58" s="1"/>
      <c r="E58" s="2"/>
      <c r="F58" s="3"/>
      <c r="G58" s="5"/>
      <c r="H58" s="6"/>
      <c r="I58" s="3"/>
      <c r="J58" s="9"/>
      <c r="K58" s="19"/>
      <c r="L58" s="26"/>
      <c r="M58" s="122"/>
      <c r="N58" s="24"/>
      <c r="O58" s="19"/>
      <c r="P58" s="243"/>
      <c r="Q58" s="264"/>
    </row>
    <row r="59" spans="1:17" ht="30" customHeight="1">
      <c r="A59" s="79"/>
      <c r="B59" s="25"/>
      <c r="C59" s="10" t="s">
        <v>466</v>
      </c>
      <c r="D59" s="124"/>
      <c r="E59" s="12"/>
      <c r="F59" s="29"/>
      <c r="G59" s="125"/>
      <c r="H59" s="94"/>
      <c r="I59" s="29"/>
      <c r="J59" s="126">
        <f>SUM(J45:J57)</f>
        <v>0</v>
      </c>
      <c r="K59" s="11"/>
      <c r="L59" s="14"/>
      <c r="M59" s="28"/>
      <c r="N59" s="14"/>
      <c r="O59" s="11"/>
      <c r="P59" s="15"/>
      <c r="Q59" s="264"/>
    </row>
    <row r="60" spans="1:17" ht="15" customHeight="1">
      <c r="P60" s="114"/>
    </row>
    <row r="61" spans="1:17" ht="30" customHeight="1">
      <c r="A61" s="578" t="s">
        <v>11</v>
      </c>
      <c r="B61" s="579"/>
      <c r="C61" s="579"/>
      <c r="D61" s="579"/>
      <c r="E61" s="579"/>
      <c r="F61" s="579"/>
      <c r="G61" s="579"/>
      <c r="H61" s="579"/>
      <c r="I61" s="579"/>
      <c r="J61" s="579"/>
      <c r="K61" s="579"/>
      <c r="L61" s="580"/>
      <c r="M61" s="580"/>
      <c r="N61" s="580"/>
      <c r="P61" s="113">
        <f>P41+1</f>
        <v>6</v>
      </c>
    </row>
    <row r="62" spans="1:17" ht="15" customHeight="1">
      <c r="A62" s="581" t="s">
        <v>12</v>
      </c>
      <c r="B62" s="582"/>
      <c r="C62" s="582"/>
      <c r="D62" s="582"/>
      <c r="E62" s="582"/>
      <c r="F62" s="582"/>
      <c r="G62" s="582"/>
      <c r="H62" s="582"/>
      <c r="I62" s="551" t="s">
        <v>42</v>
      </c>
      <c r="J62" s="585" t="s">
        <v>10</v>
      </c>
      <c r="K62" s="586"/>
      <c r="L62" s="551" t="s">
        <v>6</v>
      </c>
      <c r="M62" s="542"/>
      <c r="N62" s="551" t="s">
        <v>7</v>
      </c>
      <c r="O62" s="542"/>
      <c r="P62" s="576" t="s">
        <v>8</v>
      </c>
    </row>
    <row r="63" spans="1:17" ht="15" customHeight="1">
      <c r="A63" s="583"/>
      <c r="B63" s="584"/>
      <c r="C63" s="584"/>
      <c r="D63" s="584"/>
      <c r="E63" s="584"/>
      <c r="F63" s="584"/>
      <c r="G63" s="584"/>
      <c r="H63" s="584"/>
      <c r="I63" s="552"/>
      <c r="J63" s="587"/>
      <c r="K63" s="588"/>
      <c r="L63" s="552"/>
      <c r="M63" s="545"/>
      <c r="N63" s="552"/>
      <c r="O63" s="545"/>
      <c r="P63" s="577"/>
    </row>
    <row r="64" spans="1:17" ht="30" customHeight="1">
      <c r="A64" s="30"/>
      <c r="B64" s="80" t="s">
        <v>324</v>
      </c>
      <c r="C64" s="228" t="s">
        <v>396</v>
      </c>
      <c r="D64" s="1">
        <v>10</v>
      </c>
      <c r="E64" s="2"/>
      <c r="F64" s="3"/>
      <c r="G64" s="5">
        <v>200</v>
      </c>
      <c r="H64" s="17"/>
      <c r="I64" s="3"/>
      <c r="J64" s="9"/>
      <c r="K64" s="6"/>
      <c r="L64" s="81"/>
      <c r="M64" s="75"/>
      <c r="N64" s="82"/>
      <c r="O64" s="76"/>
      <c r="P64" s="34"/>
    </row>
    <row r="65" spans="1:17" ht="30" customHeight="1">
      <c r="A65" s="31"/>
      <c r="B65" s="7" t="s">
        <v>15</v>
      </c>
      <c r="C65" s="8" t="s">
        <v>44</v>
      </c>
      <c r="D65" s="4"/>
      <c r="E65" s="2"/>
      <c r="F65" s="3"/>
      <c r="G65" s="5"/>
      <c r="H65" s="17"/>
      <c r="I65" s="3" t="s">
        <v>43</v>
      </c>
      <c r="J65" s="9">
        <f>'明細書(C 渡り廊下棟解体撤去工事)'!$F$19</f>
        <v>0</v>
      </c>
      <c r="K65" s="6"/>
      <c r="L65" s="9"/>
      <c r="M65" s="27"/>
      <c r="N65" s="24"/>
      <c r="O65" s="6"/>
      <c r="P65" s="18"/>
      <c r="Q65" s="264"/>
    </row>
    <row r="66" spans="1:17" ht="30" customHeight="1">
      <c r="A66" s="31"/>
      <c r="B66" s="7" t="s">
        <v>16</v>
      </c>
      <c r="C66" s="8" t="s">
        <v>314</v>
      </c>
      <c r="D66" s="1"/>
      <c r="E66" s="2"/>
      <c r="F66" s="3"/>
      <c r="G66" s="5"/>
      <c r="H66" s="17"/>
      <c r="I66" s="3" t="s">
        <v>19</v>
      </c>
      <c r="J66" s="9">
        <f>'明細書(C 渡り廊下棟解体撤去工事)'!$F$39</f>
        <v>0</v>
      </c>
      <c r="K66" s="6"/>
      <c r="L66" s="9"/>
      <c r="M66" s="27"/>
      <c r="N66" s="24"/>
      <c r="O66" s="6"/>
      <c r="P66" s="18"/>
      <c r="Q66" s="264"/>
    </row>
    <row r="67" spans="1:17" ht="30" customHeight="1">
      <c r="A67" s="31"/>
      <c r="B67" s="7" t="s">
        <v>17</v>
      </c>
      <c r="C67" s="8" t="s">
        <v>320</v>
      </c>
      <c r="D67" s="1"/>
      <c r="E67" s="2"/>
      <c r="F67" s="3"/>
      <c r="G67" s="5"/>
      <c r="H67" s="17"/>
      <c r="I67" s="3" t="s">
        <v>19</v>
      </c>
      <c r="J67" s="9">
        <f>'明細書(C 渡り廊下棟解体撤去工事)'!$F$59</f>
        <v>0</v>
      </c>
      <c r="K67" s="6"/>
      <c r="L67" s="9"/>
      <c r="M67" s="27"/>
      <c r="N67" s="24"/>
      <c r="O67" s="6"/>
      <c r="P67" s="18"/>
      <c r="Q67" s="264"/>
    </row>
    <row r="68" spans="1:17" ht="30" customHeight="1">
      <c r="A68" s="31"/>
      <c r="B68" s="7" t="s">
        <v>18</v>
      </c>
      <c r="C68" s="8" t="s">
        <v>321</v>
      </c>
      <c r="D68" s="1"/>
      <c r="E68" s="2"/>
      <c r="F68" s="3"/>
      <c r="G68" s="5"/>
      <c r="H68" s="17"/>
      <c r="I68" s="3" t="s">
        <v>19</v>
      </c>
      <c r="J68" s="9">
        <f>'明細書(C 渡り廊下棟解体撤去工事)'!$F$99</f>
        <v>0</v>
      </c>
      <c r="K68" s="6"/>
      <c r="L68" s="9"/>
      <c r="M68" s="27"/>
      <c r="N68" s="24"/>
      <c r="O68" s="6"/>
      <c r="P68" s="18"/>
      <c r="Q68" s="264"/>
    </row>
    <row r="69" spans="1:17" ht="30" customHeight="1">
      <c r="A69" s="31"/>
      <c r="B69" s="7"/>
      <c r="C69" s="8"/>
      <c r="D69" s="1"/>
      <c r="E69" s="2"/>
      <c r="F69" s="3"/>
      <c r="G69" s="5"/>
      <c r="H69" s="17"/>
      <c r="I69" s="3"/>
      <c r="J69" s="9"/>
      <c r="K69" s="6"/>
      <c r="L69" s="9"/>
      <c r="M69" s="27"/>
      <c r="N69" s="24"/>
      <c r="O69" s="6"/>
      <c r="P69" s="18"/>
      <c r="Q69" s="264"/>
    </row>
    <row r="70" spans="1:17" ht="30" customHeight="1">
      <c r="A70" s="31"/>
      <c r="B70" s="7"/>
      <c r="C70" s="8"/>
      <c r="D70" s="1"/>
      <c r="E70" s="2"/>
      <c r="F70" s="3"/>
      <c r="G70" s="5"/>
      <c r="H70" s="17"/>
      <c r="I70" s="3"/>
      <c r="J70" s="9"/>
      <c r="K70" s="6"/>
      <c r="L70" s="9"/>
      <c r="M70" s="27"/>
      <c r="N70" s="24"/>
      <c r="O70" s="6"/>
      <c r="P70" s="18"/>
      <c r="Q70" s="264"/>
    </row>
    <row r="71" spans="1:17" ht="30" customHeight="1">
      <c r="A71" s="31"/>
      <c r="B71" s="7"/>
      <c r="C71" s="8"/>
      <c r="D71" s="1"/>
      <c r="E71" s="2"/>
      <c r="F71" s="3"/>
      <c r="G71" s="5"/>
      <c r="H71" s="17"/>
      <c r="I71" s="3"/>
      <c r="J71" s="9"/>
      <c r="K71" s="6"/>
      <c r="L71" s="9"/>
      <c r="M71" s="27"/>
      <c r="N71" s="24"/>
      <c r="O71" s="6"/>
      <c r="P71" s="18"/>
      <c r="Q71" s="264"/>
    </row>
    <row r="72" spans="1:17" ht="30" customHeight="1">
      <c r="A72" s="31"/>
      <c r="B72" s="7"/>
      <c r="C72" s="8"/>
      <c r="D72" s="1"/>
      <c r="E72" s="2"/>
      <c r="F72" s="3"/>
      <c r="G72" s="5"/>
      <c r="H72" s="17"/>
      <c r="I72" s="3"/>
      <c r="J72" s="9"/>
      <c r="K72" s="6"/>
      <c r="L72" s="9"/>
      <c r="M72" s="27"/>
      <c r="N72" s="24"/>
      <c r="O72" s="6"/>
      <c r="P72" s="18"/>
      <c r="Q72" s="264"/>
    </row>
    <row r="73" spans="1:17" ht="30" customHeight="1">
      <c r="A73" s="31"/>
      <c r="B73" s="7"/>
      <c r="C73" s="127"/>
      <c r="D73" s="1"/>
      <c r="E73" s="2"/>
      <c r="F73" s="3"/>
      <c r="G73" s="5"/>
      <c r="H73" s="17"/>
      <c r="I73" s="3"/>
      <c r="J73" s="9"/>
      <c r="K73" s="6"/>
      <c r="L73" s="9"/>
      <c r="M73" s="27"/>
      <c r="N73" s="24"/>
      <c r="O73" s="6"/>
      <c r="P73" s="18"/>
      <c r="Q73" s="264"/>
    </row>
    <row r="74" spans="1:17" ht="30" customHeight="1">
      <c r="A74" s="31"/>
      <c r="B74" s="7"/>
      <c r="C74" s="127"/>
      <c r="D74" s="1"/>
      <c r="E74" s="2"/>
      <c r="F74" s="3"/>
      <c r="G74" s="5"/>
      <c r="H74" s="17"/>
      <c r="I74" s="3"/>
      <c r="J74" s="9"/>
      <c r="K74" s="6"/>
      <c r="L74" s="9"/>
      <c r="M74" s="27"/>
      <c r="N74" s="24"/>
      <c r="O74" s="6"/>
      <c r="P74" s="18"/>
      <c r="Q74" s="264"/>
    </row>
    <row r="75" spans="1:17" ht="30" customHeight="1">
      <c r="A75" s="30"/>
      <c r="B75" s="7"/>
      <c r="C75" s="127"/>
      <c r="D75" s="1"/>
      <c r="E75" s="2"/>
      <c r="F75" s="3"/>
      <c r="G75" s="5"/>
      <c r="H75" s="17"/>
      <c r="I75" s="3"/>
      <c r="J75" s="9"/>
      <c r="K75" s="6"/>
      <c r="L75" s="9"/>
      <c r="M75" s="27"/>
      <c r="N75" s="24"/>
      <c r="O75" s="6"/>
      <c r="P75" s="18"/>
      <c r="Q75" s="264"/>
    </row>
    <row r="76" spans="1:17" ht="30" customHeight="1">
      <c r="A76" s="128"/>
      <c r="B76" s="7"/>
      <c r="C76" s="127"/>
      <c r="D76" s="1"/>
      <c r="E76" s="2"/>
      <c r="F76" s="3"/>
      <c r="G76" s="5"/>
      <c r="H76" s="17"/>
      <c r="I76" s="3"/>
      <c r="J76" s="9"/>
      <c r="K76" s="6"/>
      <c r="L76" s="9"/>
      <c r="M76" s="27"/>
      <c r="N76" s="24"/>
      <c r="O76" s="6"/>
      <c r="P76" s="18"/>
      <c r="Q76" s="264"/>
    </row>
    <row r="77" spans="1:17" ht="30" customHeight="1">
      <c r="A77" s="31"/>
      <c r="B77" s="7"/>
      <c r="C77" s="8"/>
      <c r="D77" s="129"/>
      <c r="E77" s="20"/>
      <c r="F77" s="78"/>
      <c r="G77" s="130"/>
      <c r="H77" s="22"/>
      <c r="I77" s="3"/>
      <c r="J77" s="9"/>
      <c r="K77" s="19"/>
      <c r="L77" s="9"/>
      <c r="M77" s="27"/>
      <c r="N77" s="24"/>
      <c r="O77" s="6"/>
      <c r="P77" s="18"/>
      <c r="Q77" s="264"/>
    </row>
    <row r="78" spans="1:17" ht="30" customHeight="1">
      <c r="A78" s="31"/>
      <c r="B78" s="7"/>
      <c r="C78" s="8"/>
      <c r="D78" s="1"/>
      <c r="E78" s="2"/>
      <c r="F78" s="3"/>
      <c r="G78" s="5"/>
      <c r="H78" s="6"/>
      <c r="I78" s="3"/>
      <c r="J78" s="9"/>
      <c r="K78" s="19"/>
      <c r="L78" s="26"/>
      <c r="M78" s="122"/>
      <c r="N78" s="24"/>
      <c r="O78" s="19"/>
      <c r="P78" s="23"/>
      <c r="Q78" s="264"/>
    </row>
    <row r="79" spans="1:17" ht="30" customHeight="1">
      <c r="A79" s="79"/>
      <c r="B79" s="25"/>
      <c r="C79" s="10" t="s">
        <v>466</v>
      </c>
      <c r="D79" s="124"/>
      <c r="E79" s="12"/>
      <c r="F79" s="29"/>
      <c r="G79" s="125"/>
      <c r="H79" s="94"/>
      <c r="I79" s="29"/>
      <c r="J79" s="126">
        <f>SUM(J65:J77)</f>
        <v>0</v>
      </c>
      <c r="K79" s="11"/>
      <c r="L79" s="14"/>
      <c r="M79" s="28"/>
      <c r="N79" s="14"/>
      <c r="O79" s="11"/>
      <c r="P79" s="15"/>
      <c r="Q79" s="264"/>
    </row>
    <row r="80" spans="1:17" ht="15" customHeight="1">
      <c r="P80" s="114"/>
    </row>
    <row r="81" spans="1:17" ht="30" customHeight="1">
      <c r="A81" s="578" t="s">
        <v>11</v>
      </c>
      <c r="B81" s="579"/>
      <c r="C81" s="579"/>
      <c r="D81" s="579"/>
      <c r="E81" s="579"/>
      <c r="F81" s="579"/>
      <c r="G81" s="579"/>
      <c r="H81" s="579"/>
      <c r="I81" s="579"/>
      <c r="J81" s="579"/>
      <c r="K81" s="579"/>
      <c r="L81" s="580"/>
      <c r="M81" s="580"/>
      <c r="N81" s="580"/>
      <c r="P81" s="113">
        <f>P61+1</f>
        <v>7</v>
      </c>
    </row>
    <row r="82" spans="1:17" ht="15" customHeight="1">
      <c r="A82" s="581" t="s">
        <v>12</v>
      </c>
      <c r="B82" s="582"/>
      <c r="C82" s="582"/>
      <c r="D82" s="582"/>
      <c r="E82" s="582"/>
      <c r="F82" s="582"/>
      <c r="G82" s="582"/>
      <c r="H82" s="582"/>
      <c r="I82" s="551" t="s">
        <v>42</v>
      </c>
      <c r="J82" s="585" t="s">
        <v>10</v>
      </c>
      <c r="K82" s="586"/>
      <c r="L82" s="551" t="s">
        <v>6</v>
      </c>
      <c r="M82" s="542"/>
      <c r="N82" s="551" t="s">
        <v>7</v>
      </c>
      <c r="O82" s="542"/>
      <c r="P82" s="576" t="s">
        <v>8</v>
      </c>
    </row>
    <row r="83" spans="1:17" ht="15" customHeight="1">
      <c r="A83" s="583"/>
      <c r="B83" s="584"/>
      <c r="C83" s="584"/>
      <c r="D83" s="584"/>
      <c r="E83" s="584"/>
      <c r="F83" s="584"/>
      <c r="G83" s="584"/>
      <c r="H83" s="584"/>
      <c r="I83" s="552"/>
      <c r="J83" s="587"/>
      <c r="K83" s="588"/>
      <c r="L83" s="552"/>
      <c r="M83" s="545"/>
      <c r="N83" s="552"/>
      <c r="O83" s="545"/>
      <c r="P83" s="577"/>
    </row>
    <row r="84" spans="1:17" ht="30" customHeight="1">
      <c r="A84" s="30"/>
      <c r="B84" s="80" t="s">
        <v>325</v>
      </c>
      <c r="C84" s="8" t="s">
        <v>397</v>
      </c>
      <c r="D84" s="1">
        <v>10</v>
      </c>
      <c r="E84" s="2"/>
      <c r="F84" s="3"/>
      <c r="G84" s="5">
        <v>200</v>
      </c>
      <c r="H84" s="17"/>
      <c r="I84" s="3"/>
      <c r="J84" s="9"/>
      <c r="K84" s="6"/>
      <c r="L84" s="81"/>
      <c r="M84" s="75"/>
      <c r="N84" s="82"/>
      <c r="O84" s="76"/>
      <c r="P84" s="34"/>
    </row>
    <row r="85" spans="1:17" ht="30" customHeight="1">
      <c r="A85" s="31"/>
      <c r="B85" s="7" t="s">
        <v>15</v>
      </c>
      <c r="C85" s="229" t="s">
        <v>398</v>
      </c>
      <c r="D85" s="4"/>
      <c r="E85" s="2"/>
      <c r="F85" s="3"/>
      <c r="G85" s="5"/>
      <c r="H85" s="17"/>
      <c r="I85" s="3" t="s">
        <v>43</v>
      </c>
      <c r="J85" s="9">
        <f>'明細書(D アスベスト除去工事)'!$F$39</f>
        <v>0</v>
      </c>
      <c r="K85" s="6"/>
      <c r="L85" s="9"/>
      <c r="M85" s="27"/>
      <c r="N85" s="24"/>
      <c r="O85" s="6"/>
      <c r="P85" s="18"/>
      <c r="Q85" s="264"/>
    </row>
    <row r="86" spans="1:17" ht="30" customHeight="1">
      <c r="A86" s="31"/>
      <c r="B86" s="7" t="s">
        <v>16</v>
      </c>
      <c r="C86" s="229" t="s">
        <v>399</v>
      </c>
      <c r="D86" s="1"/>
      <c r="E86" s="2"/>
      <c r="F86" s="3"/>
      <c r="G86" s="5"/>
      <c r="H86" s="17"/>
      <c r="I86" s="3" t="s">
        <v>19</v>
      </c>
      <c r="J86" s="9">
        <f>'明細書(D アスベスト除去工事)'!$F$79</f>
        <v>0</v>
      </c>
      <c r="K86" s="6"/>
      <c r="L86" s="9"/>
      <c r="M86" s="27"/>
      <c r="N86" s="24"/>
      <c r="O86" s="6"/>
      <c r="P86" s="18"/>
      <c r="Q86" s="264"/>
    </row>
    <row r="87" spans="1:17" ht="30" customHeight="1">
      <c r="A87" s="31"/>
      <c r="B87" s="7" t="s">
        <v>17</v>
      </c>
      <c r="C87" s="229" t="s">
        <v>400</v>
      </c>
      <c r="D87" s="1"/>
      <c r="E87" s="2"/>
      <c r="F87" s="3"/>
      <c r="G87" s="5"/>
      <c r="H87" s="17"/>
      <c r="I87" s="3" t="s">
        <v>19</v>
      </c>
      <c r="J87" s="9">
        <f>'明細書(D アスベスト除去工事)'!$F$119</f>
        <v>0</v>
      </c>
      <c r="K87" s="6"/>
      <c r="L87" s="9"/>
      <c r="M87" s="27"/>
      <c r="N87" s="24"/>
      <c r="O87" s="6"/>
      <c r="P87" s="18"/>
      <c r="Q87" s="264"/>
    </row>
    <row r="88" spans="1:17" ht="30" customHeight="1">
      <c r="A88" s="31"/>
      <c r="B88" s="7"/>
      <c r="C88" s="8"/>
      <c r="D88" s="1"/>
      <c r="E88" s="2"/>
      <c r="F88" s="3"/>
      <c r="G88" s="5"/>
      <c r="H88" s="17"/>
      <c r="I88" s="3"/>
      <c r="J88" s="9"/>
      <c r="K88" s="6"/>
      <c r="L88" s="9"/>
      <c r="M88" s="27"/>
      <c r="N88" s="24"/>
      <c r="O88" s="6"/>
      <c r="P88" s="18"/>
      <c r="Q88" s="264"/>
    </row>
    <row r="89" spans="1:17" ht="30" customHeight="1">
      <c r="A89" s="31"/>
      <c r="B89" s="7"/>
      <c r="C89" s="8"/>
      <c r="D89" s="1"/>
      <c r="E89" s="2"/>
      <c r="F89" s="3"/>
      <c r="G89" s="5"/>
      <c r="H89" s="17"/>
      <c r="I89" s="3"/>
      <c r="J89" s="9"/>
      <c r="K89" s="6"/>
      <c r="L89" s="9"/>
      <c r="M89" s="27"/>
      <c r="N89" s="24"/>
      <c r="O89" s="6"/>
      <c r="P89" s="18"/>
      <c r="Q89" s="264"/>
    </row>
    <row r="90" spans="1:17" ht="30" customHeight="1">
      <c r="A90" s="31"/>
      <c r="B90" s="7"/>
      <c r="C90" s="8"/>
      <c r="D90" s="1"/>
      <c r="E90" s="2"/>
      <c r="F90" s="3"/>
      <c r="G90" s="5"/>
      <c r="H90" s="17"/>
      <c r="I90" s="3"/>
      <c r="J90" s="9"/>
      <c r="K90" s="6"/>
      <c r="L90" s="9"/>
      <c r="M90" s="27"/>
      <c r="N90" s="24"/>
      <c r="O90" s="6"/>
      <c r="P90" s="18"/>
      <c r="Q90" s="264"/>
    </row>
    <row r="91" spans="1:17" ht="30" customHeight="1">
      <c r="A91" s="31"/>
      <c r="B91" s="7"/>
      <c r="C91" s="8"/>
      <c r="D91" s="1"/>
      <c r="E91" s="2"/>
      <c r="F91" s="3"/>
      <c r="G91" s="5"/>
      <c r="H91" s="17"/>
      <c r="I91" s="3"/>
      <c r="J91" s="9"/>
      <c r="K91" s="6"/>
      <c r="L91" s="9"/>
      <c r="M91" s="27"/>
      <c r="N91" s="24"/>
      <c r="O91" s="6"/>
      <c r="P91" s="18"/>
      <c r="Q91" s="264"/>
    </row>
    <row r="92" spans="1:17" ht="30" customHeight="1">
      <c r="A92" s="31"/>
      <c r="B92" s="7"/>
      <c r="C92" s="230"/>
      <c r="D92" s="1"/>
      <c r="E92" s="2"/>
      <c r="F92" s="3"/>
      <c r="G92" s="5"/>
      <c r="H92" s="17"/>
      <c r="I92" s="3"/>
      <c r="J92" s="9"/>
      <c r="K92" s="6"/>
      <c r="L92" s="9"/>
      <c r="M92" s="27"/>
      <c r="N92" s="24"/>
      <c r="O92" s="6"/>
      <c r="P92" s="18"/>
      <c r="Q92" s="264"/>
    </row>
    <row r="93" spans="1:17" ht="30" customHeight="1">
      <c r="A93" s="31"/>
      <c r="B93" s="7"/>
      <c r="C93" s="127"/>
      <c r="D93" s="1"/>
      <c r="E93" s="2"/>
      <c r="F93" s="3"/>
      <c r="G93" s="5"/>
      <c r="H93" s="17"/>
      <c r="I93" s="3"/>
      <c r="J93" s="9"/>
      <c r="K93" s="6"/>
      <c r="L93" s="9"/>
      <c r="M93" s="27"/>
      <c r="N93" s="24"/>
      <c r="O93" s="6"/>
      <c r="P93" s="18"/>
      <c r="Q93" s="264"/>
    </row>
    <row r="94" spans="1:17" ht="30" customHeight="1">
      <c r="A94" s="31"/>
      <c r="B94" s="7"/>
      <c r="C94" s="127"/>
      <c r="D94" s="1"/>
      <c r="E94" s="2"/>
      <c r="F94" s="3"/>
      <c r="G94" s="5"/>
      <c r="H94" s="17"/>
      <c r="I94" s="3"/>
      <c r="J94" s="9"/>
      <c r="K94" s="6"/>
      <c r="L94" s="9"/>
      <c r="M94" s="27"/>
      <c r="N94" s="24"/>
      <c r="O94" s="6"/>
      <c r="P94" s="18"/>
      <c r="Q94" s="264"/>
    </row>
    <row r="95" spans="1:17" ht="30" customHeight="1">
      <c r="A95" s="30"/>
      <c r="B95" s="7"/>
      <c r="C95" s="127"/>
      <c r="D95" s="1"/>
      <c r="E95" s="2"/>
      <c r="F95" s="3"/>
      <c r="G95" s="5"/>
      <c r="H95" s="17"/>
      <c r="I95" s="3"/>
      <c r="J95" s="9"/>
      <c r="K95" s="6"/>
      <c r="L95" s="9"/>
      <c r="M95" s="27"/>
      <c r="N95" s="24"/>
      <c r="O95" s="6"/>
      <c r="P95" s="18"/>
      <c r="Q95" s="264"/>
    </row>
    <row r="96" spans="1:17" ht="30" customHeight="1">
      <c r="A96" s="128"/>
      <c r="B96" s="7"/>
      <c r="C96" s="127"/>
      <c r="D96" s="1"/>
      <c r="E96" s="2"/>
      <c r="F96" s="3"/>
      <c r="G96" s="5"/>
      <c r="H96" s="17"/>
      <c r="I96" s="3"/>
      <c r="J96" s="9"/>
      <c r="K96" s="6"/>
      <c r="L96" s="9"/>
      <c r="M96" s="27"/>
      <c r="N96" s="24"/>
      <c r="O96" s="6"/>
      <c r="P96" s="18"/>
      <c r="Q96" s="264"/>
    </row>
    <row r="97" spans="1:17" ht="30" customHeight="1">
      <c r="A97" s="31"/>
      <c r="B97" s="7"/>
      <c r="C97" s="8"/>
      <c r="D97" s="129"/>
      <c r="E97" s="20"/>
      <c r="F97" s="78"/>
      <c r="G97" s="130"/>
      <c r="H97" s="22"/>
      <c r="I97" s="3"/>
      <c r="J97" s="9"/>
      <c r="K97" s="19"/>
      <c r="L97" s="9"/>
      <c r="M97" s="27"/>
      <c r="N97" s="24"/>
      <c r="O97" s="6"/>
      <c r="P97" s="18"/>
      <c r="Q97" s="264"/>
    </row>
    <row r="98" spans="1:17" ht="30" customHeight="1">
      <c r="A98" s="31"/>
      <c r="B98" s="7"/>
      <c r="C98" s="8"/>
      <c r="D98" s="1"/>
      <c r="E98" s="2"/>
      <c r="F98" s="3"/>
      <c r="G98" s="5"/>
      <c r="H98" s="6"/>
      <c r="I98" s="3"/>
      <c r="J98" s="9"/>
      <c r="K98" s="19"/>
      <c r="L98" s="26"/>
      <c r="M98" s="122"/>
      <c r="N98" s="24"/>
      <c r="O98" s="19"/>
      <c r="P98" s="23"/>
      <c r="Q98" s="264"/>
    </row>
    <row r="99" spans="1:17" ht="30" customHeight="1">
      <c r="A99" s="79"/>
      <c r="B99" s="25"/>
      <c r="C99" s="10" t="s">
        <v>466</v>
      </c>
      <c r="D99" s="124"/>
      <c r="E99" s="12"/>
      <c r="F99" s="29"/>
      <c r="G99" s="125"/>
      <c r="H99" s="94"/>
      <c r="I99" s="29"/>
      <c r="J99" s="126">
        <f>SUM(J85:J97)</f>
        <v>0</v>
      </c>
      <c r="K99" s="11"/>
      <c r="L99" s="14"/>
      <c r="M99" s="28"/>
      <c r="N99" s="14"/>
      <c r="O99" s="11"/>
      <c r="P99" s="15"/>
      <c r="Q99" s="264"/>
    </row>
    <row r="100" spans="1:17" ht="15" customHeight="1">
      <c r="P100" s="114"/>
    </row>
    <row r="101" spans="1:17" ht="29.25" customHeight="1">
      <c r="A101" s="578" t="s">
        <v>11</v>
      </c>
      <c r="B101" s="579"/>
      <c r="C101" s="579"/>
      <c r="D101" s="579"/>
      <c r="E101" s="579"/>
      <c r="F101" s="579"/>
      <c r="G101" s="579"/>
      <c r="H101" s="579"/>
      <c r="I101" s="579"/>
      <c r="J101" s="579"/>
      <c r="K101" s="579"/>
      <c r="L101" s="580"/>
      <c r="M101" s="580"/>
      <c r="N101" s="580"/>
      <c r="P101" s="113">
        <f>P81+1</f>
        <v>8</v>
      </c>
    </row>
    <row r="102" spans="1:17" ht="15" customHeight="1">
      <c r="A102" s="581" t="s">
        <v>12</v>
      </c>
      <c r="B102" s="582"/>
      <c r="C102" s="582"/>
      <c r="D102" s="582"/>
      <c r="E102" s="582"/>
      <c r="F102" s="582"/>
      <c r="G102" s="582"/>
      <c r="H102" s="582"/>
      <c r="I102" s="551" t="s">
        <v>42</v>
      </c>
      <c r="J102" s="585" t="s">
        <v>10</v>
      </c>
      <c r="K102" s="586"/>
      <c r="L102" s="551" t="s">
        <v>6</v>
      </c>
      <c r="M102" s="542"/>
      <c r="N102" s="551" t="s">
        <v>7</v>
      </c>
      <c r="O102" s="542"/>
      <c r="P102" s="576" t="s">
        <v>8</v>
      </c>
    </row>
    <row r="103" spans="1:17" ht="15" customHeight="1">
      <c r="A103" s="583"/>
      <c r="B103" s="584"/>
      <c r="C103" s="584"/>
      <c r="D103" s="584"/>
      <c r="E103" s="584"/>
      <c r="F103" s="584"/>
      <c r="G103" s="584"/>
      <c r="H103" s="584"/>
      <c r="I103" s="552"/>
      <c r="J103" s="587"/>
      <c r="K103" s="588"/>
      <c r="L103" s="552"/>
      <c r="M103" s="545"/>
      <c r="N103" s="552"/>
      <c r="O103" s="545"/>
      <c r="P103" s="577"/>
    </row>
    <row r="104" spans="1:17" ht="30" customHeight="1">
      <c r="A104" s="231"/>
      <c r="B104" s="80" t="s">
        <v>326</v>
      </c>
      <c r="C104" s="239" t="s">
        <v>413</v>
      </c>
      <c r="D104" s="232"/>
      <c r="E104" s="17"/>
      <c r="F104" s="80"/>
      <c r="G104" s="232"/>
      <c r="H104" s="6"/>
      <c r="I104" s="3"/>
      <c r="J104" s="9"/>
      <c r="K104" s="6"/>
      <c r="L104" s="9"/>
      <c r="M104" s="27"/>
      <c r="N104" s="24"/>
      <c r="O104" s="6"/>
      <c r="P104" s="18"/>
    </row>
    <row r="105" spans="1:17" ht="30" customHeight="1">
      <c r="A105" s="231"/>
      <c r="B105" s="7" t="s">
        <v>401</v>
      </c>
      <c r="C105" s="239" t="s">
        <v>402</v>
      </c>
      <c r="D105" s="232"/>
      <c r="E105" s="17"/>
      <c r="F105" s="80"/>
      <c r="G105" s="232"/>
      <c r="H105" s="6"/>
      <c r="I105" s="3"/>
      <c r="J105" s="9">
        <f>'明細書(E 電気設備解体工事)'!$F$19</f>
        <v>0</v>
      </c>
      <c r="K105" s="6"/>
      <c r="L105" s="9"/>
      <c r="M105" s="27"/>
      <c r="N105" s="24"/>
      <c r="O105" s="6"/>
      <c r="P105" s="18"/>
      <c r="Q105" s="264"/>
    </row>
    <row r="106" spans="1:17" ht="30" customHeight="1">
      <c r="A106" s="231"/>
      <c r="B106" s="7" t="s">
        <v>16</v>
      </c>
      <c r="C106" s="239" t="s">
        <v>403</v>
      </c>
      <c r="D106" s="232"/>
      <c r="E106" s="17"/>
      <c r="F106" s="80"/>
      <c r="G106" s="232"/>
      <c r="H106" s="6"/>
      <c r="I106" s="3"/>
      <c r="J106" s="9">
        <f>'明細書(E 電気設備解体工事)'!$F$79</f>
        <v>0</v>
      </c>
      <c r="K106" s="6"/>
      <c r="L106" s="9"/>
      <c r="M106" s="27"/>
      <c r="N106" s="24"/>
      <c r="O106" s="6"/>
      <c r="P106" s="18"/>
      <c r="Q106" s="264"/>
    </row>
    <row r="107" spans="1:17" ht="30" customHeight="1">
      <c r="A107" s="231"/>
      <c r="B107" s="7" t="s">
        <v>17</v>
      </c>
      <c r="C107" s="239" t="s">
        <v>404</v>
      </c>
      <c r="D107" s="232"/>
      <c r="E107" s="17"/>
      <c r="F107" s="80"/>
      <c r="G107" s="232"/>
      <c r="H107" s="6"/>
      <c r="I107" s="3"/>
      <c r="J107" s="9">
        <f>'明細書(E 電気設備解体工事)'!$F$119</f>
        <v>0</v>
      </c>
      <c r="K107" s="6"/>
      <c r="L107" s="9"/>
      <c r="M107" s="27"/>
      <c r="N107" s="24"/>
      <c r="O107" s="6"/>
      <c r="P107" s="18"/>
      <c r="Q107" s="264"/>
    </row>
    <row r="108" spans="1:17" ht="30" customHeight="1">
      <c r="A108" s="231"/>
      <c r="B108" s="7" t="s">
        <v>18</v>
      </c>
      <c r="C108" s="239" t="s">
        <v>405</v>
      </c>
      <c r="D108" s="233"/>
      <c r="E108" s="17"/>
      <c r="F108" s="80"/>
      <c r="G108" s="232"/>
      <c r="H108" s="6"/>
      <c r="I108" s="3"/>
      <c r="J108" s="9">
        <f>'明細書(E 電気設備解体工事)'!$F$159</f>
        <v>0</v>
      </c>
      <c r="K108" s="6"/>
      <c r="L108" s="9"/>
      <c r="M108" s="27"/>
      <c r="N108" s="24"/>
      <c r="O108" s="6"/>
      <c r="P108" s="18"/>
      <c r="Q108" s="264"/>
    </row>
    <row r="109" spans="1:17" ht="30" customHeight="1">
      <c r="A109" s="231"/>
      <c r="B109" s="7" t="s">
        <v>318</v>
      </c>
      <c r="C109" s="239" t="s">
        <v>406</v>
      </c>
      <c r="D109" s="233"/>
      <c r="E109" s="17"/>
      <c r="F109" s="80"/>
      <c r="G109" s="232"/>
      <c r="H109" s="6"/>
      <c r="I109" s="3"/>
      <c r="J109" s="9">
        <f>'明細書(E 電気設備解体工事)'!$F$179</f>
        <v>0</v>
      </c>
      <c r="K109" s="6"/>
      <c r="L109" s="9"/>
      <c r="M109" s="27"/>
      <c r="N109" s="24"/>
      <c r="O109" s="6"/>
      <c r="P109" s="18"/>
      <c r="Q109" s="264"/>
    </row>
    <row r="110" spans="1:17" ht="30" customHeight="1">
      <c r="A110" s="231"/>
      <c r="B110" s="7" t="s">
        <v>407</v>
      </c>
      <c r="C110" s="239" t="s">
        <v>408</v>
      </c>
      <c r="D110" s="233"/>
      <c r="E110" s="17"/>
      <c r="F110" s="80"/>
      <c r="G110" s="232"/>
      <c r="H110" s="6"/>
      <c r="I110" s="3"/>
      <c r="J110" s="9">
        <f>'明細書(E 電気設備解体工事)'!$F$219</f>
        <v>0</v>
      </c>
      <c r="K110" s="6"/>
      <c r="L110" s="9"/>
      <c r="M110" s="27"/>
      <c r="N110" s="24"/>
      <c r="O110" s="6"/>
      <c r="P110" s="18"/>
      <c r="Q110" s="264"/>
    </row>
    <row r="111" spans="1:17" ht="30" customHeight="1">
      <c r="A111" s="231"/>
      <c r="B111" s="7" t="s">
        <v>409</v>
      </c>
      <c r="C111" s="239" t="s">
        <v>410</v>
      </c>
      <c r="D111" s="233"/>
      <c r="E111" s="17"/>
      <c r="F111" s="80"/>
      <c r="G111" s="232"/>
      <c r="H111" s="6"/>
      <c r="I111" s="3"/>
      <c r="J111" s="9">
        <f>'明細書(E 電気設備解体工事)'!$F$239</f>
        <v>0</v>
      </c>
      <c r="K111" s="6"/>
      <c r="L111" s="9"/>
      <c r="M111" s="27"/>
      <c r="N111" s="24"/>
      <c r="O111" s="6"/>
      <c r="P111" s="18"/>
      <c r="Q111" s="264"/>
    </row>
    <row r="112" spans="1:17" ht="30" customHeight="1">
      <c r="A112" s="231"/>
      <c r="B112" s="7" t="s">
        <v>411</v>
      </c>
      <c r="C112" s="239" t="s">
        <v>412</v>
      </c>
      <c r="D112" s="233"/>
      <c r="E112" s="17"/>
      <c r="F112" s="80"/>
      <c r="G112" s="232"/>
      <c r="H112" s="6"/>
      <c r="I112" s="3"/>
      <c r="J112" s="9">
        <f>'明細書(E 電気設備解体工事)'!$F$299</f>
        <v>0</v>
      </c>
      <c r="K112" s="6"/>
      <c r="L112" s="9"/>
      <c r="M112" s="27"/>
      <c r="N112" s="24"/>
      <c r="O112" s="6"/>
      <c r="P112" s="18"/>
      <c r="Q112" s="264"/>
    </row>
    <row r="113" spans="1:17" ht="30" customHeight="1">
      <c r="A113" s="231"/>
      <c r="B113" s="7"/>
      <c r="C113" s="240"/>
      <c r="D113" s="233"/>
      <c r="E113" s="17"/>
      <c r="F113" s="80"/>
      <c r="G113" s="232"/>
      <c r="H113" s="6"/>
      <c r="I113" s="3"/>
      <c r="J113" s="9"/>
      <c r="K113" s="6"/>
      <c r="L113" s="9"/>
      <c r="M113" s="27"/>
      <c r="N113" s="24"/>
      <c r="O113" s="6"/>
      <c r="P113" s="18"/>
      <c r="Q113" s="264"/>
    </row>
    <row r="114" spans="1:17" ht="30" customHeight="1">
      <c r="A114" s="231"/>
      <c r="B114" s="7"/>
      <c r="C114" s="229"/>
      <c r="D114" s="1"/>
      <c r="E114" s="2"/>
      <c r="F114" s="3"/>
      <c r="G114" s="5"/>
      <c r="H114" s="17"/>
      <c r="I114" s="3"/>
      <c r="J114" s="9"/>
      <c r="K114" s="6"/>
      <c r="L114" s="9"/>
      <c r="M114" s="27"/>
      <c r="N114" s="24"/>
      <c r="O114" s="6"/>
      <c r="P114" s="18"/>
      <c r="Q114" s="264"/>
    </row>
    <row r="115" spans="1:17" ht="30" customHeight="1">
      <c r="A115" s="231"/>
      <c r="B115" s="7"/>
      <c r="C115" s="17"/>
      <c r="D115" s="1"/>
      <c r="E115" s="2"/>
      <c r="F115" s="3"/>
      <c r="G115" s="5"/>
      <c r="H115" s="17"/>
      <c r="I115" s="3"/>
      <c r="J115" s="9"/>
      <c r="K115" s="6"/>
      <c r="L115" s="9"/>
      <c r="M115" s="27"/>
      <c r="N115" s="24"/>
      <c r="O115" s="6"/>
      <c r="P115" s="18"/>
      <c r="Q115" s="264"/>
    </row>
    <row r="116" spans="1:17" ht="30" customHeight="1">
      <c r="A116" s="231"/>
      <c r="B116" s="7"/>
      <c r="C116" s="234"/>
      <c r="D116" s="1"/>
      <c r="E116" s="2"/>
      <c r="F116" s="3"/>
      <c r="G116" s="5"/>
      <c r="H116" s="17"/>
      <c r="I116" s="3"/>
      <c r="J116" s="9"/>
      <c r="K116" s="19"/>
      <c r="L116" s="9"/>
      <c r="M116" s="27"/>
      <c r="N116" s="24"/>
      <c r="O116" s="6"/>
      <c r="P116" s="18"/>
      <c r="Q116" s="264"/>
    </row>
    <row r="117" spans="1:17" ht="30" customHeight="1">
      <c r="A117" s="231"/>
      <c r="B117" s="7"/>
      <c r="C117" s="17"/>
      <c r="D117" s="1"/>
      <c r="E117" s="2"/>
      <c r="F117" s="3"/>
      <c r="G117" s="5"/>
      <c r="H117" s="17"/>
      <c r="I117" s="3"/>
      <c r="J117" s="9"/>
      <c r="K117" s="6"/>
      <c r="L117" s="9"/>
      <c r="M117" s="27"/>
      <c r="N117" s="24"/>
      <c r="O117" s="6"/>
      <c r="P117" s="18"/>
      <c r="Q117" s="264"/>
    </row>
    <row r="118" spans="1:17" ht="30" customHeight="1">
      <c r="A118" s="235"/>
      <c r="B118" s="7"/>
      <c r="C118" s="236"/>
      <c r="D118" s="19"/>
      <c r="E118" s="20"/>
      <c r="F118" s="20"/>
      <c r="G118" s="21"/>
      <c r="H118" s="22"/>
      <c r="I118" s="3"/>
      <c r="J118" s="26"/>
      <c r="K118" s="237"/>
      <c r="L118" s="26"/>
      <c r="M118" s="122"/>
      <c r="N118" s="24"/>
      <c r="O118" s="19"/>
      <c r="P118" s="23"/>
      <c r="Q118" s="281"/>
    </row>
    <row r="119" spans="1:17" ht="30" customHeight="1">
      <c r="A119" s="238"/>
      <c r="B119" s="25"/>
      <c r="C119" s="10" t="s">
        <v>466</v>
      </c>
      <c r="D119" s="124"/>
      <c r="E119" s="12"/>
      <c r="F119" s="29"/>
      <c r="G119" s="125"/>
      <c r="H119" s="94"/>
      <c r="I119" s="29"/>
      <c r="J119" s="126">
        <f>SUM(J105:J118)</f>
        <v>0</v>
      </c>
      <c r="K119" s="11"/>
      <c r="L119" s="126"/>
      <c r="M119" s="28"/>
      <c r="N119" s="14"/>
      <c r="O119" s="11"/>
      <c r="P119" s="15"/>
      <c r="Q119" s="264"/>
    </row>
    <row r="120" spans="1:17" ht="15" customHeight="1">
      <c r="P120" s="32"/>
    </row>
    <row r="121" spans="1:17" ht="29.25" customHeight="1">
      <c r="A121" s="578" t="s">
        <v>11</v>
      </c>
      <c r="B121" s="579"/>
      <c r="C121" s="579"/>
      <c r="D121" s="579"/>
      <c r="E121" s="579"/>
      <c r="F121" s="579"/>
      <c r="G121" s="579"/>
      <c r="H121" s="579"/>
      <c r="I121" s="579"/>
      <c r="J121" s="579"/>
      <c r="K121" s="579"/>
      <c r="L121" s="580"/>
      <c r="M121" s="580"/>
      <c r="N121" s="580"/>
      <c r="P121" s="113">
        <f>P101+1</f>
        <v>9</v>
      </c>
    </row>
    <row r="122" spans="1:17" ht="15" customHeight="1">
      <c r="A122" s="581" t="s">
        <v>12</v>
      </c>
      <c r="B122" s="582"/>
      <c r="C122" s="582"/>
      <c r="D122" s="582"/>
      <c r="E122" s="582"/>
      <c r="F122" s="582"/>
      <c r="G122" s="582"/>
      <c r="H122" s="582"/>
      <c r="I122" s="551" t="s">
        <v>42</v>
      </c>
      <c r="J122" s="585" t="s">
        <v>10</v>
      </c>
      <c r="K122" s="586"/>
      <c r="L122" s="551" t="s">
        <v>6</v>
      </c>
      <c r="M122" s="542"/>
      <c r="N122" s="551" t="s">
        <v>7</v>
      </c>
      <c r="O122" s="542"/>
      <c r="P122" s="576" t="s">
        <v>8</v>
      </c>
    </row>
    <row r="123" spans="1:17" ht="15" customHeight="1">
      <c r="A123" s="583"/>
      <c r="B123" s="584"/>
      <c r="C123" s="584"/>
      <c r="D123" s="584"/>
      <c r="E123" s="584"/>
      <c r="F123" s="584"/>
      <c r="G123" s="584"/>
      <c r="H123" s="584"/>
      <c r="I123" s="552"/>
      <c r="J123" s="587"/>
      <c r="K123" s="588"/>
      <c r="L123" s="552"/>
      <c r="M123" s="545"/>
      <c r="N123" s="552"/>
      <c r="O123" s="545"/>
      <c r="P123" s="577"/>
    </row>
    <row r="124" spans="1:17" ht="30" customHeight="1">
      <c r="A124" s="231"/>
      <c r="B124" s="80" t="s">
        <v>333</v>
      </c>
      <c r="C124" s="8" t="s">
        <v>414</v>
      </c>
      <c r="D124" s="4"/>
      <c r="E124" s="2"/>
      <c r="F124" s="3"/>
      <c r="G124" s="5"/>
      <c r="H124" s="17"/>
      <c r="I124" s="3"/>
      <c r="J124" s="9"/>
      <c r="K124" s="6"/>
      <c r="L124" s="9"/>
      <c r="M124" s="27"/>
      <c r="N124" s="24"/>
      <c r="O124" s="6"/>
      <c r="P124" s="18"/>
    </row>
    <row r="125" spans="1:17" ht="30" customHeight="1">
      <c r="A125" s="231"/>
      <c r="B125" s="7" t="s">
        <v>15</v>
      </c>
      <c r="C125" s="229" t="s">
        <v>415</v>
      </c>
      <c r="D125" s="4"/>
      <c r="E125" s="2"/>
      <c r="F125" s="3"/>
      <c r="G125" s="5"/>
      <c r="H125" s="17"/>
      <c r="I125" s="3" t="s">
        <v>43</v>
      </c>
      <c r="J125" s="9">
        <f>'明細書(F 機械設備解体工事)'!$F$19</f>
        <v>0</v>
      </c>
      <c r="K125" s="6"/>
      <c r="L125" s="9"/>
      <c r="M125" s="27"/>
      <c r="N125" s="24"/>
      <c r="O125" s="6"/>
      <c r="P125" s="18"/>
      <c r="Q125" s="264"/>
    </row>
    <row r="126" spans="1:17" ht="30" customHeight="1">
      <c r="A126" s="231"/>
      <c r="B126" s="7" t="s">
        <v>16</v>
      </c>
      <c r="C126" s="229" t="s">
        <v>416</v>
      </c>
      <c r="D126" s="1"/>
      <c r="E126" s="2"/>
      <c r="F126" s="3"/>
      <c r="G126" s="5"/>
      <c r="H126" s="17"/>
      <c r="I126" s="3" t="s">
        <v>19</v>
      </c>
      <c r="J126" s="9">
        <f>'明細書(F 機械設備解体工事)'!$F$79</f>
        <v>0</v>
      </c>
      <c r="K126" s="6"/>
      <c r="L126" s="9"/>
      <c r="M126" s="27"/>
      <c r="N126" s="24"/>
      <c r="O126" s="6"/>
      <c r="P126" s="18"/>
      <c r="Q126" s="264"/>
    </row>
    <row r="127" spans="1:17" ht="30" customHeight="1">
      <c r="A127" s="231"/>
      <c r="B127" s="7" t="s">
        <v>17</v>
      </c>
      <c r="C127" s="229" t="s">
        <v>417</v>
      </c>
      <c r="D127" s="1"/>
      <c r="E127" s="2"/>
      <c r="F127" s="3"/>
      <c r="G127" s="5"/>
      <c r="H127" s="17"/>
      <c r="I127" s="3" t="s">
        <v>19</v>
      </c>
      <c r="J127" s="9">
        <f>'明細書(F 機械設備解体工事)'!$F$179</f>
        <v>0</v>
      </c>
      <c r="K127" s="6"/>
      <c r="L127" s="9"/>
      <c r="M127" s="27"/>
      <c r="N127" s="24"/>
      <c r="O127" s="6"/>
      <c r="P127" s="18"/>
      <c r="Q127" s="264"/>
    </row>
    <row r="128" spans="1:17" ht="30" customHeight="1">
      <c r="A128" s="231"/>
      <c r="B128" s="7" t="s">
        <v>18</v>
      </c>
      <c r="C128" s="229" t="s">
        <v>934</v>
      </c>
      <c r="D128" s="1"/>
      <c r="E128" s="2"/>
      <c r="F128" s="3"/>
      <c r="G128" s="5"/>
      <c r="H128" s="17"/>
      <c r="I128" s="3" t="s">
        <v>19</v>
      </c>
      <c r="J128" s="9">
        <f>'明細書(F 機械設備解体工事)'!$F$199</f>
        <v>0</v>
      </c>
      <c r="K128" s="6"/>
      <c r="L128" s="9"/>
      <c r="M128" s="27"/>
      <c r="N128" s="24"/>
      <c r="O128" s="6"/>
      <c r="P128" s="18"/>
      <c r="Q128" s="264"/>
    </row>
    <row r="129" spans="1:17" ht="30" customHeight="1">
      <c r="A129" s="231"/>
      <c r="B129" s="7" t="s">
        <v>318</v>
      </c>
      <c r="C129" s="229" t="s">
        <v>418</v>
      </c>
      <c r="D129" s="1"/>
      <c r="E129" s="2"/>
      <c r="F129" s="3"/>
      <c r="G129" s="5"/>
      <c r="H129" s="17"/>
      <c r="I129" s="3" t="s">
        <v>19</v>
      </c>
      <c r="J129" s="9">
        <f>'明細書(F 機械設備解体工事)'!$F$279</f>
        <v>0</v>
      </c>
      <c r="K129" s="6"/>
      <c r="L129" s="9"/>
      <c r="M129" s="27"/>
      <c r="N129" s="24"/>
      <c r="O129" s="6"/>
      <c r="P129" s="18"/>
      <c r="Q129" s="264"/>
    </row>
    <row r="130" spans="1:17" ht="30" customHeight="1">
      <c r="A130" s="231"/>
      <c r="B130" s="7" t="s">
        <v>407</v>
      </c>
      <c r="C130" s="229" t="s">
        <v>958</v>
      </c>
      <c r="D130" s="1"/>
      <c r="E130" s="2"/>
      <c r="F130" s="3"/>
      <c r="G130" s="5"/>
      <c r="H130" s="17"/>
      <c r="I130" s="3" t="s">
        <v>19</v>
      </c>
      <c r="J130" s="9">
        <f>'明細書(F 機械設備解体工事)'!$F$299</f>
        <v>0</v>
      </c>
      <c r="K130" s="6"/>
      <c r="L130" s="9"/>
      <c r="M130" s="27"/>
      <c r="N130" s="24"/>
      <c r="O130" s="6"/>
      <c r="P130" s="18"/>
      <c r="Q130" s="264"/>
    </row>
    <row r="131" spans="1:17" ht="30" customHeight="1">
      <c r="A131" s="231"/>
      <c r="B131" s="7"/>
      <c r="C131" s="229"/>
      <c r="D131" s="1"/>
      <c r="E131" s="2"/>
      <c r="F131" s="3"/>
      <c r="G131" s="5"/>
      <c r="H131" s="17"/>
      <c r="I131" s="3"/>
      <c r="J131" s="9"/>
      <c r="K131" s="6"/>
      <c r="L131" s="9"/>
      <c r="M131" s="27"/>
      <c r="N131" s="24"/>
      <c r="O131" s="6"/>
      <c r="P131" s="18"/>
      <c r="Q131" s="264"/>
    </row>
    <row r="132" spans="1:17" ht="30" customHeight="1">
      <c r="A132" s="231"/>
      <c r="B132" s="7"/>
      <c r="C132" s="234"/>
      <c r="D132" s="1"/>
      <c r="E132" s="2"/>
      <c r="F132" s="3"/>
      <c r="G132" s="5"/>
      <c r="H132" s="17"/>
      <c r="I132" s="3"/>
      <c r="J132" s="9"/>
      <c r="K132" s="6"/>
      <c r="L132" s="9"/>
      <c r="M132" s="27"/>
      <c r="N132" s="24"/>
      <c r="O132" s="6"/>
      <c r="P132" s="18"/>
      <c r="Q132" s="264"/>
    </row>
    <row r="133" spans="1:17" ht="30" customHeight="1">
      <c r="A133" s="231"/>
      <c r="B133" s="7"/>
      <c r="C133" s="234"/>
      <c r="D133" s="1"/>
      <c r="E133" s="2"/>
      <c r="F133" s="3"/>
      <c r="G133" s="5"/>
      <c r="H133" s="17"/>
      <c r="I133" s="3"/>
      <c r="J133" s="9"/>
      <c r="K133" s="6"/>
      <c r="L133" s="9"/>
      <c r="M133" s="27"/>
      <c r="N133" s="24"/>
      <c r="O133" s="6"/>
      <c r="P133" s="18"/>
      <c r="Q133" s="264"/>
    </row>
    <row r="134" spans="1:17" ht="30" customHeight="1">
      <c r="A134" s="231"/>
      <c r="B134" s="7"/>
      <c r="C134" s="234"/>
      <c r="D134" s="1"/>
      <c r="E134" s="2"/>
      <c r="F134" s="3"/>
      <c r="G134" s="5"/>
      <c r="H134" s="17"/>
      <c r="I134" s="3"/>
      <c r="J134" s="9"/>
      <c r="K134" s="6"/>
      <c r="L134" s="9"/>
      <c r="M134" s="27"/>
      <c r="N134" s="24"/>
      <c r="O134" s="6"/>
      <c r="P134" s="18"/>
      <c r="Q134" s="264"/>
    </row>
    <row r="135" spans="1:17" ht="30" customHeight="1">
      <c r="A135" s="231"/>
      <c r="B135" s="7"/>
      <c r="C135" s="17"/>
      <c r="D135" s="1"/>
      <c r="E135" s="2"/>
      <c r="F135" s="3"/>
      <c r="G135" s="5"/>
      <c r="H135" s="17"/>
      <c r="I135" s="3"/>
      <c r="J135" s="9"/>
      <c r="K135" s="6"/>
      <c r="L135" s="9"/>
      <c r="M135" s="27"/>
      <c r="N135" s="24"/>
      <c r="O135" s="6"/>
      <c r="P135" s="18"/>
      <c r="Q135" s="264"/>
    </row>
    <row r="136" spans="1:17" ht="30" customHeight="1">
      <c r="A136" s="231"/>
      <c r="B136" s="7"/>
      <c r="C136" s="234"/>
      <c r="D136" s="1"/>
      <c r="E136" s="2"/>
      <c r="F136" s="3"/>
      <c r="G136" s="5"/>
      <c r="H136" s="17"/>
      <c r="I136" s="3"/>
      <c r="J136" s="9"/>
      <c r="K136" s="19"/>
      <c r="L136" s="9"/>
      <c r="M136" s="27"/>
      <c r="N136" s="24"/>
      <c r="O136" s="6"/>
      <c r="P136" s="18"/>
      <c r="Q136" s="264"/>
    </row>
    <row r="137" spans="1:17" ht="30" customHeight="1">
      <c r="A137" s="231"/>
      <c r="B137" s="7"/>
      <c r="C137" s="17"/>
      <c r="D137" s="1"/>
      <c r="E137" s="2"/>
      <c r="F137" s="3"/>
      <c r="G137" s="5"/>
      <c r="H137" s="17"/>
      <c r="I137" s="3"/>
      <c r="J137" s="9"/>
      <c r="K137" s="6"/>
      <c r="L137" s="9"/>
      <c r="M137" s="27"/>
      <c r="N137" s="24"/>
      <c r="O137" s="6"/>
      <c r="P137" s="18"/>
      <c r="Q137" s="264"/>
    </row>
    <row r="138" spans="1:17" ht="30" customHeight="1">
      <c r="A138" s="235"/>
      <c r="B138" s="7"/>
      <c r="C138" s="236"/>
      <c r="D138" s="19"/>
      <c r="E138" s="20"/>
      <c r="F138" s="20"/>
      <c r="G138" s="21"/>
      <c r="H138" s="22"/>
      <c r="I138" s="3"/>
      <c r="J138" s="26"/>
      <c r="K138" s="237"/>
      <c r="L138" s="26"/>
      <c r="M138" s="122"/>
      <c r="N138" s="24"/>
      <c r="O138" s="19"/>
      <c r="P138" s="23"/>
      <c r="Q138" s="281"/>
    </row>
    <row r="139" spans="1:17" ht="30" customHeight="1">
      <c r="A139" s="238"/>
      <c r="B139" s="25"/>
      <c r="C139" s="10" t="s">
        <v>466</v>
      </c>
      <c r="D139" s="124"/>
      <c r="E139" s="12"/>
      <c r="F139" s="29"/>
      <c r="G139" s="125"/>
      <c r="H139" s="94"/>
      <c r="I139" s="29"/>
      <c r="J139" s="126">
        <f>SUM(J125:J138)</f>
        <v>0</v>
      </c>
      <c r="K139" s="11"/>
      <c r="L139" s="126"/>
      <c r="M139" s="28"/>
      <c r="N139" s="14"/>
      <c r="O139" s="11"/>
      <c r="P139" s="15"/>
      <c r="Q139" s="264"/>
    </row>
    <row r="140" spans="1:17" ht="15" customHeight="1">
      <c r="P140" s="32"/>
    </row>
    <row r="141" spans="1:17" ht="29.25" customHeight="1">
      <c r="A141" s="578" t="s">
        <v>11</v>
      </c>
      <c r="B141" s="579"/>
      <c r="C141" s="579"/>
      <c r="D141" s="579"/>
      <c r="E141" s="579"/>
      <c r="F141" s="579"/>
      <c r="G141" s="579"/>
      <c r="H141" s="579"/>
      <c r="I141" s="579"/>
      <c r="J141" s="579"/>
      <c r="K141" s="579"/>
      <c r="L141" s="580"/>
      <c r="M141" s="580"/>
      <c r="N141" s="580"/>
      <c r="P141" s="113">
        <f>P121+1</f>
        <v>10</v>
      </c>
    </row>
    <row r="142" spans="1:17" ht="15" customHeight="1">
      <c r="A142" s="581" t="s">
        <v>12</v>
      </c>
      <c r="B142" s="582"/>
      <c r="C142" s="582"/>
      <c r="D142" s="582"/>
      <c r="E142" s="582"/>
      <c r="F142" s="582"/>
      <c r="G142" s="582"/>
      <c r="H142" s="582"/>
      <c r="I142" s="551" t="s">
        <v>42</v>
      </c>
      <c r="J142" s="585" t="s">
        <v>10</v>
      </c>
      <c r="K142" s="586"/>
      <c r="L142" s="551" t="s">
        <v>6</v>
      </c>
      <c r="M142" s="542"/>
      <c r="N142" s="551" t="s">
        <v>7</v>
      </c>
      <c r="O142" s="542"/>
      <c r="P142" s="576" t="s">
        <v>8</v>
      </c>
    </row>
    <row r="143" spans="1:17" ht="15" customHeight="1">
      <c r="A143" s="583"/>
      <c r="B143" s="584"/>
      <c r="C143" s="584"/>
      <c r="D143" s="584"/>
      <c r="E143" s="584"/>
      <c r="F143" s="584"/>
      <c r="G143" s="584"/>
      <c r="H143" s="584"/>
      <c r="I143" s="552"/>
      <c r="J143" s="587"/>
      <c r="K143" s="588"/>
      <c r="L143" s="552"/>
      <c r="M143" s="545"/>
      <c r="N143" s="552"/>
      <c r="O143" s="545"/>
      <c r="P143" s="577"/>
    </row>
    <row r="144" spans="1:17" ht="30" customHeight="1">
      <c r="A144" s="231"/>
      <c r="B144" s="80" t="s">
        <v>917</v>
      </c>
      <c r="C144" s="8" t="s">
        <v>918</v>
      </c>
      <c r="D144" s="4"/>
      <c r="E144" s="2"/>
      <c r="F144" s="3"/>
      <c r="G144" s="5"/>
      <c r="H144" s="17"/>
      <c r="I144" s="3"/>
      <c r="J144" s="9"/>
      <c r="K144" s="6"/>
      <c r="L144" s="9"/>
      <c r="M144" s="27"/>
      <c r="N144" s="24"/>
      <c r="O144" s="6"/>
      <c r="P144" s="18"/>
    </row>
    <row r="145" spans="1:17" ht="30" customHeight="1">
      <c r="A145" s="231"/>
      <c r="B145" s="7" t="s">
        <v>15</v>
      </c>
      <c r="C145" s="229" t="s">
        <v>919</v>
      </c>
      <c r="D145" s="4"/>
      <c r="E145" s="2"/>
      <c r="F145" s="3"/>
      <c r="G145" s="5"/>
      <c r="H145" s="17"/>
      <c r="I145" s="3" t="s">
        <v>43</v>
      </c>
      <c r="J145" s="9">
        <f>'明細書(G 発生材処分)'!$F$19</f>
        <v>0</v>
      </c>
      <c r="K145" s="6"/>
      <c r="L145" s="9"/>
      <c r="M145" s="27"/>
      <c r="N145" s="24"/>
      <c r="O145" s="6"/>
      <c r="P145" s="18"/>
      <c r="Q145" s="264"/>
    </row>
    <row r="146" spans="1:17" ht="30" customHeight="1">
      <c r="A146" s="231"/>
      <c r="B146" s="7" t="s">
        <v>16</v>
      </c>
      <c r="C146" s="229" t="s">
        <v>920</v>
      </c>
      <c r="D146" s="1"/>
      <c r="E146" s="2"/>
      <c r="F146" s="3"/>
      <c r="G146" s="5"/>
      <c r="H146" s="17"/>
      <c r="I146" s="3" t="s">
        <v>19</v>
      </c>
      <c r="J146" s="9">
        <f>'明細書(G 発生材処分)'!$F$59</f>
        <v>0</v>
      </c>
      <c r="K146" s="6"/>
      <c r="L146" s="9"/>
      <c r="M146" s="27"/>
      <c r="N146" s="24"/>
      <c r="O146" s="6"/>
      <c r="P146" s="18"/>
      <c r="Q146" s="264"/>
    </row>
    <row r="147" spans="1:17" ht="30" customHeight="1">
      <c r="A147" s="231"/>
      <c r="B147" s="7" t="s">
        <v>17</v>
      </c>
      <c r="C147" s="229" t="s">
        <v>921</v>
      </c>
      <c r="D147" s="1"/>
      <c r="E147" s="2"/>
      <c r="F147" s="3"/>
      <c r="G147" s="5"/>
      <c r="H147" s="17"/>
      <c r="I147" s="3" t="s">
        <v>19</v>
      </c>
      <c r="J147" s="9">
        <f>'明細書(G 発生材処分)'!$F$79</f>
        <v>0</v>
      </c>
      <c r="K147" s="6"/>
      <c r="L147" s="9"/>
      <c r="M147" s="27"/>
      <c r="N147" s="24"/>
      <c r="O147" s="6"/>
      <c r="P147" s="18"/>
      <c r="Q147" s="264"/>
    </row>
    <row r="148" spans="1:17" ht="30" customHeight="1">
      <c r="A148" s="231"/>
      <c r="B148" s="7"/>
      <c r="C148" s="229"/>
      <c r="D148" s="1"/>
      <c r="E148" s="2"/>
      <c r="F148" s="3"/>
      <c r="G148" s="5"/>
      <c r="H148" s="17"/>
      <c r="I148" s="3"/>
      <c r="J148" s="9"/>
      <c r="K148" s="6"/>
      <c r="L148" s="9"/>
      <c r="M148" s="27"/>
      <c r="N148" s="24"/>
      <c r="O148" s="6"/>
      <c r="P148" s="18"/>
      <c r="Q148" s="264"/>
    </row>
    <row r="149" spans="1:17" ht="30" customHeight="1">
      <c r="A149" s="231"/>
      <c r="B149" s="7"/>
      <c r="C149" s="229"/>
      <c r="D149" s="1"/>
      <c r="E149" s="2"/>
      <c r="F149" s="3"/>
      <c r="G149" s="5"/>
      <c r="H149" s="17"/>
      <c r="I149" s="3"/>
      <c r="J149" s="9"/>
      <c r="K149" s="6"/>
      <c r="L149" s="9"/>
      <c r="M149" s="27"/>
      <c r="N149" s="24"/>
      <c r="O149" s="6"/>
      <c r="P149" s="18"/>
      <c r="Q149" s="264"/>
    </row>
    <row r="150" spans="1:17" ht="30" customHeight="1">
      <c r="A150" s="231"/>
      <c r="B150" s="7"/>
      <c r="C150" s="229"/>
      <c r="D150" s="1"/>
      <c r="E150" s="2"/>
      <c r="F150" s="3"/>
      <c r="G150" s="5"/>
      <c r="H150" s="17"/>
      <c r="I150" s="3"/>
      <c r="J150" s="9"/>
      <c r="K150" s="6"/>
      <c r="L150" s="9"/>
      <c r="M150" s="27"/>
      <c r="N150" s="24"/>
      <c r="O150" s="6"/>
      <c r="P150" s="18"/>
      <c r="Q150" s="264"/>
    </row>
    <row r="151" spans="1:17" ht="30" customHeight="1">
      <c r="A151" s="231"/>
      <c r="B151" s="7"/>
      <c r="C151" s="229"/>
      <c r="D151" s="1"/>
      <c r="E151" s="2"/>
      <c r="F151" s="3"/>
      <c r="G151" s="5"/>
      <c r="H151" s="17"/>
      <c r="I151" s="3"/>
      <c r="J151" s="9"/>
      <c r="K151" s="6"/>
      <c r="L151" s="9"/>
      <c r="M151" s="27"/>
      <c r="N151" s="24"/>
      <c r="O151" s="6"/>
      <c r="P151" s="18"/>
      <c r="Q151" s="264"/>
    </row>
    <row r="152" spans="1:17" ht="30" customHeight="1">
      <c r="A152" s="231"/>
      <c r="B152" s="7"/>
      <c r="C152" s="234"/>
      <c r="D152" s="1"/>
      <c r="E152" s="2"/>
      <c r="F152" s="3"/>
      <c r="G152" s="5"/>
      <c r="H152" s="17"/>
      <c r="I152" s="3"/>
      <c r="J152" s="9"/>
      <c r="K152" s="6"/>
      <c r="L152" s="9"/>
      <c r="M152" s="27"/>
      <c r="N152" s="24"/>
      <c r="O152" s="6"/>
      <c r="P152" s="18"/>
      <c r="Q152" s="264"/>
    </row>
    <row r="153" spans="1:17" ht="30" customHeight="1">
      <c r="A153" s="231"/>
      <c r="B153" s="7"/>
      <c r="C153" s="234"/>
      <c r="D153" s="1"/>
      <c r="E153" s="2"/>
      <c r="F153" s="3"/>
      <c r="G153" s="5"/>
      <c r="H153" s="17"/>
      <c r="I153" s="3"/>
      <c r="J153" s="9"/>
      <c r="K153" s="6"/>
      <c r="L153" s="9"/>
      <c r="M153" s="27"/>
      <c r="N153" s="24"/>
      <c r="O153" s="6"/>
      <c r="P153" s="18"/>
      <c r="Q153" s="264"/>
    </row>
    <row r="154" spans="1:17" ht="30" customHeight="1">
      <c r="A154" s="231"/>
      <c r="B154" s="7"/>
      <c r="C154" s="234"/>
      <c r="D154" s="1"/>
      <c r="E154" s="2"/>
      <c r="F154" s="3"/>
      <c r="G154" s="5"/>
      <c r="H154" s="17"/>
      <c r="I154" s="3"/>
      <c r="J154" s="9"/>
      <c r="K154" s="6"/>
      <c r="L154" s="9"/>
      <c r="M154" s="27"/>
      <c r="N154" s="24"/>
      <c r="O154" s="6"/>
      <c r="P154" s="18"/>
      <c r="Q154" s="264"/>
    </row>
    <row r="155" spans="1:17" ht="30" customHeight="1">
      <c r="A155" s="231"/>
      <c r="B155" s="7"/>
      <c r="C155" s="17"/>
      <c r="D155" s="1"/>
      <c r="E155" s="2"/>
      <c r="F155" s="3"/>
      <c r="G155" s="5"/>
      <c r="H155" s="17"/>
      <c r="I155" s="3"/>
      <c r="J155" s="9"/>
      <c r="K155" s="6"/>
      <c r="L155" s="9"/>
      <c r="M155" s="27"/>
      <c r="N155" s="24"/>
      <c r="O155" s="6"/>
      <c r="P155" s="18"/>
      <c r="Q155" s="264"/>
    </row>
    <row r="156" spans="1:17" ht="30" customHeight="1">
      <c r="A156" s="231"/>
      <c r="B156" s="7"/>
      <c r="C156" s="234"/>
      <c r="D156" s="1"/>
      <c r="E156" s="2"/>
      <c r="F156" s="3"/>
      <c r="G156" s="5"/>
      <c r="H156" s="17"/>
      <c r="I156" s="3"/>
      <c r="J156" s="9"/>
      <c r="K156" s="19"/>
      <c r="L156" s="9"/>
      <c r="M156" s="27"/>
      <c r="N156" s="24"/>
      <c r="O156" s="6"/>
      <c r="P156" s="18"/>
      <c r="Q156" s="264"/>
    </row>
    <row r="157" spans="1:17" ht="30" customHeight="1">
      <c r="A157" s="231"/>
      <c r="B157" s="7"/>
      <c r="C157" s="17"/>
      <c r="D157" s="1"/>
      <c r="E157" s="2"/>
      <c r="F157" s="3"/>
      <c r="G157" s="5"/>
      <c r="H157" s="17"/>
      <c r="I157" s="3"/>
      <c r="J157" s="9"/>
      <c r="K157" s="6"/>
      <c r="L157" s="9"/>
      <c r="M157" s="27"/>
      <c r="N157" s="24"/>
      <c r="O157" s="6"/>
      <c r="P157" s="18"/>
      <c r="Q157" s="264"/>
    </row>
    <row r="158" spans="1:17" ht="30" customHeight="1">
      <c r="A158" s="235"/>
      <c r="B158" s="7"/>
      <c r="C158" s="236"/>
      <c r="D158" s="19"/>
      <c r="E158" s="20"/>
      <c r="F158" s="20"/>
      <c r="G158" s="21"/>
      <c r="H158" s="22"/>
      <c r="I158" s="3"/>
      <c r="J158" s="26"/>
      <c r="K158" s="237"/>
      <c r="L158" s="26"/>
      <c r="M158" s="122"/>
      <c r="N158" s="24"/>
      <c r="O158" s="19"/>
      <c r="P158" s="23"/>
      <c r="Q158" s="281"/>
    </row>
    <row r="159" spans="1:17" ht="30" customHeight="1">
      <c r="A159" s="238"/>
      <c r="B159" s="25"/>
      <c r="C159" s="10" t="s">
        <v>466</v>
      </c>
      <c r="D159" s="124"/>
      <c r="E159" s="12"/>
      <c r="F159" s="29"/>
      <c r="G159" s="125"/>
      <c r="H159" s="94"/>
      <c r="I159" s="29"/>
      <c r="J159" s="126">
        <f>SUM(J145:J158)</f>
        <v>0</v>
      </c>
      <c r="K159" s="11"/>
      <c r="L159" s="126"/>
      <c r="M159" s="28"/>
      <c r="N159" s="14"/>
      <c r="O159" s="11"/>
      <c r="P159" s="15"/>
      <c r="Q159" s="264"/>
    </row>
    <row r="160" spans="1:17" ht="15" customHeight="1">
      <c r="P160" s="32"/>
    </row>
    <row r="161" spans="1:17" ht="29.25" customHeight="1">
      <c r="A161" s="578" t="s">
        <v>11</v>
      </c>
      <c r="B161" s="579"/>
      <c r="C161" s="579"/>
      <c r="D161" s="579"/>
      <c r="E161" s="579"/>
      <c r="F161" s="579"/>
      <c r="G161" s="579"/>
      <c r="H161" s="579"/>
      <c r="I161" s="579"/>
      <c r="J161" s="579"/>
      <c r="K161" s="579"/>
      <c r="L161" s="580"/>
      <c r="M161" s="580"/>
      <c r="N161" s="580"/>
      <c r="P161" s="113">
        <f>P141+1</f>
        <v>11</v>
      </c>
    </row>
    <row r="162" spans="1:17" ht="15" customHeight="1">
      <c r="A162" s="581" t="s">
        <v>12</v>
      </c>
      <c r="B162" s="582"/>
      <c r="C162" s="582"/>
      <c r="D162" s="582"/>
      <c r="E162" s="582"/>
      <c r="F162" s="582"/>
      <c r="G162" s="582"/>
      <c r="H162" s="582"/>
      <c r="I162" s="551" t="s">
        <v>42</v>
      </c>
      <c r="J162" s="585" t="s">
        <v>10</v>
      </c>
      <c r="K162" s="586"/>
      <c r="L162" s="551" t="s">
        <v>6</v>
      </c>
      <c r="M162" s="542"/>
      <c r="N162" s="551" t="s">
        <v>7</v>
      </c>
      <c r="O162" s="542"/>
      <c r="P162" s="576" t="s">
        <v>8</v>
      </c>
    </row>
    <row r="163" spans="1:17" ht="15" customHeight="1">
      <c r="A163" s="583"/>
      <c r="B163" s="584"/>
      <c r="C163" s="584"/>
      <c r="D163" s="584"/>
      <c r="E163" s="584"/>
      <c r="F163" s="584"/>
      <c r="G163" s="584"/>
      <c r="H163" s="584"/>
      <c r="I163" s="552"/>
      <c r="J163" s="587"/>
      <c r="K163" s="588"/>
      <c r="L163" s="552"/>
      <c r="M163" s="545"/>
      <c r="N163" s="552"/>
      <c r="O163" s="545"/>
      <c r="P163" s="577"/>
    </row>
    <row r="164" spans="1:17" ht="30" customHeight="1">
      <c r="A164" s="231"/>
      <c r="B164" s="80" t="s">
        <v>922</v>
      </c>
      <c r="C164" s="239" t="s">
        <v>1010</v>
      </c>
      <c r="D164" s="4"/>
      <c r="E164" s="2"/>
      <c r="F164" s="3"/>
      <c r="G164" s="5"/>
      <c r="H164" s="17"/>
      <c r="I164" s="3"/>
      <c r="J164" s="9"/>
      <c r="K164" s="6"/>
      <c r="L164" s="9"/>
      <c r="M164" s="27"/>
      <c r="N164" s="24"/>
      <c r="O164" s="6"/>
      <c r="P164" s="18"/>
    </row>
    <row r="165" spans="1:17" ht="30" customHeight="1">
      <c r="A165" s="231"/>
      <c r="B165" s="7" t="s">
        <v>15</v>
      </c>
      <c r="C165" s="229" t="s">
        <v>923</v>
      </c>
      <c r="D165" s="4"/>
      <c r="E165" s="2"/>
      <c r="F165" s="3"/>
      <c r="G165" s="5"/>
      <c r="H165" s="17"/>
      <c r="I165" s="3" t="s">
        <v>43</v>
      </c>
      <c r="J165" s="9">
        <f>'明細書(H 開口部塞ぎ工事) '!$F$39</f>
        <v>0</v>
      </c>
      <c r="K165" s="6"/>
      <c r="L165" s="9"/>
      <c r="M165" s="27"/>
      <c r="N165" s="24"/>
      <c r="O165" s="6"/>
      <c r="P165" s="18"/>
      <c r="Q165" s="264"/>
    </row>
    <row r="166" spans="1:17" ht="30" customHeight="1">
      <c r="A166" s="231"/>
      <c r="B166" s="7" t="s">
        <v>16</v>
      </c>
      <c r="C166" s="229" t="s">
        <v>924</v>
      </c>
      <c r="D166" s="1"/>
      <c r="E166" s="2"/>
      <c r="F166" s="3"/>
      <c r="G166" s="5"/>
      <c r="H166" s="17"/>
      <c r="I166" s="3" t="s">
        <v>19</v>
      </c>
      <c r="J166" s="9">
        <f>'明細書(H 開口部塞ぎ工事) '!$F$59</f>
        <v>0</v>
      </c>
      <c r="K166" s="6"/>
      <c r="L166" s="9"/>
      <c r="M166" s="27"/>
      <c r="N166" s="24"/>
      <c r="O166" s="6"/>
      <c r="P166" s="18"/>
      <c r="Q166" s="264"/>
    </row>
    <row r="167" spans="1:17" ht="30" customHeight="1">
      <c r="A167" s="231"/>
      <c r="B167" s="7" t="s">
        <v>17</v>
      </c>
      <c r="C167" s="229" t="s">
        <v>925</v>
      </c>
      <c r="D167" s="1"/>
      <c r="E167" s="2"/>
      <c r="F167" s="3"/>
      <c r="G167" s="5"/>
      <c r="H167" s="17"/>
      <c r="I167" s="3" t="s">
        <v>19</v>
      </c>
      <c r="J167" s="9">
        <f>'明細書(H 開口部塞ぎ工事) '!$F$79</f>
        <v>0</v>
      </c>
      <c r="K167" s="6"/>
      <c r="L167" s="9"/>
      <c r="M167" s="27"/>
      <c r="N167" s="24"/>
      <c r="O167" s="6"/>
      <c r="P167" s="18"/>
      <c r="Q167" s="264"/>
    </row>
    <row r="168" spans="1:17" ht="30" customHeight="1">
      <c r="A168" s="231"/>
      <c r="B168" s="7" t="s">
        <v>927</v>
      </c>
      <c r="C168" s="229" t="s">
        <v>926</v>
      </c>
      <c r="D168" s="1"/>
      <c r="E168" s="2"/>
      <c r="F168" s="3"/>
      <c r="G168" s="5"/>
      <c r="H168" s="17"/>
      <c r="I168" s="3" t="s">
        <v>19</v>
      </c>
      <c r="J168" s="9">
        <f>'明細書(H 開口部塞ぎ工事) '!$F$99</f>
        <v>0</v>
      </c>
      <c r="K168" s="6"/>
      <c r="L168" s="9"/>
      <c r="M168" s="27"/>
      <c r="N168" s="24"/>
      <c r="O168" s="6"/>
      <c r="P168" s="18"/>
      <c r="Q168" s="264"/>
    </row>
    <row r="169" spans="1:17" ht="30" customHeight="1">
      <c r="A169" s="231"/>
      <c r="B169" s="7"/>
      <c r="C169" s="229"/>
      <c r="D169" s="1"/>
      <c r="E169" s="2"/>
      <c r="F169" s="3"/>
      <c r="G169" s="5"/>
      <c r="H169" s="17"/>
      <c r="I169" s="3"/>
      <c r="J169" s="9"/>
      <c r="K169" s="6"/>
      <c r="L169" s="9"/>
      <c r="M169" s="27"/>
      <c r="N169" s="24"/>
      <c r="O169" s="6"/>
      <c r="P169" s="18"/>
      <c r="Q169" s="264"/>
    </row>
    <row r="170" spans="1:17" ht="30" customHeight="1">
      <c r="A170" s="231"/>
      <c r="B170" s="7"/>
      <c r="C170" s="229"/>
      <c r="D170" s="1"/>
      <c r="E170" s="2"/>
      <c r="F170" s="3"/>
      <c r="G170" s="5"/>
      <c r="H170" s="17"/>
      <c r="I170" s="3"/>
      <c r="J170" s="9"/>
      <c r="K170" s="6"/>
      <c r="L170" s="9"/>
      <c r="M170" s="27"/>
      <c r="N170" s="24"/>
      <c r="O170" s="6"/>
      <c r="P170" s="18"/>
      <c r="Q170" s="264"/>
    </row>
    <row r="171" spans="1:17" ht="30" customHeight="1">
      <c r="A171" s="231"/>
      <c r="B171" s="7"/>
      <c r="C171" s="229"/>
      <c r="D171" s="1"/>
      <c r="E171" s="2"/>
      <c r="F171" s="3"/>
      <c r="G171" s="5"/>
      <c r="H171" s="17"/>
      <c r="I171" s="3"/>
      <c r="J171" s="9"/>
      <c r="K171" s="6"/>
      <c r="L171" s="9"/>
      <c r="M171" s="27"/>
      <c r="N171" s="24"/>
      <c r="O171" s="6"/>
      <c r="P171" s="18"/>
      <c r="Q171" s="264"/>
    </row>
    <row r="172" spans="1:17" ht="30" customHeight="1">
      <c r="A172" s="231"/>
      <c r="B172" s="7"/>
      <c r="C172" s="234"/>
      <c r="D172" s="1"/>
      <c r="E172" s="2"/>
      <c r="F172" s="3"/>
      <c r="G172" s="5"/>
      <c r="H172" s="17"/>
      <c r="I172" s="3"/>
      <c r="J172" s="9"/>
      <c r="K172" s="6"/>
      <c r="L172" s="9"/>
      <c r="M172" s="27"/>
      <c r="N172" s="24"/>
      <c r="O172" s="6"/>
      <c r="P172" s="18"/>
      <c r="Q172" s="264"/>
    </row>
    <row r="173" spans="1:17" ht="30" customHeight="1">
      <c r="A173" s="231"/>
      <c r="B173" s="7"/>
      <c r="C173" s="234"/>
      <c r="D173" s="1"/>
      <c r="E173" s="2"/>
      <c r="F173" s="3"/>
      <c r="G173" s="5"/>
      <c r="H173" s="17"/>
      <c r="I173" s="3"/>
      <c r="J173" s="9"/>
      <c r="K173" s="6"/>
      <c r="L173" s="9"/>
      <c r="M173" s="27"/>
      <c r="N173" s="24"/>
      <c r="O173" s="6"/>
      <c r="P173" s="18"/>
      <c r="Q173" s="264"/>
    </row>
    <row r="174" spans="1:17" ht="30" customHeight="1">
      <c r="A174" s="231"/>
      <c r="B174" s="7"/>
      <c r="C174" s="234"/>
      <c r="D174" s="1"/>
      <c r="E174" s="2"/>
      <c r="F174" s="3"/>
      <c r="G174" s="5"/>
      <c r="H174" s="17"/>
      <c r="I174" s="3"/>
      <c r="J174" s="9"/>
      <c r="K174" s="6"/>
      <c r="L174" s="9"/>
      <c r="M174" s="27"/>
      <c r="N174" s="24"/>
      <c r="O174" s="6"/>
      <c r="P174" s="18"/>
      <c r="Q174" s="264"/>
    </row>
    <row r="175" spans="1:17" ht="30" customHeight="1">
      <c r="A175" s="231"/>
      <c r="B175" s="7"/>
      <c r="C175" s="17"/>
      <c r="D175" s="1"/>
      <c r="E175" s="2"/>
      <c r="F175" s="3"/>
      <c r="G175" s="5"/>
      <c r="H175" s="17"/>
      <c r="I175" s="3"/>
      <c r="J175" s="9"/>
      <c r="K175" s="6"/>
      <c r="L175" s="9"/>
      <c r="M175" s="27"/>
      <c r="N175" s="24"/>
      <c r="O175" s="6"/>
      <c r="P175" s="18"/>
      <c r="Q175" s="264"/>
    </row>
    <row r="176" spans="1:17" ht="30" customHeight="1">
      <c r="A176" s="231"/>
      <c r="B176" s="7"/>
      <c r="C176" s="234"/>
      <c r="D176" s="1"/>
      <c r="E176" s="2"/>
      <c r="F176" s="3"/>
      <c r="G176" s="5"/>
      <c r="H176" s="17"/>
      <c r="I176" s="3"/>
      <c r="J176" s="9"/>
      <c r="K176" s="19"/>
      <c r="L176" s="9"/>
      <c r="M176" s="27"/>
      <c r="N176" s="24"/>
      <c r="O176" s="6"/>
      <c r="P176" s="18"/>
      <c r="Q176" s="264"/>
    </row>
    <row r="177" spans="1:17" ht="30" customHeight="1">
      <c r="A177" s="231"/>
      <c r="B177" s="7"/>
      <c r="C177" s="17"/>
      <c r="D177" s="1"/>
      <c r="E177" s="2"/>
      <c r="F177" s="3"/>
      <c r="G177" s="5"/>
      <c r="H177" s="17"/>
      <c r="I177" s="3"/>
      <c r="J177" s="9"/>
      <c r="K177" s="6"/>
      <c r="L177" s="9"/>
      <c r="M177" s="27"/>
      <c r="N177" s="24"/>
      <c r="O177" s="6"/>
      <c r="P177" s="18"/>
      <c r="Q177" s="264"/>
    </row>
    <row r="178" spans="1:17" ht="30" customHeight="1">
      <c r="A178" s="235"/>
      <c r="B178" s="7"/>
      <c r="C178" s="236"/>
      <c r="D178" s="19"/>
      <c r="E178" s="20"/>
      <c r="F178" s="20"/>
      <c r="G178" s="21"/>
      <c r="H178" s="22"/>
      <c r="I178" s="3"/>
      <c r="J178" s="26"/>
      <c r="K178" s="237"/>
      <c r="L178" s="26"/>
      <c r="M178" s="122"/>
      <c r="N178" s="24"/>
      <c r="O178" s="19"/>
      <c r="P178" s="23"/>
      <c r="Q178" s="281"/>
    </row>
    <row r="179" spans="1:17" ht="30" customHeight="1">
      <c r="A179" s="238"/>
      <c r="B179" s="25"/>
      <c r="C179" s="10" t="s">
        <v>466</v>
      </c>
      <c r="D179" s="124"/>
      <c r="E179" s="12"/>
      <c r="F179" s="29"/>
      <c r="G179" s="125"/>
      <c r="H179" s="94"/>
      <c r="I179" s="29"/>
      <c r="J179" s="126">
        <f>SUM(J165:J178)</f>
        <v>0</v>
      </c>
      <c r="K179" s="11"/>
      <c r="L179" s="126"/>
      <c r="M179" s="28"/>
      <c r="N179" s="14"/>
      <c r="O179" s="11"/>
      <c r="P179" s="15"/>
      <c r="Q179" s="264"/>
    </row>
    <row r="180" spans="1:17" ht="15" customHeight="1">
      <c r="P180" s="32"/>
    </row>
    <row r="181" spans="1:17" ht="29.25" customHeight="1">
      <c r="A181" s="578" t="s">
        <v>11</v>
      </c>
      <c r="B181" s="579"/>
      <c r="C181" s="579"/>
      <c r="D181" s="579"/>
      <c r="E181" s="579"/>
      <c r="F181" s="579"/>
      <c r="G181" s="579"/>
      <c r="H181" s="579"/>
      <c r="I181" s="579"/>
      <c r="J181" s="579"/>
      <c r="K181" s="579"/>
      <c r="L181" s="580"/>
      <c r="M181" s="580"/>
      <c r="N181" s="580"/>
      <c r="P181" s="113">
        <f>P161+1</f>
        <v>12</v>
      </c>
    </row>
    <row r="182" spans="1:17" ht="15" customHeight="1">
      <c r="A182" s="581" t="s">
        <v>12</v>
      </c>
      <c r="B182" s="582"/>
      <c r="C182" s="582"/>
      <c r="D182" s="582"/>
      <c r="E182" s="582"/>
      <c r="F182" s="582"/>
      <c r="G182" s="582"/>
      <c r="H182" s="582"/>
      <c r="I182" s="551" t="s">
        <v>42</v>
      </c>
      <c r="J182" s="585" t="s">
        <v>10</v>
      </c>
      <c r="K182" s="586"/>
      <c r="L182" s="551" t="s">
        <v>6</v>
      </c>
      <c r="M182" s="542"/>
      <c r="N182" s="551" t="s">
        <v>7</v>
      </c>
      <c r="O182" s="542"/>
      <c r="P182" s="576" t="s">
        <v>8</v>
      </c>
    </row>
    <row r="183" spans="1:17" ht="15" customHeight="1">
      <c r="A183" s="583"/>
      <c r="B183" s="584"/>
      <c r="C183" s="584"/>
      <c r="D183" s="584"/>
      <c r="E183" s="584"/>
      <c r="F183" s="584"/>
      <c r="G183" s="584"/>
      <c r="H183" s="584"/>
      <c r="I183" s="552"/>
      <c r="J183" s="587"/>
      <c r="K183" s="588"/>
      <c r="L183" s="552"/>
      <c r="M183" s="545"/>
      <c r="N183" s="552"/>
      <c r="O183" s="545"/>
      <c r="P183" s="577"/>
    </row>
    <row r="184" spans="1:17" ht="30" customHeight="1">
      <c r="A184" s="231"/>
      <c r="B184" s="80" t="s">
        <v>1008</v>
      </c>
      <c r="C184" s="239" t="s">
        <v>1009</v>
      </c>
      <c r="D184" s="4"/>
      <c r="E184" s="2"/>
      <c r="F184" s="3"/>
      <c r="G184" s="5"/>
      <c r="H184" s="17"/>
      <c r="I184" s="3"/>
      <c r="J184" s="9"/>
      <c r="K184" s="6"/>
      <c r="L184" s="9"/>
      <c r="M184" s="27"/>
      <c r="N184" s="24"/>
      <c r="O184" s="6"/>
      <c r="P184" s="18"/>
    </row>
    <row r="185" spans="1:17" ht="30" customHeight="1">
      <c r="A185" s="231"/>
      <c r="B185" s="7" t="s">
        <v>15</v>
      </c>
      <c r="C185" s="229" t="s">
        <v>1013</v>
      </c>
      <c r="D185" s="4"/>
      <c r="E185" s="2"/>
      <c r="F185" s="3"/>
      <c r="G185" s="5"/>
      <c r="H185" s="17"/>
      <c r="I185" s="3" t="s">
        <v>43</v>
      </c>
      <c r="J185" s="9">
        <f>'明細書(I 家屋事前調査)'!F19</f>
        <v>0</v>
      </c>
      <c r="K185" s="6"/>
      <c r="L185" s="9"/>
      <c r="M185" s="27"/>
      <c r="N185" s="24"/>
      <c r="O185" s="6"/>
      <c r="P185" s="18"/>
      <c r="Q185" s="264"/>
    </row>
    <row r="186" spans="1:17" ht="30" customHeight="1">
      <c r="A186" s="231"/>
      <c r="B186" s="7"/>
      <c r="C186" s="229"/>
      <c r="D186" s="1"/>
      <c r="E186" s="2"/>
      <c r="F186" s="3"/>
      <c r="G186" s="5"/>
      <c r="H186" s="17"/>
      <c r="I186" s="3"/>
      <c r="J186" s="9"/>
      <c r="K186" s="6"/>
      <c r="L186" s="9"/>
      <c r="M186" s="27"/>
      <c r="N186" s="24"/>
      <c r="O186" s="6"/>
      <c r="P186" s="18"/>
      <c r="Q186" s="264"/>
    </row>
    <row r="187" spans="1:17" ht="30" customHeight="1">
      <c r="A187" s="231"/>
      <c r="B187" s="7"/>
      <c r="C187" s="229"/>
      <c r="D187" s="1"/>
      <c r="E187" s="2"/>
      <c r="F187" s="3"/>
      <c r="G187" s="5"/>
      <c r="H187" s="17"/>
      <c r="I187" s="3"/>
      <c r="J187" s="9"/>
      <c r="K187" s="6"/>
      <c r="L187" s="9"/>
      <c r="M187" s="27"/>
      <c r="N187" s="24"/>
      <c r="O187" s="6"/>
      <c r="P187" s="18"/>
      <c r="Q187" s="264"/>
    </row>
    <row r="188" spans="1:17" ht="30" customHeight="1">
      <c r="A188" s="231"/>
      <c r="B188" s="7"/>
      <c r="C188" s="229"/>
      <c r="D188" s="1"/>
      <c r="E188" s="2"/>
      <c r="F188" s="3"/>
      <c r="G188" s="5"/>
      <c r="H188" s="17"/>
      <c r="I188" s="3"/>
      <c r="J188" s="9"/>
      <c r="K188" s="6"/>
      <c r="L188" s="9"/>
      <c r="M188" s="27"/>
      <c r="N188" s="24"/>
      <c r="O188" s="6"/>
      <c r="P188" s="18"/>
      <c r="Q188" s="264"/>
    </row>
    <row r="189" spans="1:17" ht="30" customHeight="1">
      <c r="A189" s="231"/>
      <c r="B189" s="7"/>
      <c r="C189" s="229"/>
      <c r="D189" s="1"/>
      <c r="E189" s="2"/>
      <c r="F189" s="3"/>
      <c r="G189" s="5"/>
      <c r="H189" s="17"/>
      <c r="I189" s="3"/>
      <c r="J189" s="9"/>
      <c r="K189" s="6"/>
      <c r="L189" s="9"/>
      <c r="M189" s="27"/>
      <c r="N189" s="24"/>
      <c r="O189" s="6"/>
      <c r="P189" s="18"/>
      <c r="Q189" s="264"/>
    </row>
    <row r="190" spans="1:17" ht="30" customHeight="1">
      <c r="A190" s="231"/>
      <c r="B190" s="7"/>
      <c r="C190" s="229"/>
      <c r="D190" s="1"/>
      <c r="E190" s="2"/>
      <c r="F190" s="3"/>
      <c r="G190" s="5"/>
      <c r="H190" s="17"/>
      <c r="I190" s="3"/>
      <c r="J190" s="9"/>
      <c r="K190" s="6"/>
      <c r="L190" s="9"/>
      <c r="M190" s="27"/>
      <c r="N190" s="24"/>
      <c r="O190" s="6"/>
      <c r="P190" s="18"/>
      <c r="Q190" s="264"/>
    </row>
    <row r="191" spans="1:17" ht="30" customHeight="1">
      <c r="A191" s="231"/>
      <c r="B191" s="7"/>
      <c r="C191" s="229"/>
      <c r="D191" s="1"/>
      <c r="E191" s="2"/>
      <c r="F191" s="3"/>
      <c r="G191" s="5"/>
      <c r="H191" s="17"/>
      <c r="I191" s="3"/>
      <c r="J191" s="9"/>
      <c r="K191" s="6"/>
      <c r="L191" s="9"/>
      <c r="M191" s="27"/>
      <c r="N191" s="24"/>
      <c r="O191" s="6"/>
      <c r="P191" s="18"/>
      <c r="Q191" s="264"/>
    </row>
    <row r="192" spans="1:17" ht="30" customHeight="1">
      <c r="A192" s="231"/>
      <c r="B192" s="7"/>
      <c r="C192" s="234"/>
      <c r="D192" s="1"/>
      <c r="E192" s="2"/>
      <c r="F192" s="3"/>
      <c r="G192" s="5"/>
      <c r="H192" s="17"/>
      <c r="I192" s="3"/>
      <c r="J192" s="9"/>
      <c r="K192" s="6"/>
      <c r="L192" s="9"/>
      <c r="M192" s="27"/>
      <c r="N192" s="24"/>
      <c r="O192" s="6"/>
      <c r="P192" s="18"/>
      <c r="Q192" s="264"/>
    </row>
    <row r="193" spans="1:17" ht="30" customHeight="1">
      <c r="A193" s="231"/>
      <c r="B193" s="7"/>
      <c r="C193" s="234"/>
      <c r="D193" s="1"/>
      <c r="E193" s="2"/>
      <c r="F193" s="3"/>
      <c r="G193" s="5"/>
      <c r="H193" s="17"/>
      <c r="I193" s="3"/>
      <c r="J193" s="9"/>
      <c r="K193" s="6"/>
      <c r="L193" s="9"/>
      <c r="M193" s="27"/>
      <c r="N193" s="24"/>
      <c r="O193" s="6"/>
      <c r="P193" s="18"/>
      <c r="Q193" s="264"/>
    </row>
    <row r="194" spans="1:17" ht="30" customHeight="1">
      <c r="A194" s="231"/>
      <c r="B194" s="7"/>
      <c r="C194" s="234"/>
      <c r="D194" s="1"/>
      <c r="E194" s="2"/>
      <c r="F194" s="3"/>
      <c r="G194" s="5"/>
      <c r="H194" s="17"/>
      <c r="I194" s="3"/>
      <c r="J194" s="9"/>
      <c r="K194" s="6"/>
      <c r="L194" s="9"/>
      <c r="M194" s="27"/>
      <c r="N194" s="24"/>
      <c r="O194" s="6"/>
      <c r="P194" s="18"/>
      <c r="Q194" s="264"/>
    </row>
    <row r="195" spans="1:17" ht="30" customHeight="1">
      <c r="A195" s="231"/>
      <c r="B195" s="7"/>
      <c r="C195" s="17"/>
      <c r="D195" s="1"/>
      <c r="E195" s="2"/>
      <c r="F195" s="3"/>
      <c r="G195" s="5"/>
      <c r="H195" s="17"/>
      <c r="I195" s="3"/>
      <c r="J195" s="9"/>
      <c r="K195" s="6"/>
      <c r="L195" s="9"/>
      <c r="M195" s="27"/>
      <c r="N195" s="24"/>
      <c r="O195" s="6"/>
      <c r="P195" s="18"/>
      <c r="Q195" s="264"/>
    </row>
    <row r="196" spans="1:17" ht="30" customHeight="1">
      <c r="A196" s="231"/>
      <c r="B196" s="7"/>
      <c r="C196" s="234"/>
      <c r="D196" s="1"/>
      <c r="E196" s="2"/>
      <c r="F196" s="3"/>
      <c r="G196" s="5"/>
      <c r="H196" s="17"/>
      <c r="I196" s="3"/>
      <c r="J196" s="9"/>
      <c r="K196" s="19"/>
      <c r="L196" s="9"/>
      <c r="M196" s="27"/>
      <c r="N196" s="24"/>
      <c r="O196" s="6"/>
      <c r="P196" s="18"/>
      <c r="Q196" s="264"/>
    </row>
    <row r="197" spans="1:17" ht="30" customHeight="1">
      <c r="A197" s="231"/>
      <c r="B197" s="7"/>
      <c r="C197" s="17"/>
      <c r="D197" s="1"/>
      <c r="E197" s="2"/>
      <c r="F197" s="3"/>
      <c r="G197" s="5"/>
      <c r="H197" s="17"/>
      <c r="I197" s="3"/>
      <c r="J197" s="9"/>
      <c r="K197" s="6"/>
      <c r="L197" s="9"/>
      <c r="M197" s="27"/>
      <c r="N197" s="24"/>
      <c r="O197" s="6"/>
      <c r="P197" s="18"/>
      <c r="Q197" s="264"/>
    </row>
    <row r="198" spans="1:17" ht="30" customHeight="1">
      <c r="A198" s="235"/>
      <c r="B198" s="7"/>
      <c r="C198" s="236"/>
      <c r="D198" s="19"/>
      <c r="E198" s="20"/>
      <c r="F198" s="20"/>
      <c r="G198" s="21"/>
      <c r="H198" s="22"/>
      <c r="I198" s="3"/>
      <c r="J198" s="26"/>
      <c r="K198" s="237"/>
      <c r="L198" s="26"/>
      <c r="M198" s="122"/>
      <c r="N198" s="24"/>
      <c r="O198" s="19"/>
      <c r="P198" s="23"/>
      <c r="Q198" s="281"/>
    </row>
    <row r="199" spans="1:17" ht="30" customHeight="1">
      <c r="A199" s="238"/>
      <c r="B199" s="25"/>
      <c r="C199" s="10" t="s">
        <v>466</v>
      </c>
      <c r="D199" s="124"/>
      <c r="E199" s="12"/>
      <c r="F199" s="29"/>
      <c r="G199" s="125"/>
      <c r="H199" s="94"/>
      <c r="I199" s="29"/>
      <c r="J199" s="126">
        <f>SUM(J185:J198)</f>
        <v>0</v>
      </c>
      <c r="K199" s="11"/>
      <c r="L199" s="126"/>
      <c r="M199" s="28"/>
      <c r="N199" s="14"/>
      <c r="O199" s="11"/>
      <c r="P199" s="15"/>
      <c r="Q199" s="264"/>
    </row>
    <row r="200" spans="1:17" ht="15" customHeight="1">
      <c r="P200" s="32"/>
    </row>
  </sheetData>
  <mergeCells count="71">
    <mergeCell ref="P142:P143"/>
    <mergeCell ref="A161:N161"/>
    <mergeCell ref="A162:H163"/>
    <mergeCell ref="I162:I163"/>
    <mergeCell ref="J162:K163"/>
    <mergeCell ref="L162:M163"/>
    <mergeCell ref="N162:O163"/>
    <mergeCell ref="P162:P163"/>
    <mergeCell ref="A141:N141"/>
    <mergeCell ref="A142:H143"/>
    <mergeCell ref="I142:I143"/>
    <mergeCell ref="J142:K143"/>
    <mergeCell ref="L142:M143"/>
    <mergeCell ref="N142:O143"/>
    <mergeCell ref="P22:P23"/>
    <mergeCell ref="A21:N21"/>
    <mergeCell ref="A22:H23"/>
    <mergeCell ref="I22:I23"/>
    <mergeCell ref="J22:K23"/>
    <mergeCell ref="L22:M23"/>
    <mergeCell ref="N22:O23"/>
    <mergeCell ref="P2:P3"/>
    <mergeCell ref="A1:N1"/>
    <mergeCell ref="A2:H3"/>
    <mergeCell ref="I2:I3"/>
    <mergeCell ref="J2:K3"/>
    <mergeCell ref="L2:M3"/>
    <mergeCell ref="N2:O3"/>
    <mergeCell ref="P42:P43"/>
    <mergeCell ref="A41:N41"/>
    <mergeCell ref="A42:H43"/>
    <mergeCell ref="I42:I43"/>
    <mergeCell ref="J42:K43"/>
    <mergeCell ref="L42:M43"/>
    <mergeCell ref="N42:O43"/>
    <mergeCell ref="P82:P83"/>
    <mergeCell ref="A61:N61"/>
    <mergeCell ref="A62:H63"/>
    <mergeCell ref="I62:I63"/>
    <mergeCell ref="J62:K63"/>
    <mergeCell ref="L62:M63"/>
    <mergeCell ref="N62:O63"/>
    <mergeCell ref="A81:N81"/>
    <mergeCell ref="A82:H83"/>
    <mergeCell ref="I82:I83"/>
    <mergeCell ref="J82:K83"/>
    <mergeCell ref="L82:M83"/>
    <mergeCell ref="N82:O83"/>
    <mergeCell ref="B4:C4"/>
    <mergeCell ref="P102:P103"/>
    <mergeCell ref="A121:N121"/>
    <mergeCell ref="A122:H123"/>
    <mergeCell ref="I122:I123"/>
    <mergeCell ref="J122:K123"/>
    <mergeCell ref="L122:M123"/>
    <mergeCell ref="N122:O123"/>
    <mergeCell ref="P122:P123"/>
    <mergeCell ref="A101:N101"/>
    <mergeCell ref="A102:H103"/>
    <mergeCell ref="I102:I103"/>
    <mergeCell ref="J102:K103"/>
    <mergeCell ref="L102:M103"/>
    <mergeCell ref="N102:O103"/>
    <mergeCell ref="P62:P63"/>
    <mergeCell ref="P182:P183"/>
    <mergeCell ref="A181:N181"/>
    <mergeCell ref="A182:H183"/>
    <mergeCell ref="I182:I183"/>
    <mergeCell ref="J182:K183"/>
    <mergeCell ref="L182:M183"/>
    <mergeCell ref="N182:O183"/>
  </mergeCells>
  <phoneticPr fontId="8"/>
  <conditionalFormatting sqref="N5:N19">
    <cfRule type="cellIs" dxfId="219" priority="23" stopIfTrue="1" operator="notBetween">
      <formula>0</formula>
      <formula>0</formula>
    </cfRule>
  </conditionalFormatting>
  <conditionalFormatting sqref="N45:N59">
    <cfRule type="cellIs" dxfId="218" priority="16" stopIfTrue="1" operator="notBetween">
      <formula>0</formula>
      <formula>0</formula>
    </cfRule>
  </conditionalFormatting>
  <conditionalFormatting sqref="N65:N79">
    <cfRule type="cellIs" dxfId="217" priority="13" stopIfTrue="1" operator="notBetween">
      <formula>0</formula>
      <formula>0</formula>
    </cfRule>
  </conditionalFormatting>
  <conditionalFormatting sqref="N85:N99">
    <cfRule type="cellIs" dxfId="216" priority="12" stopIfTrue="1" operator="notBetween">
      <formula>0</formula>
      <formula>0</formula>
    </cfRule>
  </conditionalFormatting>
  <conditionalFormatting sqref="L119 L104:L105">
    <cfRule type="cellIs" dxfId="215" priority="10" stopIfTrue="1" operator="notEqual">
      <formula>J104</formula>
    </cfRule>
  </conditionalFormatting>
  <conditionalFormatting sqref="N104:N119">
    <cfRule type="cellIs" dxfId="214" priority="11" stopIfTrue="1" operator="notBetween">
      <formula>0</formula>
      <formula>0</formula>
    </cfRule>
  </conditionalFormatting>
  <conditionalFormatting sqref="L139 L124:L125">
    <cfRule type="cellIs" dxfId="213" priority="8" stopIfTrue="1" operator="notEqual">
      <formula>J124</formula>
    </cfRule>
  </conditionalFormatting>
  <conditionalFormatting sqref="N124:N139">
    <cfRule type="cellIs" dxfId="212" priority="9" stopIfTrue="1" operator="notBetween">
      <formula>0</formula>
      <formula>0</formula>
    </cfRule>
  </conditionalFormatting>
  <conditionalFormatting sqref="N25:N39">
    <cfRule type="cellIs" dxfId="211" priority="7" stopIfTrue="1" operator="notBetween">
      <formula>0</formula>
      <formula>0</formula>
    </cfRule>
  </conditionalFormatting>
  <conditionalFormatting sqref="L159 L144:L145">
    <cfRule type="cellIs" dxfId="210" priority="5" stopIfTrue="1" operator="notEqual">
      <formula>J144</formula>
    </cfRule>
  </conditionalFormatting>
  <conditionalFormatting sqref="N144:N159">
    <cfRule type="cellIs" dxfId="209" priority="6" stopIfTrue="1" operator="notBetween">
      <formula>0</formula>
      <formula>0</formula>
    </cfRule>
  </conditionalFormatting>
  <conditionalFormatting sqref="L179 L164:L165">
    <cfRule type="cellIs" dxfId="208" priority="3" stopIfTrue="1" operator="notEqual">
      <formula>J164</formula>
    </cfRule>
  </conditionalFormatting>
  <conditionalFormatting sqref="N164:N179">
    <cfRule type="cellIs" dxfId="207" priority="4" stopIfTrue="1" operator="notBetween">
      <formula>0</formula>
      <formula>0</formula>
    </cfRule>
  </conditionalFormatting>
  <conditionalFormatting sqref="L199 L184:L185">
    <cfRule type="cellIs" dxfId="206" priority="1" stopIfTrue="1" operator="notEqual">
      <formula>J184</formula>
    </cfRule>
  </conditionalFormatting>
  <conditionalFormatting sqref="N184:N199">
    <cfRule type="cellIs" dxfId="205" priority="2" stopIfTrue="1" operator="notBetween">
      <formula>0</formula>
      <formula>0</formula>
    </cfRule>
  </conditionalFormatting>
  <printOptions horizontalCentered="1" verticalCentered="1"/>
  <pageMargins left="0.39370078740157483" right="0.39370078740157483" top="0.78740157480314965" bottom="0.39370078740157483" header="0.51181102362204722" footer="0.51181102362204722"/>
  <pageSetup paperSize="9" scale="95" orientation="landscape" r:id="rId1"/>
  <headerFooter alignWithMargins="0"/>
  <rowBreaks count="9" manualBreakCount="9">
    <brk id="20" max="16383" man="1"/>
    <brk id="40" max="16383" man="1"/>
    <brk id="60" max="16383" man="1"/>
    <brk id="80" max="16383" man="1"/>
    <brk id="100" max="16383" man="1"/>
    <brk id="120" max="16383" man="1"/>
    <brk id="140" max="16383" man="1"/>
    <brk id="160" max="16383" man="1"/>
    <brk id="180" max="15" man="1"/>
  </rowBreaks>
  <ignoredErrors>
    <ignoredError sqref="J13 J19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0"/>
  <sheetViews>
    <sheetView showGridLines="0" view="pageBreakPreview" zoomScale="85" zoomScaleNormal="100" zoomScaleSheetLayoutView="85" workbookViewId="0">
      <selection activeCell="O291" sqref="O291"/>
    </sheetView>
  </sheetViews>
  <sheetFormatPr defaultColWidth="8.875" defaultRowHeight="30.6" customHeight="1"/>
  <cols>
    <col min="1" max="1" width="30.75" style="16" customWidth="1"/>
    <col min="2" max="2" width="25.875" style="210" customWidth="1"/>
    <col min="3" max="3" width="8.375" style="16" customWidth="1"/>
    <col min="4" max="4" width="3.625" style="211" customWidth="1"/>
    <col min="5" max="5" width="9.625" style="16" customWidth="1"/>
    <col min="6" max="6" width="13" style="16" customWidth="1"/>
    <col min="7" max="7" width="8.375" style="16" customWidth="1"/>
    <col min="8" max="8" width="3.625" style="16" customWidth="1"/>
    <col min="9" max="9" width="9.625" style="16" customWidth="1"/>
    <col min="10" max="10" width="13" style="16" customWidth="1"/>
    <col min="11" max="11" width="6.625" style="16" customWidth="1"/>
    <col min="12" max="12" width="4.625" style="216" customWidth="1"/>
    <col min="13" max="13" width="9.75" style="216" customWidth="1"/>
    <col min="14" max="14" width="13" style="216" customWidth="1"/>
    <col min="15" max="15" width="8.875" style="218"/>
    <col min="16" max="252" width="8.875" style="16"/>
    <col min="253" max="253" width="30.75" style="16" customWidth="1"/>
    <col min="254" max="254" width="25.875" style="16" customWidth="1"/>
    <col min="255" max="255" width="8.375" style="16" customWidth="1"/>
    <col min="256" max="256" width="3.625" style="16" customWidth="1"/>
    <col min="257" max="257" width="9.625" style="16" customWidth="1"/>
    <col min="258" max="258" width="13" style="16" customWidth="1"/>
    <col min="259" max="259" width="8.375" style="16" customWidth="1"/>
    <col min="260" max="260" width="3.625" style="16" customWidth="1"/>
    <col min="261" max="261" width="9.625" style="16" customWidth="1"/>
    <col min="262" max="262" width="13" style="16" customWidth="1"/>
    <col min="263" max="263" width="10.625" style="16" customWidth="1"/>
    <col min="264" max="264" width="8.875" style="16" customWidth="1"/>
    <col min="265" max="508" width="8.875" style="16"/>
    <col min="509" max="509" width="30.75" style="16" customWidth="1"/>
    <col min="510" max="510" width="25.875" style="16" customWidth="1"/>
    <col min="511" max="511" width="8.375" style="16" customWidth="1"/>
    <col min="512" max="512" width="3.625" style="16" customWidth="1"/>
    <col min="513" max="513" width="9.625" style="16" customWidth="1"/>
    <col min="514" max="514" width="13" style="16" customWidth="1"/>
    <col min="515" max="515" width="8.375" style="16" customWidth="1"/>
    <col min="516" max="516" width="3.625" style="16" customWidth="1"/>
    <col min="517" max="517" width="9.625" style="16" customWidth="1"/>
    <col min="518" max="518" width="13" style="16" customWidth="1"/>
    <col min="519" max="519" width="10.625" style="16" customWidth="1"/>
    <col min="520" max="520" width="8.875" style="16" customWidth="1"/>
    <col min="521" max="764" width="8.875" style="16"/>
    <col min="765" max="765" width="30.75" style="16" customWidth="1"/>
    <col min="766" max="766" width="25.875" style="16" customWidth="1"/>
    <col min="767" max="767" width="8.375" style="16" customWidth="1"/>
    <col min="768" max="768" width="3.625" style="16" customWidth="1"/>
    <col min="769" max="769" width="9.625" style="16" customWidth="1"/>
    <col min="770" max="770" width="13" style="16" customWidth="1"/>
    <col min="771" max="771" width="8.375" style="16" customWidth="1"/>
    <col min="772" max="772" width="3.625" style="16" customWidth="1"/>
    <col min="773" max="773" width="9.625" style="16" customWidth="1"/>
    <col min="774" max="774" width="13" style="16" customWidth="1"/>
    <col min="775" max="775" width="10.625" style="16" customWidth="1"/>
    <col min="776" max="776" width="8.875" style="16" customWidth="1"/>
    <col min="777" max="1020" width="8.875" style="16"/>
    <col min="1021" max="1021" width="30.75" style="16" customWidth="1"/>
    <col min="1022" max="1022" width="25.875" style="16" customWidth="1"/>
    <col min="1023" max="1023" width="8.375" style="16" customWidth="1"/>
    <col min="1024" max="1024" width="3.625" style="16" customWidth="1"/>
    <col min="1025" max="1025" width="9.625" style="16" customWidth="1"/>
    <col min="1026" max="1026" width="13" style="16" customWidth="1"/>
    <col min="1027" max="1027" width="8.375" style="16" customWidth="1"/>
    <col min="1028" max="1028" width="3.625" style="16" customWidth="1"/>
    <col min="1029" max="1029" width="9.625" style="16" customWidth="1"/>
    <col min="1030" max="1030" width="13" style="16" customWidth="1"/>
    <col min="1031" max="1031" width="10.625" style="16" customWidth="1"/>
    <col min="1032" max="1032" width="8.875" style="16" customWidth="1"/>
    <col min="1033" max="1276" width="8.875" style="16"/>
    <col min="1277" max="1277" width="30.75" style="16" customWidth="1"/>
    <col min="1278" max="1278" width="25.875" style="16" customWidth="1"/>
    <col min="1279" max="1279" width="8.375" style="16" customWidth="1"/>
    <col min="1280" max="1280" width="3.625" style="16" customWidth="1"/>
    <col min="1281" max="1281" width="9.625" style="16" customWidth="1"/>
    <col min="1282" max="1282" width="13" style="16" customWidth="1"/>
    <col min="1283" max="1283" width="8.375" style="16" customWidth="1"/>
    <col min="1284" max="1284" width="3.625" style="16" customWidth="1"/>
    <col min="1285" max="1285" width="9.625" style="16" customWidth="1"/>
    <col min="1286" max="1286" width="13" style="16" customWidth="1"/>
    <col min="1287" max="1287" width="10.625" style="16" customWidth="1"/>
    <col min="1288" max="1288" width="8.875" style="16" customWidth="1"/>
    <col min="1289" max="1532" width="8.875" style="16"/>
    <col min="1533" max="1533" width="30.75" style="16" customWidth="1"/>
    <col min="1534" max="1534" width="25.875" style="16" customWidth="1"/>
    <col min="1535" max="1535" width="8.375" style="16" customWidth="1"/>
    <col min="1536" max="1536" width="3.625" style="16" customWidth="1"/>
    <col min="1537" max="1537" width="9.625" style="16" customWidth="1"/>
    <col min="1538" max="1538" width="13" style="16" customWidth="1"/>
    <col min="1539" max="1539" width="8.375" style="16" customWidth="1"/>
    <col min="1540" max="1540" width="3.625" style="16" customWidth="1"/>
    <col min="1541" max="1541" width="9.625" style="16" customWidth="1"/>
    <col min="1542" max="1542" width="13" style="16" customWidth="1"/>
    <col min="1543" max="1543" width="10.625" style="16" customWidth="1"/>
    <col min="1544" max="1544" width="8.875" style="16" customWidth="1"/>
    <col min="1545" max="1788" width="8.875" style="16"/>
    <col min="1789" max="1789" width="30.75" style="16" customWidth="1"/>
    <col min="1790" max="1790" width="25.875" style="16" customWidth="1"/>
    <col min="1791" max="1791" width="8.375" style="16" customWidth="1"/>
    <col min="1792" max="1792" width="3.625" style="16" customWidth="1"/>
    <col min="1793" max="1793" width="9.625" style="16" customWidth="1"/>
    <col min="1794" max="1794" width="13" style="16" customWidth="1"/>
    <col min="1795" max="1795" width="8.375" style="16" customWidth="1"/>
    <col min="1796" max="1796" width="3.625" style="16" customWidth="1"/>
    <col min="1797" max="1797" width="9.625" style="16" customWidth="1"/>
    <col min="1798" max="1798" width="13" style="16" customWidth="1"/>
    <col min="1799" max="1799" width="10.625" style="16" customWidth="1"/>
    <col min="1800" max="1800" width="8.875" style="16" customWidth="1"/>
    <col min="1801" max="2044" width="8.875" style="16"/>
    <col min="2045" max="2045" width="30.75" style="16" customWidth="1"/>
    <col min="2046" max="2046" width="25.875" style="16" customWidth="1"/>
    <col min="2047" max="2047" width="8.375" style="16" customWidth="1"/>
    <col min="2048" max="2048" width="3.625" style="16" customWidth="1"/>
    <col min="2049" max="2049" width="9.625" style="16" customWidth="1"/>
    <col min="2050" max="2050" width="13" style="16" customWidth="1"/>
    <col min="2051" max="2051" width="8.375" style="16" customWidth="1"/>
    <col min="2052" max="2052" width="3.625" style="16" customWidth="1"/>
    <col min="2053" max="2053" width="9.625" style="16" customWidth="1"/>
    <col min="2054" max="2054" width="13" style="16" customWidth="1"/>
    <col min="2055" max="2055" width="10.625" style="16" customWidth="1"/>
    <col min="2056" max="2056" width="8.875" style="16" customWidth="1"/>
    <col min="2057" max="2300" width="8.875" style="16"/>
    <col min="2301" max="2301" width="30.75" style="16" customWidth="1"/>
    <col min="2302" max="2302" width="25.875" style="16" customWidth="1"/>
    <col min="2303" max="2303" width="8.375" style="16" customWidth="1"/>
    <col min="2304" max="2304" width="3.625" style="16" customWidth="1"/>
    <col min="2305" max="2305" width="9.625" style="16" customWidth="1"/>
    <col min="2306" max="2306" width="13" style="16" customWidth="1"/>
    <col min="2307" max="2307" width="8.375" style="16" customWidth="1"/>
    <col min="2308" max="2308" width="3.625" style="16" customWidth="1"/>
    <col min="2309" max="2309" width="9.625" style="16" customWidth="1"/>
    <col min="2310" max="2310" width="13" style="16" customWidth="1"/>
    <col min="2311" max="2311" width="10.625" style="16" customWidth="1"/>
    <col min="2312" max="2312" width="8.875" style="16" customWidth="1"/>
    <col min="2313" max="2556" width="8.875" style="16"/>
    <col min="2557" max="2557" width="30.75" style="16" customWidth="1"/>
    <col min="2558" max="2558" width="25.875" style="16" customWidth="1"/>
    <col min="2559" max="2559" width="8.375" style="16" customWidth="1"/>
    <col min="2560" max="2560" width="3.625" style="16" customWidth="1"/>
    <col min="2561" max="2561" width="9.625" style="16" customWidth="1"/>
    <col min="2562" max="2562" width="13" style="16" customWidth="1"/>
    <col min="2563" max="2563" width="8.375" style="16" customWidth="1"/>
    <col min="2564" max="2564" width="3.625" style="16" customWidth="1"/>
    <col min="2565" max="2565" width="9.625" style="16" customWidth="1"/>
    <col min="2566" max="2566" width="13" style="16" customWidth="1"/>
    <col min="2567" max="2567" width="10.625" style="16" customWidth="1"/>
    <col min="2568" max="2568" width="8.875" style="16" customWidth="1"/>
    <col min="2569" max="2812" width="8.875" style="16"/>
    <col min="2813" max="2813" width="30.75" style="16" customWidth="1"/>
    <col min="2814" max="2814" width="25.875" style="16" customWidth="1"/>
    <col min="2815" max="2815" width="8.375" style="16" customWidth="1"/>
    <col min="2816" max="2816" width="3.625" style="16" customWidth="1"/>
    <col min="2817" max="2817" width="9.625" style="16" customWidth="1"/>
    <col min="2818" max="2818" width="13" style="16" customWidth="1"/>
    <col min="2819" max="2819" width="8.375" style="16" customWidth="1"/>
    <col min="2820" max="2820" width="3.625" style="16" customWidth="1"/>
    <col min="2821" max="2821" width="9.625" style="16" customWidth="1"/>
    <col min="2822" max="2822" width="13" style="16" customWidth="1"/>
    <col min="2823" max="2823" width="10.625" style="16" customWidth="1"/>
    <col min="2824" max="2824" width="8.875" style="16" customWidth="1"/>
    <col min="2825" max="3068" width="8.875" style="16"/>
    <col min="3069" max="3069" width="30.75" style="16" customWidth="1"/>
    <col min="3070" max="3070" width="25.875" style="16" customWidth="1"/>
    <col min="3071" max="3071" width="8.375" style="16" customWidth="1"/>
    <col min="3072" max="3072" width="3.625" style="16" customWidth="1"/>
    <col min="3073" max="3073" width="9.625" style="16" customWidth="1"/>
    <col min="3074" max="3074" width="13" style="16" customWidth="1"/>
    <col min="3075" max="3075" width="8.375" style="16" customWidth="1"/>
    <col min="3076" max="3076" width="3.625" style="16" customWidth="1"/>
    <col min="3077" max="3077" width="9.625" style="16" customWidth="1"/>
    <col min="3078" max="3078" width="13" style="16" customWidth="1"/>
    <col min="3079" max="3079" width="10.625" style="16" customWidth="1"/>
    <col min="3080" max="3080" width="8.875" style="16" customWidth="1"/>
    <col min="3081" max="3324" width="8.875" style="16"/>
    <col min="3325" max="3325" width="30.75" style="16" customWidth="1"/>
    <col min="3326" max="3326" width="25.875" style="16" customWidth="1"/>
    <col min="3327" max="3327" width="8.375" style="16" customWidth="1"/>
    <col min="3328" max="3328" width="3.625" style="16" customWidth="1"/>
    <col min="3329" max="3329" width="9.625" style="16" customWidth="1"/>
    <col min="3330" max="3330" width="13" style="16" customWidth="1"/>
    <col min="3331" max="3331" width="8.375" style="16" customWidth="1"/>
    <col min="3332" max="3332" width="3.625" style="16" customWidth="1"/>
    <col min="3333" max="3333" width="9.625" style="16" customWidth="1"/>
    <col min="3334" max="3334" width="13" style="16" customWidth="1"/>
    <col min="3335" max="3335" width="10.625" style="16" customWidth="1"/>
    <col min="3336" max="3336" width="8.875" style="16" customWidth="1"/>
    <col min="3337" max="3580" width="8.875" style="16"/>
    <col min="3581" max="3581" width="30.75" style="16" customWidth="1"/>
    <col min="3582" max="3582" width="25.875" style="16" customWidth="1"/>
    <col min="3583" max="3583" width="8.375" style="16" customWidth="1"/>
    <col min="3584" max="3584" width="3.625" style="16" customWidth="1"/>
    <col min="3585" max="3585" width="9.625" style="16" customWidth="1"/>
    <col min="3586" max="3586" width="13" style="16" customWidth="1"/>
    <col min="3587" max="3587" width="8.375" style="16" customWidth="1"/>
    <col min="3588" max="3588" width="3.625" style="16" customWidth="1"/>
    <col min="3589" max="3589" width="9.625" style="16" customWidth="1"/>
    <col min="3590" max="3590" width="13" style="16" customWidth="1"/>
    <col min="3591" max="3591" width="10.625" style="16" customWidth="1"/>
    <col min="3592" max="3592" width="8.875" style="16" customWidth="1"/>
    <col min="3593" max="3836" width="8.875" style="16"/>
    <col min="3837" max="3837" width="30.75" style="16" customWidth="1"/>
    <col min="3838" max="3838" width="25.875" style="16" customWidth="1"/>
    <col min="3839" max="3839" width="8.375" style="16" customWidth="1"/>
    <col min="3840" max="3840" width="3.625" style="16" customWidth="1"/>
    <col min="3841" max="3841" width="9.625" style="16" customWidth="1"/>
    <col min="3842" max="3842" width="13" style="16" customWidth="1"/>
    <col min="3843" max="3843" width="8.375" style="16" customWidth="1"/>
    <col min="3844" max="3844" width="3.625" style="16" customWidth="1"/>
    <col min="3845" max="3845" width="9.625" style="16" customWidth="1"/>
    <col min="3846" max="3846" width="13" style="16" customWidth="1"/>
    <col min="3847" max="3847" width="10.625" style="16" customWidth="1"/>
    <col min="3848" max="3848" width="8.875" style="16" customWidth="1"/>
    <col min="3849" max="4092" width="8.875" style="16"/>
    <col min="4093" max="4093" width="30.75" style="16" customWidth="1"/>
    <col min="4094" max="4094" width="25.875" style="16" customWidth="1"/>
    <col min="4095" max="4095" width="8.375" style="16" customWidth="1"/>
    <col min="4096" max="4096" width="3.625" style="16" customWidth="1"/>
    <col min="4097" max="4097" width="9.625" style="16" customWidth="1"/>
    <col min="4098" max="4098" width="13" style="16" customWidth="1"/>
    <col min="4099" max="4099" width="8.375" style="16" customWidth="1"/>
    <col min="4100" max="4100" width="3.625" style="16" customWidth="1"/>
    <col min="4101" max="4101" width="9.625" style="16" customWidth="1"/>
    <col min="4102" max="4102" width="13" style="16" customWidth="1"/>
    <col min="4103" max="4103" width="10.625" style="16" customWidth="1"/>
    <col min="4104" max="4104" width="8.875" style="16" customWidth="1"/>
    <col min="4105" max="4348" width="8.875" style="16"/>
    <col min="4349" max="4349" width="30.75" style="16" customWidth="1"/>
    <col min="4350" max="4350" width="25.875" style="16" customWidth="1"/>
    <col min="4351" max="4351" width="8.375" style="16" customWidth="1"/>
    <col min="4352" max="4352" width="3.625" style="16" customWidth="1"/>
    <col min="4353" max="4353" width="9.625" style="16" customWidth="1"/>
    <col min="4354" max="4354" width="13" style="16" customWidth="1"/>
    <col min="4355" max="4355" width="8.375" style="16" customWidth="1"/>
    <col min="4356" max="4356" width="3.625" style="16" customWidth="1"/>
    <col min="4357" max="4357" width="9.625" style="16" customWidth="1"/>
    <col min="4358" max="4358" width="13" style="16" customWidth="1"/>
    <col min="4359" max="4359" width="10.625" style="16" customWidth="1"/>
    <col min="4360" max="4360" width="8.875" style="16" customWidth="1"/>
    <col min="4361" max="4604" width="8.875" style="16"/>
    <col min="4605" max="4605" width="30.75" style="16" customWidth="1"/>
    <col min="4606" max="4606" width="25.875" style="16" customWidth="1"/>
    <col min="4607" max="4607" width="8.375" style="16" customWidth="1"/>
    <col min="4608" max="4608" width="3.625" style="16" customWidth="1"/>
    <col min="4609" max="4609" width="9.625" style="16" customWidth="1"/>
    <col min="4610" max="4610" width="13" style="16" customWidth="1"/>
    <col min="4611" max="4611" width="8.375" style="16" customWidth="1"/>
    <col min="4612" max="4612" width="3.625" style="16" customWidth="1"/>
    <col min="4613" max="4613" width="9.625" style="16" customWidth="1"/>
    <col min="4614" max="4614" width="13" style="16" customWidth="1"/>
    <col min="4615" max="4615" width="10.625" style="16" customWidth="1"/>
    <col min="4616" max="4616" width="8.875" style="16" customWidth="1"/>
    <col min="4617" max="4860" width="8.875" style="16"/>
    <col min="4861" max="4861" width="30.75" style="16" customWidth="1"/>
    <col min="4862" max="4862" width="25.875" style="16" customWidth="1"/>
    <col min="4863" max="4863" width="8.375" style="16" customWidth="1"/>
    <col min="4864" max="4864" width="3.625" style="16" customWidth="1"/>
    <col min="4865" max="4865" width="9.625" style="16" customWidth="1"/>
    <col min="4866" max="4866" width="13" style="16" customWidth="1"/>
    <col min="4867" max="4867" width="8.375" style="16" customWidth="1"/>
    <col min="4868" max="4868" width="3.625" style="16" customWidth="1"/>
    <col min="4869" max="4869" width="9.625" style="16" customWidth="1"/>
    <col min="4870" max="4870" width="13" style="16" customWidth="1"/>
    <col min="4871" max="4871" width="10.625" style="16" customWidth="1"/>
    <col min="4872" max="4872" width="8.875" style="16" customWidth="1"/>
    <col min="4873" max="5116" width="8.875" style="16"/>
    <col min="5117" max="5117" width="30.75" style="16" customWidth="1"/>
    <col min="5118" max="5118" width="25.875" style="16" customWidth="1"/>
    <col min="5119" max="5119" width="8.375" style="16" customWidth="1"/>
    <col min="5120" max="5120" width="3.625" style="16" customWidth="1"/>
    <col min="5121" max="5121" width="9.625" style="16" customWidth="1"/>
    <col min="5122" max="5122" width="13" style="16" customWidth="1"/>
    <col min="5123" max="5123" width="8.375" style="16" customWidth="1"/>
    <col min="5124" max="5124" width="3.625" style="16" customWidth="1"/>
    <col min="5125" max="5125" width="9.625" style="16" customWidth="1"/>
    <col min="5126" max="5126" width="13" style="16" customWidth="1"/>
    <col min="5127" max="5127" width="10.625" style="16" customWidth="1"/>
    <col min="5128" max="5128" width="8.875" style="16" customWidth="1"/>
    <col min="5129" max="5372" width="8.875" style="16"/>
    <col min="5373" max="5373" width="30.75" style="16" customWidth="1"/>
    <col min="5374" max="5374" width="25.875" style="16" customWidth="1"/>
    <col min="5375" max="5375" width="8.375" style="16" customWidth="1"/>
    <col min="5376" max="5376" width="3.625" style="16" customWidth="1"/>
    <col min="5377" max="5377" width="9.625" style="16" customWidth="1"/>
    <col min="5378" max="5378" width="13" style="16" customWidth="1"/>
    <col min="5379" max="5379" width="8.375" style="16" customWidth="1"/>
    <col min="5380" max="5380" width="3.625" style="16" customWidth="1"/>
    <col min="5381" max="5381" width="9.625" style="16" customWidth="1"/>
    <col min="5382" max="5382" width="13" style="16" customWidth="1"/>
    <col min="5383" max="5383" width="10.625" style="16" customWidth="1"/>
    <col min="5384" max="5384" width="8.875" style="16" customWidth="1"/>
    <col min="5385" max="5628" width="8.875" style="16"/>
    <col min="5629" max="5629" width="30.75" style="16" customWidth="1"/>
    <col min="5630" max="5630" width="25.875" style="16" customWidth="1"/>
    <col min="5631" max="5631" width="8.375" style="16" customWidth="1"/>
    <col min="5632" max="5632" width="3.625" style="16" customWidth="1"/>
    <col min="5633" max="5633" width="9.625" style="16" customWidth="1"/>
    <col min="5634" max="5634" width="13" style="16" customWidth="1"/>
    <col min="5635" max="5635" width="8.375" style="16" customWidth="1"/>
    <col min="5636" max="5636" width="3.625" style="16" customWidth="1"/>
    <col min="5637" max="5637" width="9.625" style="16" customWidth="1"/>
    <col min="5638" max="5638" width="13" style="16" customWidth="1"/>
    <col min="5639" max="5639" width="10.625" style="16" customWidth="1"/>
    <col min="5640" max="5640" width="8.875" style="16" customWidth="1"/>
    <col min="5641" max="5884" width="8.875" style="16"/>
    <col min="5885" max="5885" width="30.75" style="16" customWidth="1"/>
    <col min="5886" max="5886" width="25.875" style="16" customWidth="1"/>
    <col min="5887" max="5887" width="8.375" style="16" customWidth="1"/>
    <col min="5888" max="5888" width="3.625" style="16" customWidth="1"/>
    <col min="5889" max="5889" width="9.625" style="16" customWidth="1"/>
    <col min="5890" max="5890" width="13" style="16" customWidth="1"/>
    <col min="5891" max="5891" width="8.375" style="16" customWidth="1"/>
    <col min="5892" max="5892" width="3.625" style="16" customWidth="1"/>
    <col min="5893" max="5893" width="9.625" style="16" customWidth="1"/>
    <col min="5894" max="5894" width="13" style="16" customWidth="1"/>
    <col min="5895" max="5895" width="10.625" style="16" customWidth="1"/>
    <col min="5896" max="5896" width="8.875" style="16" customWidth="1"/>
    <col min="5897" max="6140" width="8.875" style="16"/>
    <col min="6141" max="6141" width="30.75" style="16" customWidth="1"/>
    <col min="6142" max="6142" width="25.875" style="16" customWidth="1"/>
    <col min="6143" max="6143" width="8.375" style="16" customWidth="1"/>
    <col min="6144" max="6144" width="3.625" style="16" customWidth="1"/>
    <col min="6145" max="6145" width="9.625" style="16" customWidth="1"/>
    <col min="6146" max="6146" width="13" style="16" customWidth="1"/>
    <col min="6147" max="6147" width="8.375" style="16" customWidth="1"/>
    <col min="6148" max="6148" width="3.625" style="16" customWidth="1"/>
    <col min="6149" max="6149" width="9.625" style="16" customWidth="1"/>
    <col min="6150" max="6150" width="13" style="16" customWidth="1"/>
    <col min="6151" max="6151" width="10.625" style="16" customWidth="1"/>
    <col min="6152" max="6152" width="8.875" style="16" customWidth="1"/>
    <col min="6153" max="6396" width="8.875" style="16"/>
    <col min="6397" max="6397" width="30.75" style="16" customWidth="1"/>
    <col min="6398" max="6398" width="25.875" style="16" customWidth="1"/>
    <col min="6399" max="6399" width="8.375" style="16" customWidth="1"/>
    <col min="6400" max="6400" width="3.625" style="16" customWidth="1"/>
    <col min="6401" max="6401" width="9.625" style="16" customWidth="1"/>
    <col min="6402" max="6402" width="13" style="16" customWidth="1"/>
    <col min="6403" max="6403" width="8.375" style="16" customWidth="1"/>
    <col min="6404" max="6404" width="3.625" style="16" customWidth="1"/>
    <col min="6405" max="6405" width="9.625" style="16" customWidth="1"/>
    <col min="6406" max="6406" width="13" style="16" customWidth="1"/>
    <col min="6407" max="6407" width="10.625" style="16" customWidth="1"/>
    <col min="6408" max="6408" width="8.875" style="16" customWidth="1"/>
    <col min="6409" max="6652" width="8.875" style="16"/>
    <col min="6653" max="6653" width="30.75" style="16" customWidth="1"/>
    <col min="6654" max="6654" width="25.875" style="16" customWidth="1"/>
    <col min="6655" max="6655" width="8.375" style="16" customWidth="1"/>
    <col min="6656" max="6656" width="3.625" style="16" customWidth="1"/>
    <col min="6657" max="6657" width="9.625" style="16" customWidth="1"/>
    <col min="6658" max="6658" width="13" style="16" customWidth="1"/>
    <col min="6659" max="6659" width="8.375" style="16" customWidth="1"/>
    <col min="6660" max="6660" width="3.625" style="16" customWidth="1"/>
    <col min="6661" max="6661" width="9.625" style="16" customWidth="1"/>
    <col min="6662" max="6662" width="13" style="16" customWidth="1"/>
    <col min="6663" max="6663" width="10.625" style="16" customWidth="1"/>
    <col min="6664" max="6664" width="8.875" style="16" customWidth="1"/>
    <col min="6665" max="6908" width="8.875" style="16"/>
    <col min="6909" max="6909" width="30.75" style="16" customWidth="1"/>
    <col min="6910" max="6910" width="25.875" style="16" customWidth="1"/>
    <col min="6911" max="6911" width="8.375" style="16" customWidth="1"/>
    <col min="6912" max="6912" width="3.625" style="16" customWidth="1"/>
    <col min="6913" max="6913" width="9.625" style="16" customWidth="1"/>
    <col min="6914" max="6914" width="13" style="16" customWidth="1"/>
    <col min="6915" max="6915" width="8.375" style="16" customWidth="1"/>
    <col min="6916" max="6916" width="3.625" style="16" customWidth="1"/>
    <col min="6917" max="6917" width="9.625" style="16" customWidth="1"/>
    <col min="6918" max="6918" width="13" style="16" customWidth="1"/>
    <col min="6919" max="6919" width="10.625" style="16" customWidth="1"/>
    <col min="6920" max="6920" width="8.875" style="16" customWidth="1"/>
    <col min="6921" max="7164" width="8.875" style="16"/>
    <col min="7165" max="7165" width="30.75" style="16" customWidth="1"/>
    <col min="7166" max="7166" width="25.875" style="16" customWidth="1"/>
    <col min="7167" max="7167" width="8.375" style="16" customWidth="1"/>
    <col min="7168" max="7168" width="3.625" style="16" customWidth="1"/>
    <col min="7169" max="7169" width="9.625" style="16" customWidth="1"/>
    <col min="7170" max="7170" width="13" style="16" customWidth="1"/>
    <col min="7171" max="7171" width="8.375" style="16" customWidth="1"/>
    <col min="7172" max="7172" width="3.625" style="16" customWidth="1"/>
    <col min="7173" max="7173" width="9.625" style="16" customWidth="1"/>
    <col min="7174" max="7174" width="13" style="16" customWidth="1"/>
    <col min="7175" max="7175" width="10.625" style="16" customWidth="1"/>
    <col min="7176" max="7176" width="8.875" style="16" customWidth="1"/>
    <col min="7177" max="7420" width="8.875" style="16"/>
    <col min="7421" max="7421" width="30.75" style="16" customWidth="1"/>
    <col min="7422" max="7422" width="25.875" style="16" customWidth="1"/>
    <col min="7423" max="7423" width="8.375" style="16" customWidth="1"/>
    <col min="7424" max="7424" width="3.625" style="16" customWidth="1"/>
    <col min="7425" max="7425" width="9.625" style="16" customWidth="1"/>
    <col min="7426" max="7426" width="13" style="16" customWidth="1"/>
    <col min="7427" max="7427" width="8.375" style="16" customWidth="1"/>
    <col min="7428" max="7428" width="3.625" style="16" customWidth="1"/>
    <col min="7429" max="7429" width="9.625" style="16" customWidth="1"/>
    <col min="7430" max="7430" width="13" style="16" customWidth="1"/>
    <col min="7431" max="7431" width="10.625" style="16" customWidth="1"/>
    <col min="7432" max="7432" width="8.875" style="16" customWidth="1"/>
    <col min="7433" max="7676" width="8.875" style="16"/>
    <col min="7677" max="7677" width="30.75" style="16" customWidth="1"/>
    <col min="7678" max="7678" width="25.875" style="16" customWidth="1"/>
    <col min="7679" max="7679" width="8.375" style="16" customWidth="1"/>
    <col min="7680" max="7680" width="3.625" style="16" customWidth="1"/>
    <col min="7681" max="7681" width="9.625" style="16" customWidth="1"/>
    <col min="7682" max="7682" width="13" style="16" customWidth="1"/>
    <col min="7683" max="7683" width="8.375" style="16" customWidth="1"/>
    <col min="7684" max="7684" width="3.625" style="16" customWidth="1"/>
    <col min="7685" max="7685" width="9.625" style="16" customWidth="1"/>
    <col min="7686" max="7686" width="13" style="16" customWidth="1"/>
    <col min="7687" max="7687" width="10.625" style="16" customWidth="1"/>
    <col min="7688" max="7688" width="8.875" style="16" customWidth="1"/>
    <col min="7689" max="7932" width="8.875" style="16"/>
    <col min="7933" max="7933" width="30.75" style="16" customWidth="1"/>
    <col min="7934" max="7934" width="25.875" style="16" customWidth="1"/>
    <col min="7935" max="7935" width="8.375" style="16" customWidth="1"/>
    <col min="7936" max="7936" width="3.625" style="16" customWidth="1"/>
    <col min="7937" max="7937" width="9.625" style="16" customWidth="1"/>
    <col min="7938" max="7938" width="13" style="16" customWidth="1"/>
    <col min="7939" max="7939" width="8.375" style="16" customWidth="1"/>
    <col min="7940" max="7940" width="3.625" style="16" customWidth="1"/>
    <col min="7941" max="7941" width="9.625" style="16" customWidth="1"/>
    <col min="7942" max="7942" width="13" style="16" customWidth="1"/>
    <col min="7943" max="7943" width="10.625" style="16" customWidth="1"/>
    <col min="7944" max="7944" width="8.875" style="16" customWidth="1"/>
    <col min="7945" max="8188" width="8.875" style="16"/>
    <col min="8189" max="8189" width="30.75" style="16" customWidth="1"/>
    <col min="8190" max="8190" width="25.875" style="16" customWidth="1"/>
    <col min="8191" max="8191" width="8.375" style="16" customWidth="1"/>
    <col min="8192" max="8192" width="3.625" style="16" customWidth="1"/>
    <col min="8193" max="8193" width="9.625" style="16" customWidth="1"/>
    <col min="8194" max="8194" width="13" style="16" customWidth="1"/>
    <col min="8195" max="8195" width="8.375" style="16" customWidth="1"/>
    <col min="8196" max="8196" width="3.625" style="16" customWidth="1"/>
    <col min="8197" max="8197" width="9.625" style="16" customWidth="1"/>
    <col min="8198" max="8198" width="13" style="16" customWidth="1"/>
    <col min="8199" max="8199" width="10.625" style="16" customWidth="1"/>
    <col min="8200" max="8200" width="8.875" style="16" customWidth="1"/>
    <col min="8201" max="8444" width="8.875" style="16"/>
    <col min="8445" max="8445" width="30.75" style="16" customWidth="1"/>
    <col min="8446" max="8446" width="25.875" style="16" customWidth="1"/>
    <col min="8447" max="8447" width="8.375" style="16" customWidth="1"/>
    <col min="8448" max="8448" width="3.625" style="16" customWidth="1"/>
    <col min="8449" max="8449" width="9.625" style="16" customWidth="1"/>
    <col min="8450" max="8450" width="13" style="16" customWidth="1"/>
    <col min="8451" max="8451" width="8.375" style="16" customWidth="1"/>
    <col min="8452" max="8452" width="3.625" style="16" customWidth="1"/>
    <col min="8453" max="8453" width="9.625" style="16" customWidth="1"/>
    <col min="8454" max="8454" width="13" style="16" customWidth="1"/>
    <col min="8455" max="8455" width="10.625" style="16" customWidth="1"/>
    <col min="8456" max="8456" width="8.875" style="16" customWidth="1"/>
    <col min="8457" max="8700" width="8.875" style="16"/>
    <col min="8701" max="8701" width="30.75" style="16" customWidth="1"/>
    <col min="8702" max="8702" width="25.875" style="16" customWidth="1"/>
    <col min="8703" max="8703" width="8.375" style="16" customWidth="1"/>
    <col min="8704" max="8704" width="3.625" style="16" customWidth="1"/>
    <col min="8705" max="8705" width="9.625" style="16" customWidth="1"/>
    <col min="8706" max="8706" width="13" style="16" customWidth="1"/>
    <col min="8707" max="8707" width="8.375" style="16" customWidth="1"/>
    <col min="8708" max="8708" width="3.625" style="16" customWidth="1"/>
    <col min="8709" max="8709" width="9.625" style="16" customWidth="1"/>
    <col min="8710" max="8710" width="13" style="16" customWidth="1"/>
    <col min="8711" max="8711" width="10.625" style="16" customWidth="1"/>
    <col min="8712" max="8712" width="8.875" style="16" customWidth="1"/>
    <col min="8713" max="8956" width="8.875" style="16"/>
    <col min="8957" max="8957" width="30.75" style="16" customWidth="1"/>
    <col min="8958" max="8958" width="25.875" style="16" customWidth="1"/>
    <col min="8959" max="8959" width="8.375" style="16" customWidth="1"/>
    <col min="8960" max="8960" width="3.625" style="16" customWidth="1"/>
    <col min="8961" max="8961" width="9.625" style="16" customWidth="1"/>
    <col min="8962" max="8962" width="13" style="16" customWidth="1"/>
    <col min="8963" max="8963" width="8.375" style="16" customWidth="1"/>
    <col min="8964" max="8964" width="3.625" style="16" customWidth="1"/>
    <col min="8965" max="8965" width="9.625" style="16" customWidth="1"/>
    <col min="8966" max="8966" width="13" style="16" customWidth="1"/>
    <col min="8967" max="8967" width="10.625" style="16" customWidth="1"/>
    <col min="8968" max="8968" width="8.875" style="16" customWidth="1"/>
    <col min="8969" max="9212" width="8.875" style="16"/>
    <col min="9213" max="9213" width="30.75" style="16" customWidth="1"/>
    <col min="9214" max="9214" width="25.875" style="16" customWidth="1"/>
    <col min="9215" max="9215" width="8.375" style="16" customWidth="1"/>
    <col min="9216" max="9216" width="3.625" style="16" customWidth="1"/>
    <col min="9217" max="9217" width="9.625" style="16" customWidth="1"/>
    <col min="9218" max="9218" width="13" style="16" customWidth="1"/>
    <col min="9219" max="9219" width="8.375" style="16" customWidth="1"/>
    <col min="9220" max="9220" width="3.625" style="16" customWidth="1"/>
    <col min="9221" max="9221" width="9.625" style="16" customWidth="1"/>
    <col min="9222" max="9222" width="13" style="16" customWidth="1"/>
    <col min="9223" max="9223" width="10.625" style="16" customWidth="1"/>
    <col min="9224" max="9224" width="8.875" style="16" customWidth="1"/>
    <col min="9225" max="9468" width="8.875" style="16"/>
    <col min="9469" max="9469" width="30.75" style="16" customWidth="1"/>
    <col min="9470" max="9470" width="25.875" style="16" customWidth="1"/>
    <col min="9471" max="9471" width="8.375" style="16" customWidth="1"/>
    <col min="9472" max="9472" width="3.625" style="16" customWidth="1"/>
    <col min="9473" max="9473" width="9.625" style="16" customWidth="1"/>
    <col min="9474" max="9474" width="13" style="16" customWidth="1"/>
    <col min="9475" max="9475" width="8.375" style="16" customWidth="1"/>
    <col min="9476" max="9476" width="3.625" style="16" customWidth="1"/>
    <col min="9477" max="9477" width="9.625" style="16" customWidth="1"/>
    <col min="9478" max="9478" width="13" style="16" customWidth="1"/>
    <col min="9479" max="9479" width="10.625" style="16" customWidth="1"/>
    <col min="9480" max="9480" width="8.875" style="16" customWidth="1"/>
    <col min="9481" max="9724" width="8.875" style="16"/>
    <col min="9725" max="9725" width="30.75" style="16" customWidth="1"/>
    <col min="9726" max="9726" width="25.875" style="16" customWidth="1"/>
    <col min="9727" max="9727" width="8.375" style="16" customWidth="1"/>
    <col min="9728" max="9728" width="3.625" style="16" customWidth="1"/>
    <col min="9729" max="9729" width="9.625" style="16" customWidth="1"/>
    <col min="9730" max="9730" width="13" style="16" customWidth="1"/>
    <col min="9731" max="9731" width="8.375" style="16" customWidth="1"/>
    <col min="9732" max="9732" width="3.625" style="16" customWidth="1"/>
    <col min="9733" max="9733" width="9.625" style="16" customWidth="1"/>
    <col min="9734" max="9734" width="13" style="16" customWidth="1"/>
    <col min="9735" max="9735" width="10.625" style="16" customWidth="1"/>
    <col min="9736" max="9736" width="8.875" style="16" customWidth="1"/>
    <col min="9737" max="9980" width="8.875" style="16"/>
    <col min="9981" max="9981" width="30.75" style="16" customWidth="1"/>
    <col min="9982" max="9982" width="25.875" style="16" customWidth="1"/>
    <col min="9983" max="9983" width="8.375" style="16" customWidth="1"/>
    <col min="9984" max="9984" width="3.625" style="16" customWidth="1"/>
    <col min="9985" max="9985" width="9.625" style="16" customWidth="1"/>
    <col min="9986" max="9986" width="13" style="16" customWidth="1"/>
    <col min="9987" max="9987" width="8.375" style="16" customWidth="1"/>
    <col min="9988" max="9988" width="3.625" style="16" customWidth="1"/>
    <col min="9989" max="9989" width="9.625" style="16" customWidth="1"/>
    <col min="9990" max="9990" width="13" style="16" customWidth="1"/>
    <col min="9991" max="9991" width="10.625" style="16" customWidth="1"/>
    <col min="9992" max="9992" width="8.875" style="16" customWidth="1"/>
    <col min="9993" max="10236" width="8.875" style="16"/>
    <col min="10237" max="10237" width="30.75" style="16" customWidth="1"/>
    <col min="10238" max="10238" width="25.875" style="16" customWidth="1"/>
    <col min="10239" max="10239" width="8.375" style="16" customWidth="1"/>
    <col min="10240" max="10240" width="3.625" style="16" customWidth="1"/>
    <col min="10241" max="10241" width="9.625" style="16" customWidth="1"/>
    <col min="10242" max="10242" width="13" style="16" customWidth="1"/>
    <col min="10243" max="10243" width="8.375" style="16" customWidth="1"/>
    <col min="10244" max="10244" width="3.625" style="16" customWidth="1"/>
    <col min="10245" max="10245" width="9.625" style="16" customWidth="1"/>
    <col min="10246" max="10246" width="13" style="16" customWidth="1"/>
    <col min="10247" max="10247" width="10.625" style="16" customWidth="1"/>
    <col min="10248" max="10248" width="8.875" style="16" customWidth="1"/>
    <col min="10249" max="10492" width="8.875" style="16"/>
    <col min="10493" max="10493" width="30.75" style="16" customWidth="1"/>
    <col min="10494" max="10494" width="25.875" style="16" customWidth="1"/>
    <col min="10495" max="10495" width="8.375" style="16" customWidth="1"/>
    <col min="10496" max="10496" width="3.625" style="16" customWidth="1"/>
    <col min="10497" max="10497" width="9.625" style="16" customWidth="1"/>
    <col min="10498" max="10498" width="13" style="16" customWidth="1"/>
    <col min="10499" max="10499" width="8.375" style="16" customWidth="1"/>
    <col min="10500" max="10500" width="3.625" style="16" customWidth="1"/>
    <col min="10501" max="10501" width="9.625" style="16" customWidth="1"/>
    <col min="10502" max="10502" width="13" style="16" customWidth="1"/>
    <col min="10503" max="10503" width="10.625" style="16" customWidth="1"/>
    <col min="10504" max="10504" width="8.875" style="16" customWidth="1"/>
    <col min="10505" max="10748" width="8.875" style="16"/>
    <col min="10749" max="10749" width="30.75" style="16" customWidth="1"/>
    <col min="10750" max="10750" width="25.875" style="16" customWidth="1"/>
    <col min="10751" max="10751" width="8.375" style="16" customWidth="1"/>
    <col min="10752" max="10752" width="3.625" style="16" customWidth="1"/>
    <col min="10753" max="10753" width="9.625" style="16" customWidth="1"/>
    <col min="10754" max="10754" width="13" style="16" customWidth="1"/>
    <col min="10755" max="10755" width="8.375" style="16" customWidth="1"/>
    <col min="10756" max="10756" width="3.625" style="16" customWidth="1"/>
    <col min="10757" max="10757" width="9.625" style="16" customWidth="1"/>
    <col min="10758" max="10758" width="13" style="16" customWidth="1"/>
    <col min="10759" max="10759" width="10.625" style="16" customWidth="1"/>
    <col min="10760" max="10760" width="8.875" style="16" customWidth="1"/>
    <col min="10761" max="11004" width="8.875" style="16"/>
    <col min="11005" max="11005" width="30.75" style="16" customWidth="1"/>
    <col min="11006" max="11006" width="25.875" style="16" customWidth="1"/>
    <col min="11007" max="11007" width="8.375" style="16" customWidth="1"/>
    <col min="11008" max="11008" width="3.625" style="16" customWidth="1"/>
    <col min="11009" max="11009" width="9.625" style="16" customWidth="1"/>
    <col min="11010" max="11010" width="13" style="16" customWidth="1"/>
    <col min="11011" max="11011" width="8.375" style="16" customWidth="1"/>
    <col min="11012" max="11012" width="3.625" style="16" customWidth="1"/>
    <col min="11013" max="11013" width="9.625" style="16" customWidth="1"/>
    <col min="11014" max="11014" width="13" style="16" customWidth="1"/>
    <col min="11015" max="11015" width="10.625" style="16" customWidth="1"/>
    <col min="11016" max="11016" width="8.875" style="16" customWidth="1"/>
    <col min="11017" max="11260" width="8.875" style="16"/>
    <col min="11261" max="11261" width="30.75" style="16" customWidth="1"/>
    <col min="11262" max="11262" width="25.875" style="16" customWidth="1"/>
    <col min="11263" max="11263" width="8.375" style="16" customWidth="1"/>
    <col min="11264" max="11264" width="3.625" style="16" customWidth="1"/>
    <col min="11265" max="11265" width="9.625" style="16" customWidth="1"/>
    <col min="11266" max="11266" width="13" style="16" customWidth="1"/>
    <col min="11267" max="11267" width="8.375" style="16" customWidth="1"/>
    <col min="11268" max="11268" width="3.625" style="16" customWidth="1"/>
    <col min="11269" max="11269" width="9.625" style="16" customWidth="1"/>
    <col min="11270" max="11270" width="13" style="16" customWidth="1"/>
    <col min="11271" max="11271" width="10.625" style="16" customWidth="1"/>
    <col min="11272" max="11272" width="8.875" style="16" customWidth="1"/>
    <col min="11273" max="11516" width="8.875" style="16"/>
    <col min="11517" max="11517" width="30.75" style="16" customWidth="1"/>
    <col min="11518" max="11518" width="25.875" style="16" customWidth="1"/>
    <col min="11519" max="11519" width="8.375" style="16" customWidth="1"/>
    <col min="11520" max="11520" width="3.625" style="16" customWidth="1"/>
    <col min="11521" max="11521" width="9.625" style="16" customWidth="1"/>
    <col min="11522" max="11522" width="13" style="16" customWidth="1"/>
    <col min="11523" max="11523" width="8.375" style="16" customWidth="1"/>
    <col min="11524" max="11524" width="3.625" style="16" customWidth="1"/>
    <col min="11525" max="11525" width="9.625" style="16" customWidth="1"/>
    <col min="11526" max="11526" width="13" style="16" customWidth="1"/>
    <col min="11527" max="11527" width="10.625" style="16" customWidth="1"/>
    <col min="11528" max="11528" width="8.875" style="16" customWidth="1"/>
    <col min="11529" max="11772" width="8.875" style="16"/>
    <col min="11773" max="11773" width="30.75" style="16" customWidth="1"/>
    <col min="11774" max="11774" width="25.875" style="16" customWidth="1"/>
    <col min="11775" max="11775" width="8.375" style="16" customWidth="1"/>
    <col min="11776" max="11776" width="3.625" style="16" customWidth="1"/>
    <col min="11777" max="11777" width="9.625" style="16" customWidth="1"/>
    <col min="11778" max="11778" width="13" style="16" customWidth="1"/>
    <col min="11779" max="11779" width="8.375" style="16" customWidth="1"/>
    <col min="11780" max="11780" width="3.625" style="16" customWidth="1"/>
    <col min="11781" max="11781" width="9.625" style="16" customWidth="1"/>
    <col min="11782" max="11782" width="13" style="16" customWidth="1"/>
    <col min="11783" max="11783" width="10.625" style="16" customWidth="1"/>
    <col min="11784" max="11784" width="8.875" style="16" customWidth="1"/>
    <col min="11785" max="12028" width="8.875" style="16"/>
    <col min="12029" max="12029" width="30.75" style="16" customWidth="1"/>
    <col min="12030" max="12030" width="25.875" style="16" customWidth="1"/>
    <col min="12031" max="12031" width="8.375" style="16" customWidth="1"/>
    <col min="12032" max="12032" width="3.625" style="16" customWidth="1"/>
    <col min="12033" max="12033" width="9.625" style="16" customWidth="1"/>
    <col min="12034" max="12034" width="13" style="16" customWidth="1"/>
    <col min="12035" max="12035" width="8.375" style="16" customWidth="1"/>
    <col min="12036" max="12036" width="3.625" style="16" customWidth="1"/>
    <col min="12037" max="12037" width="9.625" style="16" customWidth="1"/>
    <col min="12038" max="12038" width="13" style="16" customWidth="1"/>
    <col min="12039" max="12039" width="10.625" style="16" customWidth="1"/>
    <col min="12040" max="12040" width="8.875" style="16" customWidth="1"/>
    <col min="12041" max="12284" width="8.875" style="16"/>
    <col min="12285" max="12285" width="30.75" style="16" customWidth="1"/>
    <col min="12286" max="12286" width="25.875" style="16" customWidth="1"/>
    <col min="12287" max="12287" width="8.375" style="16" customWidth="1"/>
    <col min="12288" max="12288" width="3.625" style="16" customWidth="1"/>
    <col min="12289" max="12289" width="9.625" style="16" customWidth="1"/>
    <col min="12290" max="12290" width="13" style="16" customWidth="1"/>
    <col min="12291" max="12291" width="8.375" style="16" customWidth="1"/>
    <col min="12292" max="12292" width="3.625" style="16" customWidth="1"/>
    <col min="12293" max="12293" width="9.625" style="16" customWidth="1"/>
    <col min="12294" max="12294" width="13" style="16" customWidth="1"/>
    <col min="12295" max="12295" width="10.625" style="16" customWidth="1"/>
    <col min="12296" max="12296" width="8.875" style="16" customWidth="1"/>
    <col min="12297" max="12540" width="8.875" style="16"/>
    <col min="12541" max="12541" width="30.75" style="16" customWidth="1"/>
    <col min="12542" max="12542" width="25.875" style="16" customWidth="1"/>
    <col min="12543" max="12543" width="8.375" style="16" customWidth="1"/>
    <col min="12544" max="12544" width="3.625" style="16" customWidth="1"/>
    <col min="12545" max="12545" width="9.625" style="16" customWidth="1"/>
    <col min="12546" max="12546" width="13" style="16" customWidth="1"/>
    <col min="12547" max="12547" width="8.375" style="16" customWidth="1"/>
    <col min="12548" max="12548" width="3.625" style="16" customWidth="1"/>
    <col min="12549" max="12549" width="9.625" style="16" customWidth="1"/>
    <col min="12550" max="12550" width="13" style="16" customWidth="1"/>
    <col min="12551" max="12551" width="10.625" style="16" customWidth="1"/>
    <col min="12552" max="12552" width="8.875" style="16" customWidth="1"/>
    <col min="12553" max="12796" width="8.875" style="16"/>
    <col min="12797" max="12797" width="30.75" style="16" customWidth="1"/>
    <col min="12798" max="12798" width="25.875" style="16" customWidth="1"/>
    <col min="12799" max="12799" width="8.375" style="16" customWidth="1"/>
    <col min="12800" max="12800" width="3.625" style="16" customWidth="1"/>
    <col min="12801" max="12801" width="9.625" style="16" customWidth="1"/>
    <col min="12802" max="12802" width="13" style="16" customWidth="1"/>
    <col min="12803" max="12803" width="8.375" style="16" customWidth="1"/>
    <col min="12804" max="12804" width="3.625" style="16" customWidth="1"/>
    <col min="12805" max="12805" width="9.625" style="16" customWidth="1"/>
    <col min="12806" max="12806" width="13" style="16" customWidth="1"/>
    <col min="12807" max="12807" width="10.625" style="16" customWidth="1"/>
    <col min="12808" max="12808" width="8.875" style="16" customWidth="1"/>
    <col min="12809" max="13052" width="8.875" style="16"/>
    <col min="13053" max="13053" width="30.75" style="16" customWidth="1"/>
    <col min="13054" max="13054" width="25.875" style="16" customWidth="1"/>
    <col min="13055" max="13055" width="8.375" style="16" customWidth="1"/>
    <col min="13056" max="13056" width="3.625" style="16" customWidth="1"/>
    <col min="13057" max="13057" width="9.625" style="16" customWidth="1"/>
    <col min="13058" max="13058" width="13" style="16" customWidth="1"/>
    <col min="13059" max="13059" width="8.375" style="16" customWidth="1"/>
    <col min="13060" max="13060" width="3.625" style="16" customWidth="1"/>
    <col min="13061" max="13061" width="9.625" style="16" customWidth="1"/>
    <col min="13062" max="13062" width="13" style="16" customWidth="1"/>
    <col min="13063" max="13063" width="10.625" style="16" customWidth="1"/>
    <col min="13064" max="13064" width="8.875" style="16" customWidth="1"/>
    <col min="13065" max="13308" width="8.875" style="16"/>
    <col min="13309" max="13309" width="30.75" style="16" customWidth="1"/>
    <col min="13310" max="13310" width="25.875" style="16" customWidth="1"/>
    <col min="13311" max="13311" width="8.375" style="16" customWidth="1"/>
    <col min="13312" max="13312" width="3.625" style="16" customWidth="1"/>
    <col min="13313" max="13313" width="9.625" style="16" customWidth="1"/>
    <col min="13314" max="13314" width="13" style="16" customWidth="1"/>
    <col min="13315" max="13315" width="8.375" style="16" customWidth="1"/>
    <col min="13316" max="13316" width="3.625" style="16" customWidth="1"/>
    <col min="13317" max="13317" width="9.625" style="16" customWidth="1"/>
    <col min="13318" max="13318" width="13" style="16" customWidth="1"/>
    <col min="13319" max="13319" width="10.625" style="16" customWidth="1"/>
    <col min="13320" max="13320" width="8.875" style="16" customWidth="1"/>
    <col min="13321" max="13564" width="8.875" style="16"/>
    <col min="13565" max="13565" width="30.75" style="16" customWidth="1"/>
    <col min="13566" max="13566" width="25.875" style="16" customWidth="1"/>
    <col min="13567" max="13567" width="8.375" style="16" customWidth="1"/>
    <col min="13568" max="13568" width="3.625" style="16" customWidth="1"/>
    <col min="13569" max="13569" width="9.625" style="16" customWidth="1"/>
    <col min="13570" max="13570" width="13" style="16" customWidth="1"/>
    <col min="13571" max="13571" width="8.375" style="16" customWidth="1"/>
    <col min="13572" max="13572" width="3.625" style="16" customWidth="1"/>
    <col min="13573" max="13573" width="9.625" style="16" customWidth="1"/>
    <col min="13574" max="13574" width="13" style="16" customWidth="1"/>
    <col min="13575" max="13575" width="10.625" style="16" customWidth="1"/>
    <col min="13576" max="13576" width="8.875" style="16" customWidth="1"/>
    <col min="13577" max="13820" width="8.875" style="16"/>
    <col min="13821" max="13821" width="30.75" style="16" customWidth="1"/>
    <col min="13822" max="13822" width="25.875" style="16" customWidth="1"/>
    <col min="13823" max="13823" width="8.375" style="16" customWidth="1"/>
    <col min="13824" max="13824" width="3.625" style="16" customWidth="1"/>
    <col min="13825" max="13825" width="9.625" style="16" customWidth="1"/>
    <col min="13826" max="13826" width="13" style="16" customWidth="1"/>
    <col min="13827" max="13827" width="8.375" style="16" customWidth="1"/>
    <col min="13828" max="13828" width="3.625" style="16" customWidth="1"/>
    <col min="13829" max="13829" width="9.625" style="16" customWidth="1"/>
    <col min="13830" max="13830" width="13" style="16" customWidth="1"/>
    <col min="13831" max="13831" width="10.625" style="16" customWidth="1"/>
    <col min="13832" max="13832" width="8.875" style="16" customWidth="1"/>
    <col min="13833" max="14076" width="8.875" style="16"/>
    <col min="14077" max="14077" width="30.75" style="16" customWidth="1"/>
    <col min="14078" max="14078" width="25.875" style="16" customWidth="1"/>
    <col min="14079" max="14079" width="8.375" style="16" customWidth="1"/>
    <col min="14080" max="14080" width="3.625" style="16" customWidth="1"/>
    <col min="14081" max="14081" width="9.625" style="16" customWidth="1"/>
    <col min="14082" max="14082" width="13" style="16" customWidth="1"/>
    <col min="14083" max="14083" width="8.375" style="16" customWidth="1"/>
    <col min="14084" max="14084" width="3.625" style="16" customWidth="1"/>
    <col min="14085" max="14085" width="9.625" style="16" customWidth="1"/>
    <col min="14086" max="14086" width="13" style="16" customWidth="1"/>
    <col min="14087" max="14087" width="10.625" style="16" customWidth="1"/>
    <col min="14088" max="14088" width="8.875" style="16" customWidth="1"/>
    <col min="14089" max="14332" width="8.875" style="16"/>
    <col min="14333" max="14333" width="30.75" style="16" customWidth="1"/>
    <col min="14334" max="14334" width="25.875" style="16" customWidth="1"/>
    <col min="14335" max="14335" width="8.375" style="16" customWidth="1"/>
    <col min="14336" max="14336" width="3.625" style="16" customWidth="1"/>
    <col min="14337" max="14337" width="9.625" style="16" customWidth="1"/>
    <col min="14338" max="14338" width="13" style="16" customWidth="1"/>
    <col min="14339" max="14339" width="8.375" style="16" customWidth="1"/>
    <col min="14340" max="14340" width="3.625" style="16" customWidth="1"/>
    <col min="14341" max="14341" width="9.625" style="16" customWidth="1"/>
    <col min="14342" max="14342" width="13" style="16" customWidth="1"/>
    <col min="14343" max="14343" width="10.625" style="16" customWidth="1"/>
    <col min="14344" max="14344" width="8.875" style="16" customWidth="1"/>
    <col min="14345" max="14588" width="8.875" style="16"/>
    <col min="14589" max="14589" width="30.75" style="16" customWidth="1"/>
    <col min="14590" max="14590" width="25.875" style="16" customWidth="1"/>
    <col min="14591" max="14591" width="8.375" style="16" customWidth="1"/>
    <col min="14592" max="14592" width="3.625" style="16" customWidth="1"/>
    <col min="14593" max="14593" width="9.625" style="16" customWidth="1"/>
    <col min="14594" max="14594" width="13" style="16" customWidth="1"/>
    <col min="14595" max="14595" width="8.375" style="16" customWidth="1"/>
    <col min="14596" max="14596" width="3.625" style="16" customWidth="1"/>
    <col min="14597" max="14597" width="9.625" style="16" customWidth="1"/>
    <col min="14598" max="14598" width="13" style="16" customWidth="1"/>
    <col min="14599" max="14599" width="10.625" style="16" customWidth="1"/>
    <col min="14600" max="14600" width="8.875" style="16" customWidth="1"/>
    <col min="14601" max="14844" width="8.875" style="16"/>
    <col min="14845" max="14845" width="30.75" style="16" customWidth="1"/>
    <col min="14846" max="14846" width="25.875" style="16" customWidth="1"/>
    <col min="14847" max="14847" width="8.375" style="16" customWidth="1"/>
    <col min="14848" max="14848" width="3.625" style="16" customWidth="1"/>
    <col min="14849" max="14849" width="9.625" style="16" customWidth="1"/>
    <col min="14850" max="14850" width="13" style="16" customWidth="1"/>
    <col min="14851" max="14851" width="8.375" style="16" customWidth="1"/>
    <col min="14852" max="14852" width="3.625" style="16" customWidth="1"/>
    <col min="14853" max="14853" width="9.625" style="16" customWidth="1"/>
    <col min="14854" max="14854" width="13" style="16" customWidth="1"/>
    <col min="14855" max="14855" width="10.625" style="16" customWidth="1"/>
    <col min="14856" max="14856" width="8.875" style="16" customWidth="1"/>
    <col min="14857" max="15100" width="8.875" style="16"/>
    <col min="15101" max="15101" width="30.75" style="16" customWidth="1"/>
    <col min="15102" max="15102" width="25.875" style="16" customWidth="1"/>
    <col min="15103" max="15103" width="8.375" style="16" customWidth="1"/>
    <col min="15104" max="15104" width="3.625" style="16" customWidth="1"/>
    <col min="15105" max="15105" width="9.625" style="16" customWidth="1"/>
    <col min="15106" max="15106" width="13" style="16" customWidth="1"/>
    <col min="15107" max="15107" width="8.375" style="16" customWidth="1"/>
    <col min="15108" max="15108" width="3.625" style="16" customWidth="1"/>
    <col min="15109" max="15109" width="9.625" style="16" customWidth="1"/>
    <col min="15110" max="15110" width="13" style="16" customWidth="1"/>
    <col min="15111" max="15111" width="10.625" style="16" customWidth="1"/>
    <col min="15112" max="15112" width="8.875" style="16" customWidth="1"/>
    <col min="15113" max="15356" width="8.875" style="16"/>
    <col min="15357" max="15357" width="30.75" style="16" customWidth="1"/>
    <col min="15358" max="15358" width="25.875" style="16" customWidth="1"/>
    <col min="15359" max="15359" width="8.375" style="16" customWidth="1"/>
    <col min="15360" max="15360" width="3.625" style="16" customWidth="1"/>
    <col min="15361" max="15361" width="9.625" style="16" customWidth="1"/>
    <col min="15362" max="15362" width="13" style="16" customWidth="1"/>
    <col min="15363" max="15363" width="8.375" style="16" customWidth="1"/>
    <col min="15364" max="15364" width="3.625" style="16" customWidth="1"/>
    <col min="15365" max="15365" width="9.625" style="16" customWidth="1"/>
    <col min="15366" max="15366" width="13" style="16" customWidth="1"/>
    <col min="15367" max="15367" width="10.625" style="16" customWidth="1"/>
    <col min="15368" max="15368" width="8.875" style="16" customWidth="1"/>
    <col min="15369" max="15612" width="8.875" style="16"/>
    <col min="15613" max="15613" width="30.75" style="16" customWidth="1"/>
    <col min="15614" max="15614" width="25.875" style="16" customWidth="1"/>
    <col min="15615" max="15615" width="8.375" style="16" customWidth="1"/>
    <col min="15616" max="15616" width="3.625" style="16" customWidth="1"/>
    <col min="15617" max="15617" width="9.625" style="16" customWidth="1"/>
    <col min="15618" max="15618" width="13" style="16" customWidth="1"/>
    <col min="15619" max="15619" width="8.375" style="16" customWidth="1"/>
    <col min="15620" max="15620" width="3.625" style="16" customWidth="1"/>
    <col min="15621" max="15621" width="9.625" style="16" customWidth="1"/>
    <col min="15622" max="15622" width="13" style="16" customWidth="1"/>
    <col min="15623" max="15623" width="10.625" style="16" customWidth="1"/>
    <col min="15624" max="15624" width="8.875" style="16" customWidth="1"/>
    <col min="15625" max="15868" width="8.875" style="16"/>
    <col min="15869" max="15869" width="30.75" style="16" customWidth="1"/>
    <col min="15870" max="15870" width="25.875" style="16" customWidth="1"/>
    <col min="15871" max="15871" width="8.375" style="16" customWidth="1"/>
    <col min="15872" max="15872" width="3.625" style="16" customWidth="1"/>
    <col min="15873" max="15873" width="9.625" style="16" customWidth="1"/>
    <col min="15874" max="15874" width="13" style="16" customWidth="1"/>
    <col min="15875" max="15875" width="8.375" style="16" customWidth="1"/>
    <col min="15876" max="15876" width="3.625" style="16" customWidth="1"/>
    <col min="15877" max="15877" width="9.625" style="16" customWidth="1"/>
    <col min="15878" max="15878" width="13" style="16" customWidth="1"/>
    <col min="15879" max="15879" width="10.625" style="16" customWidth="1"/>
    <col min="15880" max="15880" width="8.875" style="16" customWidth="1"/>
    <col min="15881" max="16124" width="8.875" style="16"/>
    <col min="16125" max="16125" width="30.75" style="16" customWidth="1"/>
    <col min="16126" max="16126" width="25.875" style="16" customWidth="1"/>
    <col min="16127" max="16127" width="8.375" style="16" customWidth="1"/>
    <col min="16128" max="16128" width="3.625" style="16" customWidth="1"/>
    <col min="16129" max="16129" width="9.625" style="16" customWidth="1"/>
    <col min="16130" max="16130" width="13" style="16" customWidth="1"/>
    <col min="16131" max="16131" width="8.375" style="16" customWidth="1"/>
    <col min="16132" max="16132" width="3.625" style="16" customWidth="1"/>
    <col min="16133" max="16133" width="9.625" style="16" customWidth="1"/>
    <col min="16134" max="16134" width="13" style="16" customWidth="1"/>
    <col min="16135" max="16135" width="10.625" style="16" customWidth="1"/>
    <col min="16136" max="16136" width="8.875" style="16" customWidth="1"/>
    <col min="16137" max="16384" width="8.875" style="16"/>
  </cols>
  <sheetData>
    <row r="1" spans="1:13" ht="30" customHeight="1">
      <c r="A1" s="596" t="s">
        <v>14</v>
      </c>
      <c r="B1" s="596"/>
      <c r="C1" s="596"/>
      <c r="D1" s="596"/>
      <c r="E1" s="596"/>
      <c r="F1" s="596"/>
      <c r="G1" s="597"/>
      <c r="H1" s="597"/>
      <c r="I1" s="597"/>
      <c r="K1" s="591">
        <v>13</v>
      </c>
      <c r="L1" s="591"/>
    </row>
    <row r="2" spans="1:13" ht="15" customHeight="1">
      <c r="A2" s="598" t="s">
        <v>12</v>
      </c>
      <c r="B2" s="601" t="s">
        <v>13</v>
      </c>
      <c r="C2" s="585" t="s">
        <v>9</v>
      </c>
      <c r="D2" s="604"/>
      <c r="E2" s="604"/>
      <c r="F2" s="604"/>
      <c r="G2" s="606" t="s">
        <v>4</v>
      </c>
      <c r="H2" s="607"/>
      <c r="I2" s="607"/>
      <c r="J2" s="608"/>
      <c r="K2" s="592" t="s">
        <v>2</v>
      </c>
      <c r="L2" s="593"/>
    </row>
    <row r="3" spans="1:13" ht="15" customHeight="1">
      <c r="A3" s="599"/>
      <c r="B3" s="602"/>
      <c r="C3" s="587"/>
      <c r="D3" s="605"/>
      <c r="E3" s="605"/>
      <c r="F3" s="605"/>
      <c r="G3" s="609"/>
      <c r="H3" s="610"/>
      <c r="I3" s="610"/>
      <c r="J3" s="611"/>
      <c r="K3" s="594"/>
      <c r="L3" s="595"/>
    </row>
    <row r="4" spans="1:13" ht="30" customHeight="1">
      <c r="A4" s="600"/>
      <c r="B4" s="603"/>
      <c r="C4" s="155" t="s">
        <v>0</v>
      </c>
      <c r="D4" s="156" t="s">
        <v>1</v>
      </c>
      <c r="E4" s="155" t="s">
        <v>5</v>
      </c>
      <c r="F4" s="157" t="s">
        <v>3</v>
      </c>
      <c r="G4" s="155" t="s">
        <v>0</v>
      </c>
      <c r="H4" s="158" t="s">
        <v>1</v>
      </c>
      <c r="I4" s="159" t="s">
        <v>5</v>
      </c>
      <c r="J4" s="159" t="s">
        <v>3</v>
      </c>
      <c r="K4" s="594"/>
      <c r="L4" s="595"/>
    </row>
    <row r="5" spans="1:13" ht="30" customHeight="1">
      <c r="A5" s="160" t="s">
        <v>332</v>
      </c>
      <c r="B5" s="161"/>
      <c r="C5" s="135"/>
      <c r="D5" s="131"/>
      <c r="E5" s="132"/>
      <c r="F5" s="5">
        <f t="shared" ref="F5:F18" si="0">ROUNDDOWN(C5*E5,0)</f>
        <v>0</v>
      </c>
      <c r="G5" s="162"/>
      <c r="H5" s="163"/>
      <c r="I5" s="164"/>
      <c r="J5" s="164"/>
      <c r="K5" s="165"/>
      <c r="L5" s="166"/>
    </row>
    <row r="6" spans="1:13" ht="30" customHeight="1">
      <c r="A6" s="265" t="s">
        <v>80</v>
      </c>
      <c r="B6" s="222" t="s">
        <v>88</v>
      </c>
      <c r="C6" s="135">
        <v>168</v>
      </c>
      <c r="D6" s="131" t="s">
        <v>60</v>
      </c>
      <c r="E6" s="132"/>
      <c r="F6" s="5">
        <f t="shared" si="0"/>
        <v>0</v>
      </c>
      <c r="G6" s="162"/>
      <c r="H6" s="163"/>
      <c r="I6" s="164"/>
      <c r="J6" s="164"/>
      <c r="K6" s="261"/>
      <c r="L6" s="443"/>
    </row>
    <row r="7" spans="1:13" ht="30" customHeight="1">
      <c r="A7" s="265" t="s">
        <v>339</v>
      </c>
      <c r="B7" s="222" t="s">
        <v>338</v>
      </c>
      <c r="C7" s="135">
        <v>2</v>
      </c>
      <c r="D7" s="168" t="s">
        <v>64</v>
      </c>
      <c r="E7" s="132"/>
      <c r="F7" s="5">
        <f t="shared" si="0"/>
        <v>0</v>
      </c>
      <c r="G7" s="135"/>
      <c r="H7" s="131"/>
      <c r="I7" s="132"/>
      <c r="J7" s="5"/>
      <c r="K7" s="261"/>
      <c r="L7" s="443"/>
      <c r="M7" s="246"/>
    </row>
    <row r="8" spans="1:13" ht="30" customHeight="1">
      <c r="A8" s="275" t="s">
        <v>950</v>
      </c>
      <c r="B8" s="226"/>
      <c r="C8" s="217">
        <v>17</v>
      </c>
      <c r="D8" s="168" t="s">
        <v>73</v>
      </c>
      <c r="E8" s="132"/>
      <c r="F8" s="5">
        <f t="shared" si="0"/>
        <v>0</v>
      </c>
      <c r="G8" s="135"/>
      <c r="H8" s="131"/>
      <c r="I8" s="132"/>
      <c r="J8" s="5"/>
      <c r="K8" s="261"/>
      <c r="L8" s="443"/>
      <c r="M8" s="246"/>
    </row>
    <row r="9" spans="1:13" ht="30" customHeight="1">
      <c r="A9" s="275" t="s">
        <v>951</v>
      </c>
      <c r="B9" s="227"/>
      <c r="C9" s="217">
        <v>44</v>
      </c>
      <c r="D9" s="168" t="s">
        <v>73</v>
      </c>
      <c r="E9" s="132"/>
      <c r="F9" s="5">
        <f t="shared" si="0"/>
        <v>0</v>
      </c>
      <c r="G9" s="135"/>
      <c r="H9" s="131"/>
      <c r="I9" s="132"/>
      <c r="J9" s="5"/>
      <c r="K9" s="261"/>
      <c r="L9" s="443"/>
      <c r="M9" s="246"/>
    </row>
    <row r="10" spans="1:13" ht="30" customHeight="1">
      <c r="A10" s="265" t="s">
        <v>87</v>
      </c>
      <c r="B10" s="223"/>
      <c r="C10" s="135">
        <v>1</v>
      </c>
      <c r="D10" s="168" t="s">
        <v>331</v>
      </c>
      <c r="E10" s="132"/>
      <c r="F10" s="5">
        <f t="shared" si="0"/>
        <v>0</v>
      </c>
      <c r="G10" s="135"/>
      <c r="H10" s="131"/>
      <c r="I10" s="132"/>
      <c r="J10" s="5"/>
      <c r="K10" s="261"/>
      <c r="L10" s="443"/>
      <c r="M10" s="246"/>
    </row>
    <row r="11" spans="1:13" ht="30" customHeight="1">
      <c r="A11" s="265" t="s">
        <v>86</v>
      </c>
      <c r="B11" s="223"/>
      <c r="C11" s="135">
        <v>1</v>
      </c>
      <c r="D11" s="168" t="s">
        <v>331</v>
      </c>
      <c r="E11" s="132"/>
      <c r="F11" s="5">
        <f t="shared" si="0"/>
        <v>0</v>
      </c>
      <c r="G11" s="135"/>
      <c r="H11" s="131"/>
      <c r="I11" s="132"/>
      <c r="J11" s="5"/>
      <c r="K11" s="261"/>
      <c r="L11" s="443"/>
      <c r="M11" s="246"/>
    </row>
    <row r="12" spans="1:13" ht="30" customHeight="1">
      <c r="A12" s="266" t="s">
        <v>394</v>
      </c>
      <c r="B12" s="223"/>
      <c r="C12" s="135">
        <v>80</v>
      </c>
      <c r="D12" s="131" t="s">
        <v>395</v>
      </c>
      <c r="E12" s="132"/>
      <c r="F12" s="5">
        <f t="shared" si="0"/>
        <v>0</v>
      </c>
      <c r="G12" s="135"/>
      <c r="H12" s="131"/>
      <c r="I12" s="132"/>
      <c r="J12" s="5"/>
      <c r="K12" s="261"/>
      <c r="L12" s="443"/>
      <c r="M12" s="246"/>
    </row>
    <row r="13" spans="1:13" ht="30" customHeight="1">
      <c r="A13" s="265"/>
      <c r="B13" s="161"/>
      <c r="C13" s="135"/>
      <c r="D13" s="131"/>
      <c r="E13" s="132"/>
      <c r="F13" s="5">
        <f t="shared" si="0"/>
        <v>0</v>
      </c>
      <c r="G13" s="135"/>
      <c r="H13" s="131"/>
      <c r="I13" s="132"/>
      <c r="J13" s="5"/>
      <c r="K13" s="167"/>
      <c r="L13" s="169"/>
      <c r="M13" s="246"/>
    </row>
    <row r="14" spans="1:13" ht="30" customHeight="1">
      <c r="A14" s="265"/>
      <c r="B14" s="161"/>
      <c r="C14" s="135"/>
      <c r="D14" s="168"/>
      <c r="E14" s="171"/>
      <c r="F14" s="5">
        <f t="shared" si="0"/>
        <v>0</v>
      </c>
      <c r="G14" s="135"/>
      <c r="H14" s="131"/>
      <c r="I14" s="170"/>
      <c r="J14" s="5"/>
      <c r="K14" s="167"/>
      <c r="L14" s="169"/>
      <c r="M14" s="246"/>
    </row>
    <row r="15" spans="1:13" ht="30" customHeight="1">
      <c r="A15" s="265"/>
      <c r="B15" s="161"/>
      <c r="C15" s="135"/>
      <c r="D15" s="168"/>
      <c r="E15" s="171"/>
      <c r="F15" s="5">
        <f t="shared" si="0"/>
        <v>0</v>
      </c>
      <c r="G15" s="135"/>
      <c r="H15" s="131"/>
      <c r="I15" s="219"/>
      <c r="J15" s="5"/>
      <c r="K15" s="167"/>
      <c r="L15" s="169"/>
      <c r="M15" s="246"/>
    </row>
    <row r="16" spans="1:13" ht="30" customHeight="1">
      <c r="A16" s="265"/>
      <c r="B16" s="161"/>
      <c r="C16" s="135"/>
      <c r="D16" s="168"/>
      <c r="E16" s="171"/>
      <c r="F16" s="5">
        <f t="shared" si="0"/>
        <v>0</v>
      </c>
      <c r="G16" s="135"/>
      <c r="H16" s="131"/>
      <c r="I16" s="132"/>
      <c r="J16" s="5"/>
      <c r="K16" s="167"/>
      <c r="L16" s="169"/>
      <c r="M16" s="246"/>
    </row>
    <row r="17" spans="1:13" ht="30" customHeight="1">
      <c r="A17" s="136"/>
      <c r="B17" s="161"/>
      <c r="C17" s="217"/>
      <c r="D17" s="168"/>
      <c r="E17" s="171"/>
      <c r="F17" s="5">
        <f t="shared" si="0"/>
        <v>0</v>
      </c>
      <c r="G17" s="135"/>
      <c r="H17" s="131"/>
      <c r="I17" s="132"/>
      <c r="J17" s="5"/>
      <c r="K17" s="167"/>
      <c r="L17" s="169"/>
      <c r="M17" s="246"/>
    </row>
    <row r="18" spans="1:13" ht="30" customHeight="1">
      <c r="A18" s="136"/>
      <c r="B18" s="172"/>
      <c r="C18" s="135"/>
      <c r="D18" s="131"/>
      <c r="E18" s="132"/>
      <c r="F18" s="5">
        <f t="shared" si="0"/>
        <v>0</v>
      </c>
      <c r="G18" s="135"/>
      <c r="H18" s="131"/>
      <c r="I18" s="132"/>
      <c r="J18" s="5"/>
      <c r="K18" s="167"/>
      <c r="L18" s="169"/>
      <c r="M18" s="246"/>
    </row>
    <row r="19" spans="1:13" ht="30" customHeight="1">
      <c r="A19" s="173" t="s">
        <v>45</v>
      </c>
      <c r="B19" s="174"/>
      <c r="C19" s="137"/>
      <c r="D19" s="131"/>
      <c r="E19" s="175"/>
      <c r="F19" s="5">
        <f>SUM(F5:F18)</f>
        <v>0</v>
      </c>
      <c r="G19" s="177"/>
      <c r="H19" s="131"/>
      <c r="I19" s="175"/>
      <c r="J19" s="176"/>
      <c r="K19" s="178"/>
      <c r="L19" s="179"/>
    </row>
    <row r="20" spans="1:13" ht="15" customHeight="1">
      <c r="A20" s="180"/>
      <c r="B20" s="181"/>
      <c r="C20" s="180"/>
      <c r="D20" s="182"/>
      <c r="E20" s="180"/>
      <c r="F20" s="180"/>
      <c r="H20" s="180"/>
      <c r="I20" s="180"/>
      <c r="J20" s="180"/>
      <c r="L20" s="114"/>
    </row>
  </sheetData>
  <mergeCells count="7">
    <mergeCell ref="K1:L1"/>
    <mergeCell ref="K2:L4"/>
    <mergeCell ref="A1:I1"/>
    <mergeCell ref="A2:A4"/>
    <mergeCell ref="B2:B4"/>
    <mergeCell ref="C2:F3"/>
    <mergeCell ref="G2:J3"/>
  </mergeCells>
  <phoneticPr fontId="8"/>
  <conditionalFormatting sqref="J5:J6">
    <cfRule type="cellIs" dxfId="204" priority="367" stopIfTrue="1" operator="notEqual">
      <formula>F5</formula>
    </cfRule>
  </conditionalFormatting>
  <conditionalFormatting sqref="G5:G6">
    <cfRule type="cellIs" dxfId="203" priority="309" stopIfTrue="1" operator="notEqual">
      <formula>#REF!</formula>
    </cfRule>
  </conditionalFormatting>
  <printOptions horizontalCentered="1" verticalCentered="1"/>
  <pageMargins left="0.39370078740157483" right="0.39370078740157483" top="0.78740157480314965" bottom="0.39370078740157483" header="0.51181102362204722" footer="0.51181102362204722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73935-BAFB-4790-931E-B8B956FF698A}">
  <dimension ref="A1:U340"/>
  <sheetViews>
    <sheetView showGridLines="0" view="pageBreakPreview" topLeftCell="A13" zoomScale="85" zoomScaleNormal="100" zoomScaleSheetLayoutView="85" workbookViewId="0">
      <selection activeCell="F34" sqref="F34"/>
    </sheetView>
  </sheetViews>
  <sheetFormatPr defaultColWidth="8.875" defaultRowHeight="30.6" customHeight="1"/>
  <cols>
    <col min="1" max="1" width="30.75" style="16" customWidth="1"/>
    <col min="2" max="2" width="25.875" style="210" customWidth="1"/>
    <col min="3" max="3" width="8.375" style="16" customWidth="1"/>
    <col min="4" max="4" width="3.625" style="211" customWidth="1"/>
    <col min="5" max="5" width="9.625" style="16" customWidth="1"/>
    <col min="6" max="6" width="13" style="16" customWidth="1"/>
    <col min="7" max="7" width="8.375" style="16" customWidth="1"/>
    <col min="8" max="8" width="3.625" style="16" customWidth="1"/>
    <col min="9" max="9" width="9.625" style="16" customWidth="1"/>
    <col min="10" max="10" width="13" style="16" customWidth="1"/>
    <col min="11" max="11" width="6.625" style="16" customWidth="1"/>
    <col min="12" max="12" width="4.625" style="216" customWidth="1"/>
    <col min="13" max="13" width="9.75" style="216" customWidth="1"/>
    <col min="14" max="14" width="13" style="216" customWidth="1"/>
    <col min="15" max="15" width="8.875" style="218"/>
    <col min="16" max="252" width="8.875" style="16"/>
    <col min="253" max="253" width="30.75" style="16" customWidth="1"/>
    <col min="254" max="254" width="25.875" style="16" customWidth="1"/>
    <col min="255" max="255" width="8.375" style="16" customWidth="1"/>
    <col min="256" max="256" width="3.625" style="16" customWidth="1"/>
    <col min="257" max="257" width="9.625" style="16" customWidth="1"/>
    <col min="258" max="258" width="13" style="16" customWidth="1"/>
    <col min="259" max="259" width="8.375" style="16" customWidth="1"/>
    <col min="260" max="260" width="3.625" style="16" customWidth="1"/>
    <col min="261" max="261" width="9.625" style="16" customWidth="1"/>
    <col min="262" max="262" width="13" style="16" customWidth="1"/>
    <col min="263" max="263" width="10.625" style="16" customWidth="1"/>
    <col min="264" max="264" width="8.875" style="16" customWidth="1"/>
    <col min="265" max="508" width="8.875" style="16"/>
    <col min="509" max="509" width="30.75" style="16" customWidth="1"/>
    <col min="510" max="510" width="25.875" style="16" customWidth="1"/>
    <col min="511" max="511" width="8.375" style="16" customWidth="1"/>
    <col min="512" max="512" width="3.625" style="16" customWidth="1"/>
    <col min="513" max="513" width="9.625" style="16" customWidth="1"/>
    <col min="514" max="514" width="13" style="16" customWidth="1"/>
    <col min="515" max="515" width="8.375" style="16" customWidth="1"/>
    <col min="516" max="516" width="3.625" style="16" customWidth="1"/>
    <col min="517" max="517" width="9.625" style="16" customWidth="1"/>
    <col min="518" max="518" width="13" style="16" customWidth="1"/>
    <col min="519" max="519" width="10.625" style="16" customWidth="1"/>
    <col min="520" max="520" width="8.875" style="16" customWidth="1"/>
    <col min="521" max="764" width="8.875" style="16"/>
    <col min="765" max="765" width="30.75" style="16" customWidth="1"/>
    <col min="766" max="766" width="25.875" style="16" customWidth="1"/>
    <col min="767" max="767" width="8.375" style="16" customWidth="1"/>
    <col min="768" max="768" width="3.625" style="16" customWidth="1"/>
    <col min="769" max="769" width="9.625" style="16" customWidth="1"/>
    <col min="770" max="770" width="13" style="16" customWidth="1"/>
    <col min="771" max="771" width="8.375" style="16" customWidth="1"/>
    <col min="772" max="772" width="3.625" style="16" customWidth="1"/>
    <col min="773" max="773" width="9.625" style="16" customWidth="1"/>
    <col min="774" max="774" width="13" style="16" customWidth="1"/>
    <col min="775" max="775" width="10.625" style="16" customWidth="1"/>
    <col min="776" max="776" width="8.875" style="16" customWidth="1"/>
    <col min="777" max="1020" width="8.875" style="16"/>
    <col min="1021" max="1021" width="30.75" style="16" customWidth="1"/>
    <col min="1022" max="1022" width="25.875" style="16" customWidth="1"/>
    <col min="1023" max="1023" width="8.375" style="16" customWidth="1"/>
    <col min="1024" max="1024" width="3.625" style="16" customWidth="1"/>
    <col min="1025" max="1025" width="9.625" style="16" customWidth="1"/>
    <col min="1026" max="1026" width="13" style="16" customWidth="1"/>
    <col min="1027" max="1027" width="8.375" style="16" customWidth="1"/>
    <col min="1028" max="1028" width="3.625" style="16" customWidth="1"/>
    <col min="1029" max="1029" width="9.625" style="16" customWidth="1"/>
    <col min="1030" max="1030" width="13" style="16" customWidth="1"/>
    <col min="1031" max="1031" width="10.625" style="16" customWidth="1"/>
    <col min="1032" max="1032" width="8.875" style="16" customWidth="1"/>
    <col min="1033" max="1276" width="8.875" style="16"/>
    <col min="1277" max="1277" width="30.75" style="16" customWidth="1"/>
    <col min="1278" max="1278" width="25.875" style="16" customWidth="1"/>
    <col min="1279" max="1279" width="8.375" style="16" customWidth="1"/>
    <col min="1280" max="1280" width="3.625" style="16" customWidth="1"/>
    <col min="1281" max="1281" width="9.625" style="16" customWidth="1"/>
    <col min="1282" max="1282" width="13" style="16" customWidth="1"/>
    <col min="1283" max="1283" width="8.375" style="16" customWidth="1"/>
    <col min="1284" max="1284" width="3.625" style="16" customWidth="1"/>
    <col min="1285" max="1285" width="9.625" style="16" customWidth="1"/>
    <col min="1286" max="1286" width="13" style="16" customWidth="1"/>
    <col min="1287" max="1287" width="10.625" style="16" customWidth="1"/>
    <col min="1288" max="1288" width="8.875" style="16" customWidth="1"/>
    <col min="1289" max="1532" width="8.875" style="16"/>
    <col min="1533" max="1533" width="30.75" style="16" customWidth="1"/>
    <col min="1534" max="1534" width="25.875" style="16" customWidth="1"/>
    <col min="1535" max="1535" width="8.375" style="16" customWidth="1"/>
    <col min="1536" max="1536" width="3.625" style="16" customWidth="1"/>
    <col min="1537" max="1537" width="9.625" style="16" customWidth="1"/>
    <col min="1538" max="1538" width="13" style="16" customWidth="1"/>
    <col min="1539" max="1539" width="8.375" style="16" customWidth="1"/>
    <col min="1540" max="1540" width="3.625" style="16" customWidth="1"/>
    <col min="1541" max="1541" width="9.625" style="16" customWidth="1"/>
    <col min="1542" max="1542" width="13" style="16" customWidth="1"/>
    <col min="1543" max="1543" width="10.625" style="16" customWidth="1"/>
    <col min="1544" max="1544" width="8.875" style="16" customWidth="1"/>
    <col min="1545" max="1788" width="8.875" style="16"/>
    <col min="1789" max="1789" width="30.75" style="16" customWidth="1"/>
    <col min="1790" max="1790" width="25.875" style="16" customWidth="1"/>
    <col min="1791" max="1791" width="8.375" style="16" customWidth="1"/>
    <col min="1792" max="1792" width="3.625" style="16" customWidth="1"/>
    <col min="1793" max="1793" width="9.625" style="16" customWidth="1"/>
    <col min="1794" max="1794" width="13" style="16" customWidth="1"/>
    <col min="1795" max="1795" width="8.375" style="16" customWidth="1"/>
    <col min="1796" max="1796" width="3.625" style="16" customWidth="1"/>
    <col min="1797" max="1797" width="9.625" style="16" customWidth="1"/>
    <col min="1798" max="1798" width="13" style="16" customWidth="1"/>
    <col min="1799" max="1799" width="10.625" style="16" customWidth="1"/>
    <col min="1800" max="1800" width="8.875" style="16" customWidth="1"/>
    <col min="1801" max="2044" width="8.875" style="16"/>
    <col min="2045" max="2045" width="30.75" style="16" customWidth="1"/>
    <col min="2046" max="2046" width="25.875" style="16" customWidth="1"/>
    <col min="2047" max="2047" width="8.375" style="16" customWidth="1"/>
    <col min="2048" max="2048" width="3.625" style="16" customWidth="1"/>
    <col min="2049" max="2049" width="9.625" style="16" customWidth="1"/>
    <col min="2050" max="2050" width="13" style="16" customWidth="1"/>
    <col min="2051" max="2051" width="8.375" style="16" customWidth="1"/>
    <col min="2052" max="2052" width="3.625" style="16" customWidth="1"/>
    <col min="2053" max="2053" width="9.625" style="16" customWidth="1"/>
    <col min="2054" max="2054" width="13" style="16" customWidth="1"/>
    <col min="2055" max="2055" width="10.625" style="16" customWidth="1"/>
    <col min="2056" max="2056" width="8.875" style="16" customWidth="1"/>
    <col min="2057" max="2300" width="8.875" style="16"/>
    <col min="2301" max="2301" width="30.75" style="16" customWidth="1"/>
    <col min="2302" max="2302" width="25.875" style="16" customWidth="1"/>
    <col min="2303" max="2303" width="8.375" style="16" customWidth="1"/>
    <col min="2304" max="2304" width="3.625" style="16" customWidth="1"/>
    <col min="2305" max="2305" width="9.625" style="16" customWidth="1"/>
    <col min="2306" max="2306" width="13" style="16" customWidth="1"/>
    <col min="2307" max="2307" width="8.375" style="16" customWidth="1"/>
    <col min="2308" max="2308" width="3.625" style="16" customWidth="1"/>
    <col min="2309" max="2309" width="9.625" style="16" customWidth="1"/>
    <col min="2310" max="2310" width="13" style="16" customWidth="1"/>
    <col min="2311" max="2311" width="10.625" style="16" customWidth="1"/>
    <col min="2312" max="2312" width="8.875" style="16" customWidth="1"/>
    <col min="2313" max="2556" width="8.875" style="16"/>
    <col min="2557" max="2557" width="30.75" style="16" customWidth="1"/>
    <col min="2558" max="2558" width="25.875" style="16" customWidth="1"/>
    <col min="2559" max="2559" width="8.375" style="16" customWidth="1"/>
    <col min="2560" max="2560" width="3.625" style="16" customWidth="1"/>
    <col min="2561" max="2561" width="9.625" style="16" customWidth="1"/>
    <col min="2562" max="2562" width="13" style="16" customWidth="1"/>
    <col min="2563" max="2563" width="8.375" style="16" customWidth="1"/>
    <col min="2564" max="2564" width="3.625" style="16" customWidth="1"/>
    <col min="2565" max="2565" width="9.625" style="16" customWidth="1"/>
    <col min="2566" max="2566" width="13" style="16" customWidth="1"/>
    <col min="2567" max="2567" width="10.625" style="16" customWidth="1"/>
    <col min="2568" max="2568" width="8.875" style="16" customWidth="1"/>
    <col min="2569" max="2812" width="8.875" style="16"/>
    <col min="2813" max="2813" width="30.75" style="16" customWidth="1"/>
    <col min="2814" max="2814" width="25.875" style="16" customWidth="1"/>
    <col min="2815" max="2815" width="8.375" style="16" customWidth="1"/>
    <col min="2816" max="2816" width="3.625" style="16" customWidth="1"/>
    <col min="2817" max="2817" width="9.625" style="16" customWidth="1"/>
    <col min="2818" max="2818" width="13" style="16" customWidth="1"/>
    <col min="2819" max="2819" width="8.375" style="16" customWidth="1"/>
    <col min="2820" max="2820" width="3.625" style="16" customWidth="1"/>
    <col min="2821" max="2821" width="9.625" style="16" customWidth="1"/>
    <col min="2822" max="2822" width="13" style="16" customWidth="1"/>
    <col min="2823" max="2823" width="10.625" style="16" customWidth="1"/>
    <col min="2824" max="2824" width="8.875" style="16" customWidth="1"/>
    <col min="2825" max="3068" width="8.875" style="16"/>
    <col min="3069" max="3069" width="30.75" style="16" customWidth="1"/>
    <col min="3070" max="3070" width="25.875" style="16" customWidth="1"/>
    <col min="3071" max="3071" width="8.375" style="16" customWidth="1"/>
    <col min="3072" max="3072" width="3.625" style="16" customWidth="1"/>
    <col min="3073" max="3073" width="9.625" style="16" customWidth="1"/>
    <col min="3074" max="3074" width="13" style="16" customWidth="1"/>
    <col min="3075" max="3075" width="8.375" style="16" customWidth="1"/>
    <col min="3076" max="3076" width="3.625" style="16" customWidth="1"/>
    <col min="3077" max="3077" width="9.625" style="16" customWidth="1"/>
    <col min="3078" max="3078" width="13" style="16" customWidth="1"/>
    <col min="3079" max="3079" width="10.625" style="16" customWidth="1"/>
    <col min="3080" max="3080" width="8.875" style="16" customWidth="1"/>
    <col min="3081" max="3324" width="8.875" style="16"/>
    <col min="3325" max="3325" width="30.75" style="16" customWidth="1"/>
    <col min="3326" max="3326" width="25.875" style="16" customWidth="1"/>
    <col min="3327" max="3327" width="8.375" style="16" customWidth="1"/>
    <col min="3328" max="3328" width="3.625" style="16" customWidth="1"/>
    <col min="3329" max="3329" width="9.625" style="16" customWidth="1"/>
    <col min="3330" max="3330" width="13" style="16" customWidth="1"/>
    <col min="3331" max="3331" width="8.375" style="16" customWidth="1"/>
    <col min="3332" max="3332" width="3.625" style="16" customWidth="1"/>
    <col min="3333" max="3333" width="9.625" style="16" customWidth="1"/>
    <col min="3334" max="3334" width="13" style="16" customWidth="1"/>
    <col min="3335" max="3335" width="10.625" style="16" customWidth="1"/>
    <col min="3336" max="3336" width="8.875" style="16" customWidth="1"/>
    <col min="3337" max="3580" width="8.875" style="16"/>
    <col min="3581" max="3581" width="30.75" style="16" customWidth="1"/>
    <col min="3582" max="3582" width="25.875" style="16" customWidth="1"/>
    <col min="3583" max="3583" width="8.375" style="16" customWidth="1"/>
    <col min="3584" max="3584" width="3.625" style="16" customWidth="1"/>
    <col min="3585" max="3585" width="9.625" style="16" customWidth="1"/>
    <col min="3586" max="3586" width="13" style="16" customWidth="1"/>
    <col min="3587" max="3587" width="8.375" style="16" customWidth="1"/>
    <col min="3588" max="3588" width="3.625" style="16" customWidth="1"/>
    <col min="3589" max="3589" width="9.625" style="16" customWidth="1"/>
    <col min="3590" max="3590" width="13" style="16" customWidth="1"/>
    <col min="3591" max="3591" width="10.625" style="16" customWidth="1"/>
    <col min="3592" max="3592" width="8.875" style="16" customWidth="1"/>
    <col min="3593" max="3836" width="8.875" style="16"/>
    <col min="3837" max="3837" width="30.75" style="16" customWidth="1"/>
    <col min="3838" max="3838" width="25.875" style="16" customWidth="1"/>
    <col min="3839" max="3839" width="8.375" style="16" customWidth="1"/>
    <col min="3840" max="3840" width="3.625" style="16" customWidth="1"/>
    <col min="3841" max="3841" width="9.625" style="16" customWidth="1"/>
    <col min="3842" max="3842" width="13" style="16" customWidth="1"/>
    <col min="3843" max="3843" width="8.375" style="16" customWidth="1"/>
    <col min="3844" max="3844" width="3.625" style="16" customWidth="1"/>
    <col min="3845" max="3845" width="9.625" style="16" customWidth="1"/>
    <col min="3846" max="3846" width="13" style="16" customWidth="1"/>
    <col min="3847" max="3847" width="10.625" style="16" customWidth="1"/>
    <col min="3848" max="3848" width="8.875" style="16" customWidth="1"/>
    <col min="3849" max="4092" width="8.875" style="16"/>
    <col min="4093" max="4093" width="30.75" style="16" customWidth="1"/>
    <col min="4094" max="4094" width="25.875" style="16" customWidth="1"/>
    <col min="4095" max="4095" width="8.375" style="16" customWidth="1"/>
    <col min="4096" max="4096" width="3.625" style="16" customWidth="1"/>
    <col min="4097" max="4097" width="9.625" style="16" customWidth="1"/>
    <col min="4098" max="4098" width="13" style="16" customWidth="1"/>
    <col min="4099" max="4099" width="8.375" style="16" customWidth="1"/>
    <col min="4100" max="4100" width="3.625" style="16" customWidth="1"/>
    <col min="4101" max="4101" width="9.625" style="16" customWidth="1"/>
    <col min="4102" max="4102" width="13" style="16" customWidth="1"/>
    <col min="4103" max="4103" width="10.625" style="16" customWidth="1"/>
    <col min="4104" max="4104" width="8.875" style="16" customWidth="1"/>
    <col min="4105" max="4348" width="8.875" style="16"/>
    <col min="4349" max="4349" width="30.75" style="16" customWidth="1"/>
    <col min="4350" max="4350" width="25.875" style="16" customWidth="1"/>
    <col min="4351" max="4351" width="8.375" style="16" customWidth="1"/>
    <col min="4352" max="4352" width="3.625" style="16" customWidth="1"/>
    <col min="4353" max="4353" width="9.625" style="16" customWidth="1"/>
    <col min="4354" max="4354" width="13" style="16" customWidth="1"/>
    <col min="4355" max="4355" width="8.375" style="16" customWidth="1"/>
    <col min="4356" max="4356" width="3.625" style="16" customWidth="1"/>
    <col min="4357" max="4357" width="9.625" style="16" customWidth="1"/>
    <col min="4358" max="4358" width="13" style="16" customWidth="1"/>
    <col min="4359" max="4359" width="10.625" style="16" customWidth="1"/>
    <col min="4360" max="4360" width="8.875" style="16" customWidth="1"/>
    <col min="4361" max="4604" width="8.875" style="16"/>
    <col min="4605" max="4605" width="30.75" style="16" customWidth="1"/>
    <col min="4606" max="4606" width="25.875" style="16" customWidth="1"/>
    <col min="4607" max="4607" width="8.375" style="16" customWidth="1"/>
    <col min="4608" max="4608" width="3.625" style="16" customWidth="1"/>
    <col min="4609" max="4609" width="9.625" style="16" customWidth="1"/>
    <col min="4610" max="4610" width="13" style="16" customWidth="1"/>
    <col min="4611" max="4611" width="8.375" style="16" customWidth="1"/>
    <col min="4612" max="4612" width="3.625" style="16" customWidth="1"/>
    <col min="4613" max="4613" width="9.625" style="16" customWidth="1"/>
    <col min="4614" max="4614" width="13" style="16" customWidth="1"/>
    <col min="4615" max="4615" width="10.625" style="16" customWidth="1"/>
    <col min="4616" max="4616" width="8.875" style="16" customWidth="1"/>
    <col min="4617" max="4860" width="8.875" style="16"/>
    <col min="4861" max="4861" width="30.75" style="16" customWidth="1"/>
    <col min="4862" max="4862" width="25.875" style="16" customWidth="1"/>
    <col min="4863" max="4863" width="8.375" style="16" customWidth="1"/>
    <col min="4864" max="4864" width="3.625" style="16" customWidth="1"/>
    <col min="4865" max="4865" width="9.625" style="16" customWidth="1"/>
    <col min="4866" max="4866" width="13" style="16" customWidth="1"/>
    <col min="4867" max="4867" width="8.375" style="16" customWidth="1"/>
    <col min="4868" max="4868" width="3.625" style="16" customWidth="1"/>
    <col min="4869" max="4869" width="9.625" style="16" customWidth="1"/>
    <col min="4870" max="4870" width="13" style="16" customWidth="1"/>
    <col min="4871" max="4871" width="10.625" style="16" customWidth="1"/>
    <col min="4872" max="4872" width="8.875" style="16" customWidth="1"/>
    <col min="4873" max="5116" width="8.875" style="16"/>
    <col min="5117" max="5117" width="30.75" style="16" customWidth="1"/>
    <col min="5118" max="5118" width="25.875" style="16" customWidth="1"/>
    <col min="5119" max="5119" width="8.375" style="16" customWidth="1"/>
    <col min="5120" max="5120" width="3.625" style="16" customWidth="1"/>
    <col min="5121" max="5121" width="9.625" style="16" customWidth="1"/>
    <col min="5122" max="5122" width="13" style="16" customWidth="1"/>
    <col min="5123" max="5123" width="8.375" style="16" customWidth="1"/>
    <col min="5124" max="5124" width="3.625" style="16" customWidth="1"/>
    <col min="5125" max="5125" width="9.625" style="16" customWidth="1"/>
    <col min="5126" max="5126" width="13" style="16" customWidth="1"/>
    <col min="5127" max="5127" width="10.625" style="16" customWidth="1"/>
    <col min="5128" max="5128" width="8.875" style="16" customWidth="1"/>
    <col min="5129" max="5372" width="8.875" style="16"/>
    <col min="5373" max="5373" width="30.75" style="16" customWidth="1"/>
    <col min="5374" max="5374" width="25.875" style="16" customWidth="1"/>
    <col min="5375" max="5375" width="8.375" style="16" customWidth="1"/>
    <col min="5376" max="5376" width="3.625" style="16" customWidth="1"/>
    <col min="5377" max="5377" width="9.625" style="16" customWidth="1"/>
    <col min="5378" max="5378" width="13" style="16" customWidth="1"/>
    <col min="5379" max="5379" width="8.375" style="16" customWidth="1"/>
    <col min="5380" max="5380" width="3.625" style="16" customWidth="1"/>
    <col min="5381" max="5381" width="9.625" style="16" customWidth="1"/>
    <col min="5382" max="5382" width="13" style="16" customWidth="1"/>
    <col min="5383" max="5383" width="10.625" style="16" customWidth="1"/>
    <col min="5384" max="5384" width="8.875" style="16" customWidth="1"/>
    <col min="5385" max="5628" width="8.875" style="16"/>
    <col min="5629" max="5629" width="30.75" style="16" customWidth="1"/>
    <col min="5630" max="5630" width="25.875" style="16" customWidth="1"/>
    <col min="5631" max="5631" width="8.375" style="16" customWidth="1"/>
    <col min="5632" max="5632" width="3.625" style="16" customWidth="1"/>
    <col min="5633" max="5633" width="9.625" style="16" customWidth="1"/>
    <col min="5634" max="5634" width="13" style="16" customWidth="1"/>
    <col min="5635" max="5635" width="8.375" style="16" customWidth="1"/>
    <col min="5636" max="5636" width="3.625" style="16" customWidth="1"/>
    <col min="5637" max="5637" width="9.625" style="16" customWidth="1"/>
    <col min="5638" max="5638" width="13" style="16" customWidth="1"/>
    <col min="5639" max="5639" width="10.625" style="16" customWidth="1"/>
    <col min="5640" max="5640" width="8.875" style="16" customWidth="1"/>
    <col min="5641" max="5884" width="8.875" style="16"/>
    <col min="5885" max="5885" width="30.75" style="16" customWidth="1"/>
    <col min="5886" max="5886" width="25.875" style="16" customWidth="1"/>
    <col min="5887" max="5887" width="8.375" style="16" customWidth="1"/>
    <col min="5888" max="5888" width="3.625" style="16" customWidth="1"/>
    <col min="5889" max="5889" width="9.625" style="16" customWidth="1"/>
    <col min="5890" max="5890" width="13" style="16" customWidth="1"/>
    <col min="5891" max="5891" width="8.375" style="16" customWidth="1"/>
    <col min="5892" max="5892" width="3.625" style="16" customWidth="1"/>
    <col min="5893" max="5893" width="9.625" style="16" customWidth="1"/>
    <col min="5894" max="5894" width="13" style="16" customWidth="1"/>
    <col min="5895" max="5895" width="10.625" style="16" customWidth="1"/>
    <col min="5896" max="5896" width="8.875" style="16" customWidth="1"/>
    <col min="5897" max="6140" width="8.875" style="16"/>
    <col min="6141" max="6141" width="30.75" style="16" customWidth="1"/>
    <col min="6142" max="6142" width="25.875" style="16" customWidth="1"/>
    <col min="6143" max="6143" width="8.375" style="16" customWidth="1"/>
    <col min="6144" max="6144" width="3.625" style="16" customWidth="1"/>
    <col min="6145" max="6145" width="9.625" style="16" customWidth="1"/>
    <col min="6146" max="6146" width="13" style="16" customWidth="1"/>
    <col min="6147" max="6147" width="8.375" style="16" customWidth="1"/>
    <col min="6148" max="6148" width="3.625" style="16" customWidth="1"/>
    <col min="6149" max="6149" width="9.625" style="16" customWidth="1"/>
    <col min="6150" max="6150" width="13" style="16" customWidth="1"/>
    <col min="6151" max="6151" width="10.625" style="16" customWidth="1"/>
    <col min="6152" max="6152" width="8.875" style="16" customWidth="1"/>
    <col min="6153" max="6396" width="8.875" style="16"/>
    <col min="6397" max="6397" width="30.75" style="16" customWidth="1"/>
    <col min="6398" max="6398" width="25.875" style="16" customWidth="1"/>
    <col min="6399" max="6399" width="8.375" style="16" customWidth="1"/>
    <col min="6400" max="6400" width="3.625" style="16" customWidth="1"/>
    <col min="6401" max="6401" width="9.625" style="16" customWidth="1"/>
    <col min="6402" max="6402" width="13" style="16" customWidth="1"/>
    <col min="6403" max="6403" width="8.375" style="16" customWidth="1"/>
    <col min="6404" max="6404" width="3.625" style="16" customWidth="1"/>
    <col min="6405" max="6405" width="9.625" style="16" customWidth="1"/>
    <col min="6406" max="6406" width="13" style="16" customWidth="1"/>
    <col min="6407" max="6407" width="10.625" style="16" customWidth="1"/>
    <col min="6408" max="6408" width="8.875" style="16" customWidth="1"/>
    <col min="6409" max="6652" width="8.875" style="16"/>
    <col min="6653" max="6653" width="30.75" style="16" customWidth="1"/>
    <col min="6654" max="6654" width="25.875" style="16" customWidth="1"/>
    <col min="6655" max="6655" width="8.375" style="16" customWidth="1"/>
    <col min="6656" max="6656" width="3.625" style="16" customWidth="1"/>
    <col min="6657" max="6657" width="9.625" style="16" customWidth="1"/>
    <col min="6658" max="6658" width="13" style="16" customWidth="1"/>
    <col min="6659" max="6659" width="8.375" style="16" customWidth="1"/>
    <col min="6660" max="6660" width="3.625" style="16" customWidth="1"/>
    <col min="6661" max="6661" width="9.625" style="16" customWidth="1"/>
    <col min="6662" max="6662" width="13" style="16" customWidth="1"/>
    <col min="6663" max="6663" width="10.625" style="16" customWidth="1"/>
    <col min="6664" max="6664" width="8.875" style="16" customWidth="1"/>
    <col min="6665" max="6908" width="8.875" style="16"/>
    <col min="6909" max="6909" width="30.75" style="16" customWidth="1"/>
    <col min="6910" max="6910" width="25.875" style="16" customWidth="1"/>
    <col min="6911" max="6911" width="8.375" style="16" customWidth="1"/>
    <col min="6912" max="6912" width="3.625" style="16" customWidth="1"/>
    <col min="6913" max="6913" width="9.625" style="16" customWidth="1"/>
    <col min="6914" max="6914" width="13" style="16" customWidth="1"/>
    <col min="6915" max="6915" width="8.375" style="16" customWidth="1"/>
    <col min="6916" max="6916" width="3.625" style="16" customWidth="1"/>
    <col min="6917" max="6917" width="9.625" style="16" customWidth="1"/>
    <col min="6918" max="6918" width="13" style="16" customWidth="1"/>
    <col min="6919" max="6919" width="10.625" style="16" customWidth="1"/>
    <col min="6920" max="6920" width="8.875" style="16" customWidth="1"/>
    <col min="6921" max="7164" width="8.875" style="16"/>
    <col min="7165" max="7165" width="30.75" style="16" customWidth="1"/>
    <col min="7166" max="7166" width="25.875" style="16" customWidth="1"/>
    <col min="7167" max="7167" width="8.375" style="16" customWidth="1"/>
    <col min="7168" max="7168" width="3.625" style="16" customWidth="1"/>
    <col min="7169" max="7169" width="9.625" style="16" customWidth="1"/>
    <col min="7170" max="7170" width="13" style="16" customWidth="1"/>
    <col min="7171" max="7171" width="8.375" style="16" customWidth="1"/>
    <col min="7172" max="7172" width="3.625" style="16" customWidth="1"/>
    <col min="7173" max="7173" width="9.625" style="16" customWidth="1"/>
    <col min="7174" max="7174" width="13" style="16" customWidth="1"/>
    <col min="7175" max="7175" width="10.625" style="16" customWidth="1"/>
    <col min="7176" max="7176" width="8.875" style="16" customWidth="1"/>
    <col min="7177" max="7420" width="8.875" style="16"/>
    <col min="7421" max="7421" width="30.75" style="16" customWidth="1"/>
    <col min="7422" max="7422" width="25.875" style="16" customWidth="1"/>
    <col min="7423" max="7423" width="8.375" style="16" customWidth="1"/>
    <col min="7424" max="7424" width="3.625" style="16" customWidth="1"/>
    <col min="7425" max="7425" width="9.625" style="16" customWidth="1"/>
    <col min="7426" max="7426" width="13" style="16" customWidth="1"/>
    <col min="7427" max="7427" width="8.375" style="16" customWidth="1"/>
    <col min="7428" max="7428" width="3.625" style="16" customWidth="1"/>
    <col min="7429" max="7429" width="9.625" style="16" customWidth="1"/>
    <col min="7430" max="7430" width="13" style="16" customWidth="1"/>
    <col min="7431" max="7431" width="10.625" style="16" customWidth="1"/>
    <col min="7432" max="7432" width="8.875" style="16" customWidth="1"/>
    <col min="7433" max="7676" width="8.875" style="16"/>
    <col min="7677" max="7677" width="30.75" style="16" customWidth="1"/>
    <col min="7678" max="7678" width="25.875" style="16" customWidth="1"/>
    <col min="7679" max="7679" width="8.375" style="16" customWidth="1"/>
    <col min="7680" max="7680" width="3.625" style="16" customWidth="1"/>
    <col min="7681" max="7681" width="9.625" style="16" customWidth="1"/>
    <col min="7682" max="7682" width="13" style="16" customWidth="1"/>
    <col min="7683" max="7683" width="8.375" style="16" customWidth="1"/>
    <col min="7684" max="7684" width="3.625" style="16" customWidth="1"/>
    <col min="7685" max="7685" width="9.625" style="16" customWidth="1"/>
    <col min="7686" max="7686" width="13" style="16" customWidth="1"/>
    <col min="7687" max="7687" width="10.625" style="16" customWidth="1"/>
    <col min="7688" max="7688" width="8.875" style="16" customWidth="1"/>
    <col min="7689" max="7932" width="8.875" style="16"/>
    <col min="7933" max="7933" width="30.75" style="16" customWidth="1"/>
    <col min="7934" max="7934" width="25.875" style="16" customWidth="1"/>
    <col min="7935" max="7935" width="8.375" style="16" customWidth="1"/>
    <col min="7936" max="7936" width="3.625" style="16" customWidth="1"/>
    <col min="7937" max="7937" width="9.625" style="16" customWidth="1"/>
    <col min="7938" max="7938" width="13" style="16" customWidth="1"/>
    <col min="7939" max="7939" width="8.375" style="16" customWidth="1"/>
    <col min="7940" max="7940" width="3.625" style="16" customWidth="1"/>
    <col min="7941" max="7941" width="9.625" style="16" customWidth="1"/>
    <col min="7942" max="7942" width="13" style="16" customWidth="1"/>
    <col min="7943" max="7943" width="10.625" style="16" customWidth="1"/>
    <col min="7944" max="7944" width="8.875" style="16" customWidth="1"/>
    <col min="7945" max="8188" width="8.875" style="16"/>
    <col min="8189" max="8189" width="30.75" style="16" customWidth="1"/>
    <col min="8190" max="8190" width="25.875" style="16" customWidth="1"/>
    <col min="8191" max="8191" width="8.375" style="16" customWidth="1"/>
    <col min="8192" max="8192" width="3.625" style="16" customWidth="1"/>
    <col min="8193" max="8193" width="9.625" style="16" customWidth="1"/>
    <col min="8194" max="8194" width="13" style="16" customWidth="1"/>
    <col min="8195" max="8195" width="8.375" style="16" customWidth="1"/>
    <col min="8196" max="8196" width="3.625" style="16" customWidth="1"/>
    <col min="8197" max="8197" width="9.625" style="16" customWidth="1"/>
    <col min="8198" max="8198" width="13" style="16" customWidth="1"/>
    <col min="8199" max="8199" width="10.625" style="16" customWidth="1"/>
    <col min="8200" max="8200" width="8.875" style="16" customWidth="1"/>
    <col min="8201" max="8444" width="8.875" style="16"/>
    <col min="8445" max="8445" width="30.75" style="16" customWidth="1"/>
    <col min="8446" max="8446" width="25.875" style="16" customWidth="1"/>
    <col min="8447" max="8447" width="8.375" style="16" customWidth="1"/>
    <col min="8448" max="8448" width="3.625" style="16" customWidth="1"/>
    <col min="8449" max="8449" width="9.625" style="16" customWidth="1"/>
    <col min="8450" max="8450" width="13" style="16" customWidth="1"/>
    <col min="8451" max="8451" width="8.375" style="16" customWidth="1"/>
    <col min="8452" max="8452" width="3.625" style="16" customWidth="1"/>
    <col min="8453" max="8453" width="9.625" style="16" customWidth="1"/>
    <col min="8454" max="8454" width="13" style="16" customWidth="1"/>
    <col min="8455" max="8455" width="10.625" style="16" customWidth="1"/>
    <col min="8456" max="8456" width="8.875" style="16" customWidth="1"/>
    <col min="8457" max="8700" width="8.875" style="16"/>
    <col min="8701" max="8701" width="30.75" style="16" customWidth="1"/>
    <col min="8702" max="8702" width="25.875" style="16" customWidth="1"/>
    <col min="8703" max="8703" width="8.375" style="16" customWidth="1"/>
    <col min="8704" max="8704" width="3.625" style="16" customWidth="1"/>
    <col min="8705" max="8705" width="9.625" style="16" customWidth="1"/>
    <col min="8706" max="8706" width="13" style="16" customWidth="1"/>
    <col min="8707" max="8707" width="8.375" style="16" customWidth="1"/>
    <col min="8708" max="8708" width="3.625" style="16" customWidth="1"/>
    <col min="8709" max="8709" width="9.625" style="16" customWidth="1"/>
    <col min="8710" max="8710" width="13" style="16" customWidth="1"/>
    <col min="8711" max="8711" width="10.625" style="16" customWidth="1"/>
    <col min="8712" max="8712" width="8.875" style="16" customWidth="1"/>
    <col min="8713" max="8956" width="8.875" style="16"/>
    <col min="8957" max="8957" width="30.75" style="16" customWidth="1"/>
    <col min="8958" max="8958" width="25.875" style="16" customWidth="1"/>
    <col min="8959" max="8959" width="8.375" style="16" customWidth="1"/>
    <col min="8960" max="8960" width="3.625" style="16" customWidth="1"/>
    <col min="8961" max="8961" width="9.625" style="16" customWidth="1"/>
    <col min="8962" max="8962" width="13" style="16" customWidth="1"/>
    <col min="8963" max="8963" width="8.375" style="16" customWidth="1"/>
    <col min="8964" max="8964" width="3.625" style="16" customWidth="1"/>
    <col min="8965" max="8965" width="9.625" style="16" customWidth="1"/>
    <col min="8966" max="8966" width="13" style="16" customWidth="1"/>
    <col min="8967" max="8967" width="10.625" style="16" customWidth="1"/>
    <col min="8968" max="8968" width="8.875" style="16" customWidth="1"/>
    <col min="8969" max="9212" width="8.875" style="16"/>
    <col min="9213" max="9213" width="30.75" style="16" customWidth="1"/>
    <col min="9214" max="9214" width="25.875" style="16" customWidth="1"/>
    <col min="9215" max="9215" width="8.375" style="16" customWidth="1"/>
    <col min="9216" max="9216" width="3.625" style="16" customWidth="1"/>
    <col min="9217" max="9217" width="9.625" style="16" customWidth="1"/>
    <col min="9218" max="9218" width="13" style="16" customWidth="1"/>
    <col min="9219" max="9219" width="8.375" style="16" customWidth="1"/>
    <col min="9220" max="9220" width="3.625" style="16" customWidth="1"/>
    <col min="9221" max="9221" width="9.625" style="16" customWidth="1"/>
    <col min="9222" max="9222" width="13" style="16" customWidth="1"/>
    <col min="9223" max="9223" width="10.625" style="16" customWidth="1"/>
    <col min="9224" max="9224" width="8.875" style="16" customWidth="1"/>
    <col min="9225" max="9468" width="8.875" style="16"/>
    <col min="9469" max="9469" width="30.75" style="16" customWidth="1"/>
    <col min="9470" max="9470" width="25.875" style="16" customWidth="1"/>
    <col min="9471" max="9471" width="8.375" style="16" customWidth="1"/>
    <col min="9472" max="9472" width="3.625" style="16" customWidth="1"/>
    <col min="9473" max="9473" width="9.625" style="16" customWidth="1"/>
    <col min="9474" max="9474" width="13" style="16" customWidth="1"/>
    <col min="9475" max="9475" width="8.375" style="16" customWidth="1"/>
    <col min="9476" max="9476" width="3.625" style="16" customWidth="1"/>
    <col min="9477" max="9477" width="9.625" style="16" customWidth="1"/>
    <col min="9478" max="9478" width="13" style="16" customWidth="1"/>
    <col min="9479" max="9479" width="10.625" style="16" customWidth="1"/>
    <col min="9480" max="9480" width="8.875" style="16" customWidth="1"/>
    <col min="9481" max="9724" width="8.875" style="16"/>
    <col min="9725" max="9725" width="30.75" style="16" customWidth="1"/>
    <col min="9726" max="9726" width="25.875" style="16" customWidth="1"/>
    <col min="9727" max="9727" width="8.375" style="16" customWidth="1"/>
    <col min="9728" max="9728" width="3.625" style="16" customWidth="1"/>
    <col min="9729" max="9729" width="9.625" style="16" customWidth="1"/>
    <col min="9730" max="9730" width="13" style="16" customWidth="1"/>
    <col min="9731" max="9731" width="8.375" style="16" customWidth="1"/>
    <col min="9732" max="9732" width="3.625" style="16" customWidth="1"/>
    <col min="9733" max="9733" width="9.625" style="16" customWidth="1"/>
    <col min="9734" max="9734" width="13" style="16" customWidth="1"/>
    <col min="9735" max="9735" width="10.625" style="16" customWidth="1"/>
    <col min="9736" max="9736" width="8.875" style="16" customWidth="1"/>
    <col min="9737" max="9980" width="8.875" style="16"/>
    <col min="9981" max="9981" width="30.75" style="16" customWidth="1"/>
    <col min="9982" max="9982" width="25.875" style="16" customWidth="1"/>
    <col min="9983" max="9983" width="8.375" style="16" customWidth="1"/>
    <col min="9984" max="9984" width="3.625" style="16" customWidth="1"/>
    <col min="9985" max="9985" width="9.625" style="16" customWidth="1"/>
    <col min="9986" max="9986" width="13" style="16" customWidth="1"/>
    <col min="9987" max="9987" width="8.375" style="16" customWidth="1"/>
    <col min="9988" max="9988" width="3.625" style="16" customWidth="1"/>
    <col min="9989" max="9989" width="9.625" style="16" customWidth="1"/>
    <col min="9990" max="9990" width="13" style="16" customWidth="1"/>
    <col min="9991" max="9991" width="10.625" style="16" customWidth="1"/>
    <col min="9992" max="9992" width="8.875" style="16" customWidth="1"/>
    <col min="9993" max="10236" width="8.875" style="16"/>
    <col min="10237" max="10237" width="30.75" style="16" customWidth="1"/>
    <col min="10238" max="10238" width="25.875" style="16" customWidth="1"/>
    <col min="10239" max="10239" width="8.375" style="16" customWidth="1"/>
    <col min="10240" max="10240" width="3.625" style="16" customWidth="1"/>
    <col min="10241" max="10241" width="9.625" style="16" customWidth="1"/>
    <col min="10242" max="10242" width="13" style="16" customWidth="1"/>
    <col min="10243" max="10243" width="8.375" style="16" customWidth="1"/>
    <col min="10244" max="10244" width="3.625" style="16" customWidth="1"/>
    <col min="10245" max="10245" width="9.625" style="16" customWidth="1"/>
    <col min="10246" max="10246" width="13" style="16" customWidth="1"/>
    <col min="10247" max="10247" width="10.625" style="16" customWidth="1"/>
    <col min="10248" max="10248" width="8.875" style="16" customWidth="1"/>
    <col min="10249" max="10492" width="8.875" style="16"/>
    <col min="10493" max="10493" width="30.75" style="16" customWidth="1"/>
    <col min="10494" max="10494" width="25.875" style="16" customWidth="1"/>
    <col min="10495" max="10495" width="8.375" style="16" customWidth="1"/>
    <col min="10496" max="10496" width="3.625" style="16" customWidth="1"/>
    <col min="10497" max="10497" width="9.625" style="16" customWidth="1"/>
    <col min="10498" max="10498" width="13" style="16" customWidth="1"/>
    <col min="10499" max="10499" width="8.375" style="16" customWidth="1"/>
    <col min="10500" max="10500" width="3.625" style="16" customWidth="1"/>
    <col min="10501" max="10501" width="9.625" style="16" customWidth="1"/>
    <col min="10502" max="10502" width="13" style="16" customWidth="1"/>
    <col min="10503" max="10503" width="10.625" style="16" customWidth="1"/>
    <col min="10504" max="10504" width="8.875" style="16" customWidth="1"/>
    <col min="10505" max="10748" width="8.875" style="16"/>
    <col min="10749" max="10749" width="30.75" style="16" customWidth="1"/>
    <col min="10750" max="10750" width="25.875" style="16" customWidth="1"/>
    <col min="10751" max="10751" width="8.375" style="16" customWidth="1"/>
    <col min="10752" max="10752" width="3.625" style="16" customWidth="1"/>
    <col min="10753" max="10753" width="9.625" style="16" customWidth="1"/>
    <col min="10754" max="10754" width="13" style="16" customWidth="1"/>
    <col min="10755" max="10755" width="8.375" style="16" customWidth="1"/>
    <col min="10756" max="10756" width="3.625" style="16" customWidth="1"/>
    <col min="10757" max="10757" width="9.625" style="16" customWidth="1"/>
    <col min="10758" max="10758" width="13" style="16" customWidth="1"/>
    <col min="10759" max="10759" width="10.625" style="16" customWidth="1"/>
    <col min="10760" max="10760" width="8.875" style="16" customWidth="1"/>
    <col min="10761" max="11004" width="8.875" style="16"/>
    <col min="11005" max="11005" width="30.75" style="16" customWidth="1"/>
    <col min="11006" max="11006" width="25.875" style="16" customWidth="1"/>
    <col min="11007" max="11007" width="8.375" style="16" customWidth="1"/>
    <col min="11008" max="11008" width="3.625" style="16" customWidth="1"/>
    <col min="11009" max="11009" width="9.625" style="16" customWidth="1"/>
    <col min="11010" max="11010" width="13" style="16" customWidth="1"/>
    <col min="11011" max="11011" width="8.375" style="16" customWidth="1"/>
    <col min="11012" max="11012" width="3.625" style="16" customWidth="1"/>
    <col min="11013" max="11013" width="9.625" style="16" customWidth="1"/>
    <col min="11014" max="11014" width="13" style="16" customWidth="1"/>
    <col min="11015" max="11015" width="10.625" style="16" customWidth="1"/>
    <col min="11016" max="11016" width="8.875" style="16" customWidth="1"/>
    <col min="11017" max="11260" width="8.875" style="16"/>
    <col min="11261" max="11261" width="30.75" style="16" customWidth="1"/>
    <col min="11262" max="11262" width="25.875" style="16" customWidth="1"/>
    <col min="11263" max="11263" width="8.375" style="16" customWidth="1"/>
    <col min="11264" max="11264" width="3.625" style="16" customWidth="1"/>
    <col min="11265" max="11265" width="9.625" style="16" customWidth="1"/>
    <col min="11266" max="11266" width="13" style="16" customWidth="1"/>
    <col min="11267" max="11267" width="8.375" style="16" customWidth="1"/>
    <col min="11268" max="11268" width="3.625" style="16" customWidth="1"/>
    <col min="11269" max="11269" width="9.625" style="16" customWidth="1"/>
    <col min="11270" max="11270" width="13" style="16" customWidth="1"/>
    <col min="11271" max="11271" width="10.625" style="16" customWidth="1"/>
    <col min="11272" max="11272" width="8.875" style="16" customWidth="1"/>
    <col min="11273" max="11516" width="8.875" style="16"/>
    <col min="11517" max="11517" width="30.75" style="16" customWidth="1"/>
    <col min="11518" max="11518" width="25.875" style="16" customWidth="1"/>
    <col min="11519" max="11519" width="8.375" style="16" customWidth="1"/>
    <col min="11520" max="11520" width="3.625" style="16" customWidth="1"/>
    <col min="11521" max="11521" width="9.625" style="16" customWidth="1"/>
    <col min="11522" max="11522" width="13" style="16" customWidth="1"/>
    <col min="11523" max="11523" width="8.375" style="16" customWidth="1"/>
    <col min="11524" max="11524" width="3.625" style="16" customWidth="1"/>
    <col min="11525" max="11525" width="9.625" style="16" customWidth="1"/>
    <col min="11526" max="11526" width="13" style="16" customWidth="1"/>
    <col min="11527" max="11527" width="10.625" style="16" customWidth="1"/>
    <col min="11528" max="11528" width="8.875" style="16" customWidth="1"/>
    <col min="11529" max="11772" width="8.875" style="16"/>
    <col min="11773" max="11773" width="30.75" style="16" customWidth="1"/>
    <col min="11774" max="11774" width="25.875" style="16" customWidth="1"/>
    <col min="11775" max="11775" width="8.375" style="16" customWidth="1"/>
    <col min="11776" max="11776" width="3.625" style="16" customWidth="1"/>
    <col min="11777" max="11777" width="9.625" style="16" customWidth="1"/>
    <col min="11778" max="11778" width="13" style="16" customWidth="1"/>
    <col min="11779" max="11779" width="8.375" style="16" customWidth="1"/>
    <col min="11780" max="11780" width="3.625" style="16" customWidth="1"/>
    <col min="11781" max="11781" width="9.625" style="16" customWidth="1"/>
    <col min="11782" max="11782" width="13" style="16" customWidth="1"/>
    <col min="11783" max="11783" width="10.625" style="16" customWidth="1"/>
    <col min="11784" max="11784" width="8.875" style="16" customWidth="1"/>
    <col min="11785" max="12028" width="8.875" style="16"/>
    <col min="12029" max="12029" width="30.75" style="16" customWidth="1"/>
    <col min="12030" max="12030" width="25.875" style="16" customWidth="1"/>
    <col min="12031" max="12031" width="8.375" style="16" customWidth="1"/>
    <col min="12032" max="12032" width="3.625" style="16" customWidth="1"/>
    <col min="12033" max="12033" width="9.625" style="16" customWidth="1"/>
    <col min="12034" max="12034" width="13" style="16" customWidth="1"/>
    <col min="12035" max="12035" width="8.375" style="16" customWidth="1"/>
    <col min="12036" max="12036" width="3.625" style="16" customWidth="1"/>
    <col min="12037" max="12037" width="9.625" style="16" customWidth="1"/>
    <col min="12038" max="12038" width="13" style="16" customWidth="1"/>
    <col min="12039" max="12039" width="10.625" style="16" customWidth="1"/>
    <col min="12040" max="12040" width="8.875" style="16" customWidth="1"/>
    <col min="12041" max="12284" width="8.875" style="16"/>
    <col min="12285" max="12285" width="30.75" style="16" customWidth="1"/>
    <col min="12286" max="12286" width="25.875" style="16" customWidth="1"/>
    <col min="12287" max="12287" width="8.375" style="16" customWidth="1"/>
    <col min="12288" max="12288" width="3.625" style="16" customWidth="1"/>
    <col min="12289" max="12289" width="9.625" style="16" customWidth="1"/>
    <col min="12290" max="12290" width="13" style="16" customWidth="1"/>
    <col min="12291" max="12291" width="8.375" style="16" customWidth="1"/>
    <col min="12292" max="12292" width="3.625" style="16" customWidth="1"/>
    <col min="12293" max="12293" width="9.625" style="16" customWidth="1"/>
    <col min="12294" max="12294" width="13" style="16" customWidth="1"/>
    <col min="12295" max="12295" width="10.625" style="16" customWidth="1"/>
    <col min="12296" max="12296" width="8.875" style="16" customWidth="1"/>
    <col min="12297" max="12540" width="8.875" style="16"/>
    <col min="12541" max="12541" width="30.75" style="16" customWidth="1"/>
    <col min="12542" max="12542" width="25.875" style="16" customWidth="1"/>
    <col min="12543" max="12543" width="8.375" style="16" customWidth="1"/>
    <col min="12544" max="12544" width="3.625" style="16" customWidth="1"/>
    <col min="12545" max="12545" width="9.625" style="16" customWidth="1"/>
    <col min="12546" max="12546" width="13" style="16" customWidth="1"/>
    <col min="12547" max="12547" width="8.375" style="16" customWidth="1"/>
    <col min="12548" max="12548" width="3.625" style="16" customWidth="1"/>
    <col min="12549" max="12549" width="9.625" style="16" customWidth="1"/>
    <col min="12550" max="12550" width="13" style="16" customWidth="1"/>
    <col min="12551" max="12551" width="10.625" style="16" customWidth="1"/>
    <col min="12552" max="12552" width="8.875" style="16" customWidth="1"/>
    <col min="12553" max="12796" width="8.875" style="16"/>
    <col min="12797" max="12797" width="30.75" style="16" customWidth="1"/>
    <col min="12798" max="12798" width="25.875" style="16" customWidth="1"/>
    <col min="12799" max="12799" width="8.375" style="16" customWidth="1"/>
    <col min="12800" max="12800" width="3.625" style="16" customWidth="1"/>
    <col min="12801" max="12801" width="9.625" style="16" customWidth="1"/>
    <col min="12802" max="12802" width="13" style="16" customWidth="1"/>
    <col min="12803" max="12803" width="8.375" style="16" customWidth="1"/>
    <col min="12804" max="12804" width="3.625" style="16" customWidth="1"/>
    <col min="12805" max="12805" width="9.625" style="16" customWidth="1"/>
    <col min="12806" max="12806" width="13" style="16" customWidth="1"/>
    <col min="12807" max="12807" width="10.625" style="16" customWidth="1"/>
    <col min="12808" max="12808" width="8.875" style="16" customWidth="1"/>
    <col min="12809" max="13052" width="8.875" style="16"/>
    <col min="13053" max="13053" width="30.75" style="16" customWidth="1"/>
    <col min="13054" max="13054" width="25.875" style="16" customWidth="1"/>
    <col min="13055" max="13055" width="8.375" style="16" customWidth="1"/>
    <col min="13056" max="13056" width="3.625" style="16" customWidth="1"/>
    <col min="13057" max="13057" width="9.625" style="16" customWidth="1"/>
    <col min="13058" max="13058" width="13" style="16" customWidth="1"/>
    <col min="13059" max="13059" width="8.375" style="16" customWidth="1"/>
    <col min="13060" max="13060" width="3.625" style="16" customWidth="1"/>
    <col min="13061" max="13061" width="9.625" style="16" customWidth="1"/>
    <col min="13062" max="13062" width="13" style="16" customWidth="1"/>
    <col min="13063" max="13063" width="10.625" style="16" customWidth="1"/>
    <col min="13064" max="13064" width="8.875" style="16" customWidth="1"/>
    <col min="13065" max="13308" width="8.875" style="16"/>
    <col min="13309" max="13309" width="30.75" style="16" customWidth="1"/>
    <col min="13310" max="13310" width="25.875" style="16" customWidth="1"/>
    <col min="13311" max="13311" width="8.375" style="16" customWidth="1"/>
    <col min="13312" max="13312" width="3.625" style="16" customWidth="1"/>
    <col min="13313" max="13313" width="9.625" style="16" customWidth="1"/>
    <col min="13314" max="13314" width="13" style="16" customWidth="1"/>
    <col min="13315" max="13315" width="8.375" style="16" customWidth="1"/>
    <col min="13316" max="13316" width="3.625" style="16" customWidth="1"/>
    <col min="13317" max="13317" width="9.625" style="16" customWidth="1"/>
    <col min="13318" max="13318" width="13" style="16" customWidth="1"/>
    <col min="13319" max="13319" width="10.625" style="16" customWidth="1"/>
    <col min="13320" max="13320" width="8.875" style="16" customWidth="1"/>
    <col min="13321" max="13564" width="8.875" style="16"/>
    <col min="13565" max="13565" width="30.75" style="16" customWidth="1"/>
    <col min="13566" max="13566" width="25.875" style="16" customWidth="1"/>
    <col min="13567" max="13567" width="8.375" style="16" customWidth="1"/>
    <col min="13568" max="13568" width="3.625" style="16" customWidth="1"/>
    <col min="13569" max="13569" width="9.625" style="16" customWidth="1"/>
    <col min="13570" max="13570" width="13" style="16" customWidth="1"/>
    <col min="13571" max="13571" width="8.375" style="16" customWidth="1"/>
    <col min="13572" max="13572" width="3.625" style="16" customWidth="1"/>
    <col min="13573" max="13573" width="9.625" style="16" customWidth="1"/>
    <col min="13574" max="13574" width="13" style="16" customWidth="1"/>
    <col min="13575" max="13575" width="10.625" style="16" customWidth="1"/>
    <col min="13576" max="13576" width="8.875" style="16" customWidth="1"/>
    <col min="13577" max="13820" width="8.875" style="16"/>
    <col min="13821" max="13821" width="30.75" style="16" customWidth="1"/>
    <col min="13822" max="13822" width="25.875" style="16" customWidth="1"/>
    <col min="13823" max="13823" width="8.375" style="16" customWidth="1"/>
    <col min="13824" max="13824" width="3.625" style="16" customWidth="1"/>
    <col min="13825" max="13825" width="9.625" style="16" customWidth="1"/>
    <col min="13826" max="13826" width="13" style="16" customWidth="1"/>
    <col min="13827" max="13827" width="8.375" style="16" customWidth="1"/>
    <col min="13828" max="13828" width="3.625" style="16" customWidth="1"/>
    <col min="13829" max="13829" width="9.625" style="16" customWidth="1"/>
    <col min="13830" max="13830" width="13" style="16" customWidth="1"/>
    <col min="13831" max="13831" width="10.625" style="16" customWidth="1"/>
    <col min="13832" max="13832" width="8.875" style="16" customWidth="1"/>
    <col min="13833" max="14076" width="8.875" style="16"/>
    <col min="14077" max="14077" width="30.75" style="16" customWidth="1"/>
    <col min="14078" max="14078" width="25.875" style="16" customWidth="1"/>
    <col min="14079" max="14079" width="8.375" style="16" customWidth="1"/>
    <col min="14080" max="14080" width="3.625" style="16" customWidth="1"/>
    <col min="14081" max="14081" width="9.625" style="16" customWidth="1"/>
    <col min="14082" max="14082" width="13" style="16" customWidth="1"/>
    <col min="14083" max="14083" width="8.375" style="16" customWidth="1"/>
    <col min="14084" max="14084" width="3.625" style="16" customWidth="1"/>
    <col min="14085" max="14085" width="9.625" style="16" customWidth="1"/>
    <col min="14086" max="14086" width="13" style="16" customWidth="1"/>
    <col min="14087" max="14087" width="10.625" style="16" customWidth="1"/>
    <col min="14088" max="14088" width="8.875" style="16" customWidth="1"/>
    <col min="14089" max="14332" width="8.875" style="16"/>
    <col min="14333" max="14333" width="30.75" style="16" customWidth="1"/>
    <col min="14334" max="14334" width="25.875" style="16" customWidth="1"/>
    <col min="14335" max="14335" width="8.375" style="16" customWidth="1"/>
    <col min="14336" max="14336" width="3.625" style="16" customWidth="1"/>
    <col min="14337" max="14337" width="9.625" style="16" customWidth="1"/>
    <col min="14338" max="14338" width="13" style="16" customWidth="1"/>
    <col min="14339" max="14339" width="8.375" style="16" customWidth="1"/>
    <col min="14340" max="14340" width="3.625" style="16" customWidth="1"/>
    <col min="14341" max="14341" width="9.625" style="16" customWidth="1"/>
    <col min="14342" max="14342" width="13" style="16" customWidth="1"/>
    <col min="14343" max="14343" width="10.625" style="16" customWidth="1"/>
    <col min="14344" max="14344" width="8.875" style="16" customWidth="1"/>
    <col min="14345" max="14588" width="8.875" style="16"/>
    <col min="14589" max="14589" width="30.75" style="16" customWidth="1"/>
    <col min="14590" max="14590" width="25.875" style="16" customWidth="1"/>
    <col min="14591" max="14591" width="8.375" style="16" customWidth="1"/>
    <col min="14592" max="14592" width="3.625" style="16" customWidth="1"/>
    <col min="14593" max="14593" width="9.625" style="16" customWidth="1"/>
    <col min="14594" max="14594" width="13" style="16" customWidth="1"/>
    <col min="14595" max="14595" width="8.375" style="16" customWidth="1"/>
    <col min="14596" max="14596" width="3.625" style="16" customWidth="1"/>
    <col min="14597" max="14597" width="9.625" style="16" customWidth="1"/>
    <col min="14598" max="14598" width="13" style="16" customWidth="1"/>
    <col min="14599" max="14599" width="10.625" style="16" customWidth="1"/>
    <col min="14600" max="14600" width="8.875" style="16" customWidth="1"/>
    <col min="14601" max="14844" width="8.875" style="16"/>
    <col min="14845" max="14845" width="30.75" style="16" customWidth="1"/>
    <col min="14846" max="14846" width="25.875" style="16" customWidth="1"/>
    <col min="14847" max="14847" width="8.375" style="16" customWidth="1"/>
    <col min="14848" max="14848" width="3.625" style="16" customWidth="1"/>
    <col min="14849" max="14849" width="9.625" style="16" customWidth="1"/>
    <col min="14850" max="14850" width="13" style="16" customWidth="1"/>
    <col min="14851" max="14851" width="8.375" style="16" customWidth="1"/>
    <col min="14852" max="14852" width="3.625" style="16" customWidth="1"/>
    <col min="14853" max="14853" width="9.625" style="16" customWidth="1"/>
    <col min="14854" max="14854" width="13" style="16" customWidth="1"/>
    <col min="14855" max="14855" width="10.625" style="16" customWidth="1"/>
    <col min="14856" max="14856" width="8.875" style="16" customWidth="1"/>
    <col min="14857" max="15100" width="8.875" style="16"/>
    <col min="15101" max="15101" width="30.75" style="16" customWidth="1"/>
    <col min="15102" max="15102" width="25.875" style="16" customWidth="1"/>
    <col min="15103" max="15103" width="8.375" style="16" customWidth="1"/>
    <col min="15104" max="15104" width="3.625" style="16" customWidth="1"/>
    <col min="15105" max="15105" width="9.625" style="16" customWidth="1"/>
    <col min="15106" max="15106" width="13" style="16" customWidth="1"/>
    <col min="15107" max="15107" width="8.375" style="16" customWidth="1"/>
    <col min="15108" max="15108" width="3.625" style="16" customWidth="1"/>
    <col min="15109" max="15109" width="9.625" style="16" customWidth="1"/>
    <col min="15110" max="15110" width="13" style="16" customWidth="1"/>
    <col min="15111" max="15111" width="10.625" style="16" customWidth="1"/>
    <col min="15112" max="15112" width="8.875" style="16" customWidth="1"/>
    <col min="15113" max="15356" width="8.875" style="16"/>
    <col min="15357" max="15357" width="30.75" style="16" customWidth="1"/>
    <col min="15358" max="15358" width="25.875" style="16" customWidth="1"/>
    <col min="15359" max="15359" width="8.375" style="16" customWidth="1"/>
    <col min="15360" max="15360" width="3.625" style="16" customWidth="1"/>
    <col min="15361" max="15361" width="9.625" style="16" customWidth="1"/>
    <col min="15362" max="15362" width="13" style="16" customWidth="1"/>
    <col min="15363" max="15363" width="8.375" style="16" customWidth="1"/>
    <col min="15364" max="15364" width="3.625" style="16" customWidth="1"/>
    <col min="15365" max="15365" width="9.625" style="16" customWidth="1"/>
    <col min="15366" max="15366" width="13" style="16" customWidth="1"/>
    <col min="15367" max="15367" width="10.625" style="16" customWidth="1"/>
    <col min="15368" max="15368" width="8.875" style="16" customWidth="1"/>
    <col min="15369" max="15612" width="8.875" style="16"/>
    <col min="15613" max="15613" width="30.75" style="16" customWidth="1"/>
    <col min="15614" max="15614" width="25.875" style="16" customWidth="1"/>
    <col min="15615" max="15615" width="8.375" style="16" customWidth="1"/>
    <col min="15616" max="15616" width="3.625" style="16" customWidth="1"/>
    <col min="15617" max="15617" width="9.625" style="16" customWidth="1"/>
    <col min="15618" max="15618" width="13" style="16" customWidth="1"/>
    <col min="15619" max="15619" width="8.375" style="16" customWidth="1"/>
    <col min="15620" max="15620" width="3.625" style="16" customWidth="1"/>
    <col min="15621" max="15621" width="9.625" style="16" customWidth="1"/>
    <col min="15622" max="15622" width="13" style="16" customWidth="1"/>
    <col min="15623" max="15623" width="10.625" style="16" customWidth="1"/>
    <col min="15624" max="15624" width="8.875" style="16" customWidth="1"/>
    <col min="15625" max="15868" width="8.875" style="16"/>
    <col min="15869" max="15869" width="30.75" style="16" customWidth="1"/>
    <col min="15870" max="15870" width="25.875" style="16" customWidth="1"/>
    <col min="15871" max="15871" width="8.375" style="16" customWidth="1"/>
    <col min="15872" max="15872" width="3.625" style="16" customWidth="1"/>
    <col min="15873" max="15873" width="9.625" style="16" customWidth="1"/>
    <col min="15874" max="15874" width="13" style="16" customWidth="1"/>
    <col min="15875" max="15875" width="8.375" style="16" customWidth="1"/>
    <col min="15876" max="15876" width="3.625" style="16" customWidth="1"/>
    <col min="15877" max="15877" width="9.625" style="16" customWidth="1"/>
    <col min="15878" max="15878" width="13" style="16" customWidth="1"/>
    <col min="15879" max="15879" width="10.625" style="16" customWidth="1"/>
    <col min="15880" max="15880" width="8.875" style="16" customWidth="1"/>
    <col min="15881" max="16124" width="8.875" style="16"/>
    <col min="16125" max="16125" width="30.75" style="16" customWidth="1"/>
    <col min="16126" max="16126" width="25.875" style="16" customWidth="1"/>
    <col min="16127" max="16127" width="8.375" style="16" customWidth="1"/>
    <col min="16128" max="16128" width="3.625" style="16" customWidth="1"/>
    <col min="16129" max="16129" width="9.625" style="16" customWidth="1"/>
    <col min="16130" max="16130" width="13" style="16" customWidth="1"/>
    <col min="16131" max="16131" width="8.375" style="16" customWidth="1"/>
    <col min="16132" max="16132" width="3.625" style="16" customWidth="1"/>
    <col min="16133" max="16133" width="9.625" style="16" customWidth="1"/>
    <col min="16134" max="16134" width="13" style="16" customWidth="1"/>
    <col min="16135" max="16135" width="10.625" style="16" customWidth="1"/>
    <col min="16136" max="16136" width="8.875" style="16" customWidth="1"/>
    <col min="16137" max="16384" width="8.875" style="16"/>
  </cols>
  <sheetData>
    <row r="1" spans="1:21" s="218" customFormat="1" ht="30" customHeight="1">
      <c r="A1" s="596" t="s">
        <v>14</v>
      </c>
      <c r="B1" s="596"/>
      <c r="C1" s="596"/>
      <c r="D1" s="596"/>
      <c r="E1" s="596"/>
      <c r="F1" s="596"/>
      <c r="G1" s="597"/>
      <c r="H1" s="597"/>
      <c r="I1" s="597"/>
      <c r="J1" s="16"/>
      <c r="K1" s="612">
        <v>14</v>
      </c>
      <c r="L1" s="612"/>
      <c r="M1" s="216"/>
      <c r="N1" s="216"/>
      <c r="P1" s="16"/>
      <c r="Q1" s="16"/>
      <c r="R1" s="16"/>
      <c r="S1" s="16"/>
      <c r="T1" s="16"/>
      <c r="U1" s="16"/>
    </row>
    <row r="2" spans="1:21" s="218" customFormat="1" ht="15" customHeight="1">
      <c r="A2" s="598" t="s">
        <v>12</v>
      </c>
      <c r="B2" s="601" t="s">
        <v>13</v>
      </c>
      <c r="C2" s="585" t="s">
        <v>9</v>
      </c>
      <c r="D2" s="604"/>
      <c r="E2" s="604"/>
      <c r="F2" s="604"/>
      <c r="G2" s="606" t="s">
        <v>4</v>
      </c>
      <c r="H2" s="607"/>
      <c r="I2" s="607"/>
      <c r="J2" s="608"/>
      <c r="K2" s="592" t="s">
        <v>2</v>
      </c>
      <c r="L2" s="593"/>
      <c r="M2" s="216"/>
      <c r="N2" s="216"/>
      <c r="P2" s="16"/>
      <c r="Q2" s="16"/>
      <c r="R2" s="16"/>
      <c r="S2" s="16"/>
      <c r="T2" s="16"/>
      <c r="U2" s="16"/>
    </row>
    <row r="3" spans="1:21" s="218" customFormat="1" ht="15" customHeight="1">
      <c r="A3" s="599"/>
      <c r="B3" s="602"/>
      <c r="C3" s="587"/>
      <c r="D3" s="605"/>
      <c r="E3" s="605"/>
      <c r="F3" s="605"/>
      <c r="G3" s="609"/>
      <c r="H3" s="610"/>
      <c r="I3" s="610"/>
      <c r="J3" s="611"/>
      <c r="K3" s="594"/>
      <c r="L3" s="595"/>
      <c r="M3" s="216"/>
      <c r="N3" s="216"/>
      <c r="P3" s="16"/>
      <c r="Q3" s="16"/>
      <c r="R3" s="16"/>
      <c r="S3" s="16"/>
      <c r="T3" s="16"/>
      <c r="U3" s="16"/>
    </row>
    <row r="4" spans="1:21" s="218" customFormat="1" ht="30" customHeight="1">
      <c r="A4" s="600"/>
      <c r="B4" s="603"/>
      <c r="C4" s="155" t="s">
        <v>0</v>
      </c>
      <c r="D4" s="156" t="s">
        <v>1</v>
      </c>
      <c r="E4" s="155" t="s">
        <v>5</v>
      </c>
      <c r="F4" s="157" t="s">
        <v>3</v>
      </c>
      <c r="G4" s="155" t="s">
        <v>0</v>
      </c>
      <c r="H4" s="158" t="s">
        <v>1</v>
      </c>
      <c r="I4" s="159" t="s">
        <v>5</v>
      </c>
      <c r="J4" s="159" t="s">
        <v>3</v>
      </c>
      <c r="K4" s="594"/>
      <c r="L4" s="595"/>
      <c r="M4" s="216"/>
      <c r="N4" s="216"/>
      <c r="P4" s="16"/>
      <c r="Q4" s="16"/>
      <c r="R4" s="16"/>
      <c r="S4" s="16"/>
      <c r="T4" s="16"/>
      <c r="U4" s="16"/>
    </row>
    <row r="5" spans="1:21" s="218" customFormat="1" ht="30" customHeight="1">
      <c r="A5" s="136" t="s">
        <v>328</v>
      </c>
      <c r="B5" s="161"/>
      <c r="C5" s="359"/>
      <c r="D5" s="131"/>
      <c r="E5" s="132"/>
      <c r="F5" s="5"/>
      <c r="G5" s="162"/>
      <c r="H5" s="163"/>
      <c r="I5" s="164"/>
      <c r="J5" s="164"/>
      <c r="K5" s="343"/>
      <c r="L5" s="327"/>
      <c r="M5" s="216"/>
      <c r="N5" s="216"/>
      <c r="P5" s="16"/>
      <c r="Q5" s="16"/>
      <c r="R5" s="16"/>
      <c r="S5" s="16"/>
      <c r="T5" s="16"/>
      <c r="U5" s="16"/>
    </row>
    <row r="6" spans="1:21" s="218" customFormat="1" ht="30" customHeight="1">
      <c r="A6" s="136" t="s">
        <v>311</v>
      </c>
      <c r="B6" s="161"/>
      <c r="C6" s="359"/>
      <c r="D6" s="131"/>
      <c r="E6" s="132"/>
      <c r="F6" s="5"/>
      <c r="G6" s="5"/>
      <c r="H6" s="131"/>
      <c r="I6" s="132"/>
      <c r="J6" s="5"/>
      <c r="K6" s="167"/>
      <c r="L6" s="169"/>
      <c r="M6" s="246"/>
      <c r="N6" s="216"/>
      <c r="P6" s="16"/>
      <c r="Q6" s="16"/>
      <c r="R6" s="16"/>
      <c r="S6" s="16"/>
      <c r="T6" s="16"/>
      <c r="U6" s="16"/>
    </row>
    <row r="7" spans="1:21" s="218" customFormat="1" ht="30" customHeight="1">
      <c r="A7" s="265" t="s">
        <v>81</v>
      </c>
      <c r="B7" s="222" t="s">
        <v>89</v>
      </c>
      <c r="C7" s="369">
        <v>1221</v>
      </c>
      <c r="D7" s="358" t="s">
        <v>75</v>
      </c>
      <c r="E7" s="132"/>
      <c r="F7" s="5">
        <f t="shared" ref="F7:F18" si="0">ROUNDDOWN(C7*E7,0)</f>
        <v>0</v>
      </c>
      <c r="G7" s="135"/>
      <c r="H7" s="131"/>
      <c r="I7" s="132"/>
      <c r="J7" s="5"/>
      <c r="K7" s="261"/>
      <c r="L7" s="443"/>
      <c r="M7" s="216"/>
      <c r="N7" s="216"/>
      <c r="P7" s="16"/>
      <c r="Q7" s="16"/>
      <c r="R7" s="16"/>
      <c r="S7" s="16"/>
      <c r="T7" s="16"/>
      <c r="U7" s="16"/>
    </row>
    <row r="8" spans="1:21" s="218" customFormat="1" ht="30" customHeight="1">
      <c r="A8" s="265" t="s">
        <v>82</v>
      </c>
      <c r="B8" s="222"/>
      <c r="C8" s="369">
        <v>138</v>
      </c>
      <c r="D8" s="358" t="s">
        <v>60</v>
      </c>
      <c r="E8" s="132"/>
      <c r="F8" s="5">
        <f t="shared" si="0"/>
        <v>0</v>
      </c>
      <c r="G8" s="5"/>
      <c r="H8" s="131"/>
      <c r="I8" s="132"/>
      <c r="J8" s="5"/>
      <c r="K8" s="261"/>
      <c r="L8" s="443"/>
      <c r="M8" s="246"/>
      <c r="N8" s="216"/>
      <c r="P8" s="16"/>
      <c r="Q8" s="16"/>
      <c r="R8" s="16"/>
      <c r="S8" s="16"/>
      <c r="T8" s="16"/>
      <c r="U8" s="16"/>
    </row>
    <row r="9" spans="1:21" s="218" customFormat="1" ht="30" customHeight="1">
      <c r="A9" s="266" t="s">
        <v>83</v>
      </c>
      <c r="B9" s="223" t="s">
        <v>90</v>
      </c>
      <c r="C9" s="369">
        <v>1221</v>
      </c>
      <c r="D9" s="358" t="s">
        <v>75</v>
      </c>
      <c r="E9" s="132"/>
      <c r="F9" s="5">
        <f t="shared" si="0"/>
        <v>0</v>
      </c>
      <c r="G9" s="135"/>
      <c r="H9" s="131"/>
      <c r="I9" s="132"/>
      <c r="J9" s="5"/>
      <c r="K9" s="261"/>
      <c r="L9" s="443"/>
      <c r="M9" s="216"/>
      <c r="N9" s="216"/>
      <c r="P9" s="16"/>
      <c r="Q9" s="16"/>
      <c r="R9" s="16"/>
      <c r="S9" s="16"/>
      <c r="T9" s="16"/>
      <c r="U9" s="16"/>
    </row>
    <row r="10" spans="1:21" s="218" customFormat="1" ht="30" customHeight="1">
      <c r="A10" s="266" t="s">
        <v>347</v>
      </c>
      <c r="B10" s="223" t="s">
        <v>350</v>
      </c>
      <c r="C10" s="369">
        <v>24.4</v>
      </c>
      <c r="D10" s="358" t="s">
        <v>75</v>
      </c>
      <c r="E10" s="132"/>
      <c r="F10" s="5">
        <f t="shared" si="0"/>
        <v>0</v>
      </c>
      <c r="G10" s="135"/>
      <c r="H10" s="131"/>
      <c r="I10" s="132"/>
      <c r="J10" s="5"/>
      <c r="K10" s="261"/>
      <c r="L10" s="443"/>
      <c r="M10" s="216"/>
      <c r="N10" s="216"/>
      <c r="P10" s="16"/>
      <c r="Q10" s="16"/>
      <c r="R10" s="16"/>
      <c r="S10" s="16"/>
      <c r="T10" s="16"/>
      <c r="U10" s="16"/>
    </row>
    <row r="11" spans="1:21" s="218" customFormat="1" ht="30" customHeight="1">
      <c r="A11" s="266" t="s">
        <v>348</v>
      </c>
      <c r="B11" s="223" t="s">
        <v>350</v>
      </c>
      <c r="C11" s="369">
        <v>246</v>
      </c>
      <c r="D11" s="358" t="s">
        <v>75</v>
      </c>
      <c r="E11" s="132"/>
      <c r="F11" s="5">
        <f t="shared" si="0"/>
        <v>0</v>
      </c>
      <c r="G11" s="135"/>
      <c r="H11" s="131"/>
      <c r="I11" s="132"/>
      <c r="J11" s="5"/>
      <c r="K11" s="261"/>
      <c r="L11" s="443"/>
      <c r="M11" s="246"/>
      <c r="N11" s="216"/>
      <c r="P11" s="16"/>
      <c r="Q11" s="16"/>
      <c r="R11" s="16"/>
      <c r="S11" s="16"/>
      <c r="T11" s="16"/>
      <c r="U11" s="16"/>
    </row>
    <row r="12" spans="1:21" s="218" customFormat="1" ht="30" customHeight="1">
      <c r="A12" s="266" t="s">
        <v>346</v>
      </c>
      <c r="B12" s="161" t="s">
        <v>351</v>
      </c>
      <c r="C12" s="359">
        <v>9.1</v>
      </c>
      <c r="D12" s="358" t="s">
        <v>75</v>
      </c>
      <c r="E12" s="132"/>
      <c r="F12" s="5">
        <f t="shared" si="0"/>
        <v>0</v>
      </c>
      <c r="G12" s="135"/>
      <c r="H12" s="131"/>
      <c r="I12" s="132"/>
      <c r="J12" s="5"/>
      <c r="K12" s="261"/>
      <c r="L12" s="443"/>
      <c r="M12" s="246"/>
      <c r="N12" s="216"/>
      <c r="P12" s="16"/>
      <c r="Q12" s="16"/>
      <c r="R12" s="16"/>
      <c r="S12" s="16"/>
      <c r="T12" s="16"/>
      <c r="U12" s="16"/>
    </row>
    <row r="13" spans="1:21" s="218" customFormat="1" ht="30" customHeight="1">
      <c r="A13" s="266" t="s">
        <v>345</v>
      </c>
      <c r="B13" s="161" t="s">
        <v>352</v>
      </c>
      <c r="C13" s="359">
        <v>71.2</v>
      </c>
      <c r="D13" s="358" t="s">
        <v>75</v>
      </c>
      <c r="E13" s="132"/>
      <c r="F13" s="5">
        <f t="shared" si="0"/>
        <v>0</v>
      </c>
      <c r="G13" s="135"/>
      <c r="H13" s="131"/>
      <c r="I13" s="132"/>
      <c r="J13" s="5"/>
      <c r="K13" s="261"/>
      <c r="L13" s="443"/>
      <c r="M13" s="216"/>
      <c r="N13" s="216"/>
      <c r="P13" s="16"/>
      <c r="Q13" s="16"/>
      <c r="R13" s="16"/>
      <c r="S13" s="16"/>
      <c r="T13" s="16"/>
      <c r="U13" s="16"/>
    </row>
    <row r="14" spans="1:21" s="218" customFormat="1" ht="30" customHeight="1">
      <c r="A14" s="266" t="s">
        <v>349</v>
      </c>
      <c r="B14" s="223" t="s">
        <v>353</v>
      </c>
      <c r="C14" s="369">
        <v>11.6</v>
      </c>
      <c r="D14" s="358" t="s">
        <v>75</v>
      </c>
      <c r="E14" s="132"/>
      <c r="F14" s="5">
        <f t="shared" si="0"/>
        <v>0</v>
      </c>
      <c r="G14" s="135"/>
      <c r="H14" s="131"/>
      <c r="I14" s="132"/>
      <c r="J14" s="5"/>
      <c r="K14" s="261"/>
      <c r="L14" s="443"/>
      <c r="M14" s="246"/>
      <c r="N14" s="216"/>
      <c r="P14" s="16"/>
      <c r="Q14" s="16"/>
      <c r="R14" s="16"/>
      <c r="S14" s="16"/>
      <c r="T14" s="16"/>
      <c r="U14" s="16"/>
    </row>
    <row r="15" spans="1:21" s="218" customFormat="1" ht="30" customHeight="1">
      <c r="A15" s="266" t="s">
        <v>84</v>
      </c>
      <c r="B15" s="223" t="s">
        <v>91</v>
      </c>
      <c r="C15" s="369">
        <v>1649</v>
      </c>
      <c r="D15" s="358" t="s">
        <v>75</v>
      </c>
      <c r="E15" s="132"/>
      <c r="F15" s="5">
        <f t="shared" si="0"/>
        <v>0</v>
      </c>
      <c r="G15" s="135"/>
      <c r="H15" s="131"/>
      <c r="I15" s="132"/>
      <c r="J15" s="5"/>
      <c r="K15" s="261"/>
      <c r="L15" s="443"/>
      <c r="M15" s="246"/>
      <c r="N15" s="216"/>
      <c r="P15" s="16"/>
      <c r="Q15" s="16"/>
      <c r="R15" s="16"/>
      <c r="S15" s="16"/>
      <c r="T15" s="16"/>
      <c r="U15" s="16"/>
    </row>
    <row r="16" spans="1:21" s="218" customFormat="1" ht="30" customHeight="1">
      <c r="A16" s="265" t="s">
        <v>86</v>
      </c>
      <c r="B16" s="161"/>
      <c r="C16" s="359">
        <v>1</v>
      </c>
      <c r="D16" s="358" t="s">
        <v>331</v>
      </c>
      <c r="E16" s="132"/>
      <c r="F16" s="5">
        <f t="shared" si="0"/>
        <v>0</v>
      </c>
      <c r="G16" s="135"/>
      <c r="H16" s="131"/>
      <c r="I16" s="132"/>
      <c r="J16" s="5"/>
      <c r="K16" s="261"/>
      <c r="L16" s="443"/>
      <c r="M16" s="246"/>
      <c r="N16" s="216"/>
      <c r="P16" s="16"/>
      <c r="Q16" s="16"/>
      <c r="R16" s="16"/>
      <c r="S16" s="16"/>
      <c r="T16" s="16"/>
      <c r="U16" s="16"/>
    </row>
    <row r="17" spans="1:21" s="218" customFormat="1" ht="30" customHeight="1">
      <c r="A17" s="265" t="s">
        <v>85</v>
      </c>
      <c r="B17" s="161"/>
      <c r="C17" s="359">
        <v>1</v>
      </c>
      <c r="D17" s="168" t="s">
        <v>331</v>
      </c>
      <c r="E17" s="132"/>
      <c r="F17" s="5">
        <f t="shared" si="0"/>
        <v>0</v>
      </c>
      <c r="G17" s="162"/>
      <c r="H17" s="3"/>
      <c r="I17" s="164"/>
      <c r="J17" s="164"/>
      <c r="K17" s="261"/>
      <c r="L17" s="443"/>
      <c r="M17" s="216"/>
      <c r="N17" s="216"/>
      <c r="P17" s="16"/>
      <c r="Q17" s="16"/>
      <c r="R17" s="16"/>
      <c r="S17" s="16"/>
      <c r="T17" s="16"/>
      <c r="U17" s="16"/>
    </row>
    <row r="18" spans="1:21" s="218" customFormat="1" ht="30" customHeight="1">
      <c r="A18" s="136" t="s">
        <v>380</v>
      </c>
      <c r="B18" s="161" t="s">
        <v>381</v>
      </c>
      <c r="C18" s="359">
        <v>4</v>
      </c>
      <c r="D18" s="131" t="s">
        <v>382</v>
      </c>
      <c r="E18" s="132"/>
      <c r="F18" s="5">
        <f t="shared" si="0"/>
        <v>0</v>
      </c>
      <c r="G18" s="162"/>
      <c r="H18" s="3"/>
      <c r="I18" s="164"/>
      <c r="J18" s="164"/>
      <c r="K18" s="261"/>
      <c r="L18" s="443"/>
      <c r="M18" s="246"/>
      <c r="N18" s="216"/>
      <c r="P18" s="16"/>
      <c r="Q18" s="16"/>
      <c r="R18" s="16"/>
      <c r="S18" s="16"/>
      <c r="T18" s="16"/>
      <c r="U18" s="16"/>
    </row>
    <row r="19" spans="1:21" s="218" customFormat="1" ht="30" customHeight="1">
      <c r="A19" s="173" t="s">
        <v>45</v>
      </c>
      <c r="B19" s="174"/>
      <c r="C19" s="370"/>
      <c r="D19" s="335"/>
      <c r="E19" s="317"/>
      <c r="F19" s="5">
        <f>SUM(F5:F18)</f>
        <v>0</v>
      </c>
      <c r="G19" s="183"/>
      <c r="H19" s="3"/>
      <c r="I19" s="164"/>
      <c r="J19" s="176"/>
      <c r="K19" s="351"/>
      <c r="L19" s="337"/>
      <c r="M19" s="292"/>
      <c r="N19" s="216"/>
      <c r="P19" s="16"/>
      <c r="Q19" s="16"/>
      <c r="R19" s="16"/>
      <c r="S19" s="16"/>
      <c r="T19" s="16"/>
      <c r="U19" s="16"/>
    </row>
    <row r="20" spans="1:21" s="218" customFormat="1" ht="15.6" customHeight="1">
      <c r="A20" s="180"/>
      <c r="B20" s="181"/>
      <c r="C20" s="180"/>
      <c r="D20" s="182"/>
      <c r="E20" s="180"/>
      <c r="F20" s="180"/>
      <c r="G20" s="16"/>
      <c r="H20" s="180"/>
      <c r="I20" s="180"/>
      <c r="J20" s="180"/>
      <c r="K20" s="16"/>
      <c r="L20" s="114"/>
      <c r="M20" s="216"/>
      <c r="N20" s="216"/>
      <c r="P20" s="16"/>
      <c r="Q20" s="16"/>
      <c r="R20" s="16"/>
      <c r="S20" s="16"/>
      <c r="T20" s="16"/>
      <c r="U20" s="16"/>
    </row>
    <row r="21" spans="1:21" s="218" customFormat="1" ht="30" customHeight="1">
      <c r="A21" s="596" t="s">
        <v>14</v>
      </c>
      <c r="B21" s="596"/>
      <c r="C21" s="596"/>
      <c r="D21" s="596"/>
      <c r="E21" s="596"/>
      <c r="F21" s="596"/>
      <c r="G21" s="597"/>
      <c r="H21" s="597"/>
      <c r="I21" s="597"/>
      <c r="J21" s="16"/>
      <c r="K21" s="612">
        <f>K1+1</f>
        <v>15</v>
      </c>
      <c r="L21" s="612"/>
      <c r="M21" s="216"/>
      <c r="N21" s="216"/>
      <c r="P21" s="16"/>
      <c r="Q21" s="16"/>
      <c r="R21" s="16"/>
      <c r="S21" s="16"/>
      <c r="T21" s="16"/>
      <c r="U21" s="16"/>
    </row>
    <row r="22" spans="1:21" s="218" customFormat="1" ht="15" customHeight="1">
      <c r="A22" s="598" t="s">
        <v>12</v>
      </c>
      <c r="B22" s="601" t="s">
        <v>13</v>
      </c>
      <c r="C22" s="585" t="s">
        <v>9</v>
      </c>
      <c r="D22" s="604"/>
      <c r="E22" s="604"/>
      <c r="F22" s="604"/>
      <c r="G22" s="606" t="s">
        <v>4</v>
      </c>
      <c r="H22" s="607"/>
      <c r="I22" s="607"/>
      <c r="J22" s="608"/>
      <c r="K22" s="592" t="s">
        <v>2</v>
      </c>
      <c r="L22" s="593"/>
      <c r="M22" s="216"/>
      <c r="N22" s="216"/>
      <c r="P22" s="16"/>
      <c r="Q22" s="16"/>
      <c r="R22" s="16"/>
      <c r="S22" s="16"/>
      <c r="T22" s="16"/>
      <c r="U22" s="16"/>
    </row>
    <row r="23" spans="1:21" s="218" customFormat="1" ht="15" customHeight="1">
      <c r="A23" s="599"/>
      <c r="B23" s="602"/>
      <c r="C23" s="587"/>
      <c r="D23" s="605"/>
      <c r="E23" s="605"/>
      <c r="F23" s="605"/>
      <c r="G23" s="609"/>
      <c r="H23" s="610"/>
      <c r="I23" s="610"/>
      <c r="J23" s="611"/>
      <c r="K23" s="594"/>
      <c r="L23" s="595"/>
      <c r="M23" s="216"/>
      <c r="N23" s="216"/>
      <c r="P23" s="16"/>
      <c r="Q23" s="16"/>
      <c r="R23" s="16"/>
      <c r="S23" s="16"/>
      <c r="T23" s="16"/>
      <c r="U23" s="16"/>
    </row>
    <row r="24" spans="1:21" s="218" customFormat="1" ht="30" customHeight="1">
      <c r="A24" s="600"/>
      <c r="B24" s="603"/>
      <c r="C24" s="155" t="s">
        <v>0</v>
      </c>
      <c r="D24" s="156" t="s">
        <v>1</v>
      </c>
      <c r="E24" s="155" t="s">
        <v>5</v>
      </c>
      <c r="F24" s="157" t="s">
        <v>3</v>
      </c>
      <c r="G24" s="155" t="s">
        <v>0</v>
      </c>
      <c r="H24" s="158" t="s">
        <v>1</v>
      </c>
      <c r="I24" s="159" t="s">
        <v>5</v>
      </c>
      <c r="J24" s="159" t="s">
        <v>3</v>
      </c>
      <c r="K24" s="594"/>
      <c r="L24" s="595"/>
      <c r="M24" s="216"/>
      <c r="N24" s="216"/>
      <c r="P24" s="16"/>
      <c r="Q24" s="16"/>
      <c r="R24" s="16"/>
      <c r="S24" s="16"/>
      <c r="T24" s="16"/>
      <c r="U24" s="16"/>
    </row>
    <row r="25" spans="1:21" s="218" customFormat="1" ht="30" customHeight="1">
      <c r="A25" s="263" t="s">
        <v>312</v>
      </c>
      <c r="B25" s="161"/>
      <c r="C25" s="135"/>
      <c r="D25" s="131"/>
      <c r="E25" s="134"/>
      <c r="F25" s="5"/>
      <c r="G25" s="162"/>
      <c r="H25" s="163"/>
      <c r="I25" s="2"/>
      <c r="J25" s="164"/>
      <c r="K25" s="167"/>
      <c r="L25" s="185"/>
      <c r="M25" s="216"/>
      <c r="N25" s="216"/>
      <c r="P25" s="16"/>
      <c r="Q25" s="16"/>
      <c r="R25" s="16"/>
      <c r="S25" s="16"/>
      <c r="T25" s="16"/>
      <c r="U25" s="16"/>
    </row>
    <row r="26" spans="1:21" s="218" customFormat="1" ht="30" customHeight="1">
      <c r="A26" s="265" t="s">
        <v>336</v>
      </c>
      <c r="B26" s="152"/>
      <c r="C26" s="135"/>
      <c r="D26" s="131"/>
      <c r="E26" s="134"/>
      <c r="F26" s="5"/>
      <c r="G26" s="135"/>
      <c r="H26" s="131"/>
      <c r="I26" s="134"/>
      <c r="J26" s="5"/>
      <c r="K26" s="167"/>
      <c r="L26" s="185"/>
      <c r="M26" s="216"/>
      <c r="N26" s="216"/>
      <c r="P26" s="16"/>
      <c r="Q26" s="16"/>
      <c r="R26" s="16"/>
      <c r="S26" s="16"/>
      <c r="T26" s="16"/>
      <c r="U26" s="16"/>
    </row>
    <row r="27" spans="1:21" s="218" customFormat="1" ht="30" customHeight="1">
      <c r="A27" s="265" t="s">
        <v>92</v>
      </c>
      <c r="B27" s="161"/>
      <c r="C27" s="356">
        <v>874</v>
      </c>
      <c r="D27" s="131" t="s">
        <v>386</v>
      </c>
      <c r="E27" s="134"/>
      <c r="F27" s="5">
        <f t="shared" ref="F27:F35" si="1">ROUNDDOWN(C27*E27,0)</f>
        <v>0</v>
      </c>
      <c r="G27" s="135"/>
      <c r="H27" s="131"/>
      <c r="I27" s="134"/>
      <c r="J27" s="5"/>
      <c r="K27" s="261"/>
      <c r="L27" s="443"/>
      <c r="M27" s="216"/>
      <c r="N27" s="216"/>
      <c r="P27" s="16"/>
      <c r="Q27" s="16"/>
      <c r="R27" s="16"/>
      <c r="S27" s="16"/>
      <c r="T27" s="16"/>
      <c r="U27" s="16"/>
    </row>
    <row r="28" spans="1:21" s="218" customFormat="1" ht="30" customHeight="1">
      <c r="A28" s="265" t="s">
        <v>93</v>
      </c>
      <c r="B28" s="152"/>
      <c r="C28" s="356">
        <v>249</v>
      </c>
      <c r="D28" s="131" t="s">
        <v>386</v>
      </c>
      <c r="E28" s="134"/>
      <c r="F28" s="5">
        <f t="shared" si="1"/>
        <v>0</v>
      </c>
      <c r="G28" s="135"/>
      <c r="H28" s="131"/>
      <c r="I28" s="134"/>
      <c r="J28" s="5"/>
      <c r="K28" s="261"/>
      <c r="L28" s="443"/>
      <c r="M28" s="216"/>
      <c r="N28" s="216"/>
      <c r="P28" s="16"/>
      <c r="Q28" s="16"/>
      <c r="R28" s="16"/>
      <c r="S28" s="16"/>
      <c r="T28" s="16"/>
      <c r="U28" s="16"/>
    </row>
    <row r="29" spans="1:21" s="218" customFormat="1" ht="30" customHeight="1">
      <c r="A29" s="371" t="s">
        <v>94</v>
      </c>
      <c r="B29" s="161"/>
      <c r="C29" s="135">
        <v>83.3</v>
      </c>
      <c r="D29" s="131" t="s">
        <v>386</v>
      </c>
      <c r="E29" s="134"/>
      <c r="F29" s="5">
        <f t="shared" si="1"/>
        <v>0</v>
      </c>
      <c r="G29" s="135"/>
      <c r="H29" s="131"/>
      <c r="I29" s="134"/>
      <c r="J29" s="5"/>
      <c r="K29" s="261"/>
      <c r="L29" s="443"/>
      <c r="M29" s="216"/>
      <c r="N29" s="216"/>
      <c r="P29" s="16"/>
      <c r="Q29" s="16"/>
      <c r="R29" s="16"/>
      <c r="S29" s="16"/>
      <c r="T29" s="16"/>
      <c r="U29" s="16"/>
    </row>
    <row r="30" spans="1:21" s="218" customFormat="1" ht="30" customHeight="1">
      <c r="A30" s="287" t="s">
        <v>340</v>
      </c>
      <c r="B30" s="161"/>
      <c r="C30" s="135">
        <v>20</v>
      </c>
      <c r="D30" s="131" t="s">
        <v>386</v>
      </c>
      <c r="E30" s="134"/>
      <c r="F30" s="5">
        <f t="shared" si="1"/>
        <v>0</v>
      </c>
      <c r="G30" s="135"/>
      <c r="H30" s="131"/>
      <c r="I30" s="134"/>
      <c r="J30" s="5"/>
      <c r="K30" s="261"/>
      <c r="L30" s="443"/>
      <c r="M30" s="216"/>
      <c r="N30" s="216"/>
      <c r="P30" s="16"/>
      <c r="Q30" s="16"/>
      <c r="R30" s="16"/>
      <c r="S30" s="16"/>
      <c r="T30" s="16"/>
      <c r="U30" s="16"/>
    </row>
    <row r="31" spans="1:21" s="218" customFormat="1" ht="30" customHeight="1">
      <c r="A31" s="313" t="s">
        <v>354</v>
      </c>
      <c r="B31" s="161"/>
      <c r="C31" s="135">
        <v>88.07</v>
      </c>
      <c r="D31" s="131" t="s">
        <v>386</v>
      </c>
      <c r="E31" s="134"/>
      <c r="F31" s="5">
        <f t="shared" si="1"/>
        <v>0</v>
      </c>
      <c r="G31" s="135"/>
      <c r="H31" s="131"/>
      <c r="I31" s="134"/>
      <c r="J31" s="5"/>
      <c r="K31" s="261"/>
      <c r="L31" s="443"/>
      <c r="M31" s="216"/>
      <c r="N31" s="216"/>
      <c r="P31" s="16"/>
      <c r="Q31" s="16"/>
      <c r="R31" s="16"/>
      <c r="S31" s="16"/>
      <c r="T31" s="16"/>
      <c r="U31" s="16"/>
    </row>
    <row r="32" spans="1:21" s="218" customFormat="1" ht="30" customHeight="1">
      <c r="A32" s="313" t="s">
        <v>1016</v>
      </c>
      <c r="B32" s="161"/>
      <c r="C32" s="369">
        <v>1660</v>
      </c>
      <c r="D32" s="131" t="s">
        <v>357</v>
      </c>
      <c r="E32" s="134"/>
      <c r="F32" s="5">
        <f t="shared" si="1"/>
        <v>0</v>
      </c>
      <c r="G32" s="135"/>
      <c r="H32" s="131"/>
      <c r="I32" s="134"/>
      <c r="J32" s="5"/>
      <c r="K32" s="261"/>
      <c r="L32" s="443"/>
      <c r="M32" s="216"/>
      <c r="N32" s="216"/>
      <c r="P32" s="16"/>
      <c r="Q32" s="16"/>
      <c r="R32" s="16"/>
      <c r="S32" s="16"/>
      <c r="T32" s="16"/>
      <c r="U32" s="16"/>
    </row>
    <row r="33" spans="1:21" s="218" customFormat="1" ht="30" customHeight="1">
      <c r="A33" s="313" t="s">
        <v>359</v>
      </c>
      <c r="B33" s="161" t="s">
        <v>360</v>
      </c>
      <c r="C33" s="508">
        <v>640</v>
      </c>
      <c r="D33" s="131" t="s">
        <v>357</v>
      </c>
      <c r="E33" s="134"/>
      <c r="F33" s="5">
        <f t="shared" si="1"/>
        <v>0</v>
      </c>
      <c r="G33" s="135"/>
      <c r="H33" s="131"/>
      <c r="I33" s="134"/>
      <c r="J33" s="5"/>
      <c r="K33" s="261"/>
      <c r="L33" s="443"/>
      <c r="M33" s="216"/>
      <c r="N33" s="216"/>
      <c r="P33" s="16"/>
      <c r="Q33" s="16"/>
      <c r="R33" s="16"/>
      <c r="S33" s="16"/>
      <c r="T33" s="16"/>
      <c r="U33" s="16"/>
    </row>
    <row r="34" spans="1:21" s="218" customFormat="1" ht="30" customHeight="1">
      <c r="A34" s="313" t="s">
        <v>341</v>
      </c>
      <c r="B34" s="161"/>
      <c r="C34" s="135">
        <v>6.9</v>
      </c>
      <c r="D34" s="131" t="s">
        <v>386</v>
      </c>
      <c r="E34" s="134"/>
      <c r="F34" s="5">
        <f t="shared" si="1"/>
        <v>0</v>
      </c>
      <c r="G34" s="135"/>
      <c r="H34" s="131"/>
      <c r="I34" s="134"/>
      <c r="J34" s="5"/>
      <c r="K34" s="261"/>
      <c r="L34" s="443"/>
      <c r="M34" s="216"/>
      <c r="N34" s="216"/>
      <c r="P34" s="16"/>
      <c r="Q34" s="16"/>
      <c r="R34" s="16"/>
      <c r="S34" s="16"/>
      <c r="T34" s="16"/>
      <c r="U34" s="16"/>
    </row>
    <row r="35" spans="1:21" s="218" customFormat="1" ht="30" customHeight="1">
      <c r="A35" s="313" t="s">
        <v>342</v>
      </c>
      <c r="B35" s="161"/>
      <c r="C35" s="133">
        <v>107</v>
      </c>
      <c r="D35" s="358" t="s">
        <v>60</v>
      </c>
      <c r="E35" s="134"/>
      <c r="F35" s="5">
        <f t="shared" si="1"/>
        <v>0</v>
      </c>
      <c r="G35" s="135"/>
      <c r="H35" s="131"/>
      <c r="I35" s="134"/>
      <c r="J35" s="5"/>
      <c r="K35" s="261"/>
      <c r="L35" s="443"/>
      <c r="M35" s="216"/>
      <c r="N35" s="216"/>
      <c r="P35" s="16"/>
      <c r="Q35" s="16"/>
      <c r="R35" s="16"/>
      <c r="S35" s="16"/>
      <c r="T35" s="16"/>
      <c r="U35" s="16"/>
    </row>
    <row r="36" spans="1:21" s="218" customFormat="1" ht="30" customHeight="1">
      <c r="A36" s="262" t="s">
        <v>358</v>
      </c>
      <c r="B36" s="224" t="s">
        <v>866</v>
      </c>
      <c r="C36" s="221">
        <v>236</v>
      </c>
      <c r="D36" s="131" t="s">
        <v>151</v>
      </c>
      <c r="E36" s="134"/>
      <c r="F36" s="5">
        <f t="shared" ref="F36:F39" si="2">ROUNDDOWN(C36*E36,)</f>
        <v>0</v>
      </c>
      <c r="G36" s="184"/>
      <c r="H36" s="131"/>
      <c r="I36" s="134"/>
      <c r="J36" s="5"/>
      <c r="K36" s="261"/>
      <c r="L36" s="443"/>
      <c r="M36" s="216"/>
      <c r="N36" s="216"/>
      <c r="P36" s="16"/>
      <c r="Q36" s="16"/>
      <c r="R36" s="16"/>
      <c r="S36" s="16"/>
      <c r="T36" s="16"/>
      <c r="U36" s="16"/>
    </row>
    <row r="37" spans="1:21" s="218" customFormat="1" ht="30" customHeight="1">
      <c r="A37" s="341" t="s">
        <v>383</v>
      </c>
      <c r="B37" s="152" t="s">
        <v>953</v>
      </c>
      <c r="C37" s="369">
        <v>1372</v>
      </c>
      <c r="D37" s="131" t="s">
        <v>386</v>
      </c>
      <c r="E37" s="134"/>
      <c r="F37" s="5">
        <f t="shared" si="2"/>
        <v>0</v>
      </c>
      <c r="G37" s="135"/>
      <c r="H37" s="131"/>
      <c r="I37" s="134"/>
      <c r="J37" s="5"/>
      <c r="K37" s="261"/>
      <c r="L37" s="443"/>
      <c r="M37" s="216"/>
      <c r="N37" s="216"/>
      <c r="P37" s="16"/>
      <c r="Q37" s="16"/>
      <c r="R37" s="16"/>
      <c r="S37" s="16"/>
      <c r="T37" s="16"/>
      <c r="U37" s="16"/>
    </row>
    <row r="38" spans="1:21" s="218" customFormat="1" ht="30" customHeight="1">
      <c r="A38" s="136" t="s">
        <v>384</v>
      </c>
      <c r="B38" s="161" t="s">
        <v>385</v>
      </c>
      <c r="C38" s="133">
        <v>151</v>
      </c>
      <c r="D38" s="131" t="s">
        <v>387</v>
      </c>
      <c r="E38" s="149"/>
      <c r="F38" s="5">
        <f t="shared" si="2"/>
        <v>0</v>
      </c>
      <c r="G38" s="135"/>
      <c r="H38" s="131"/>
      <c r="I38" s="134"/>
      <c r="J38" s="5"/>
      <c r="K38" s="261"/>
      <c r="L38" s="443"/>
      <c r="M38" s="216"/>
      <c r="N38" s="216"/>
      <c r="P38" s="16"/>
      <c r="Q38" s="16"/>
      <c r="R38" s="16"/>
      <c r="S38" s="16"/>
      <c r="T38" s="16"/>
      <c r="U38" s="16"/>
    </row>
    <row r="39" spans="1:21" s="218" customFormat="1" ht="30" customHeight="1">
      <c r="A39" s="341" t="s">
        <v>388</v>
      </c>
      <c r="B39" s="161"/>
      <c r="C39" s="369">
        <v>1219</v>
      </c>
      <c r="D39" s="131" t="s">
        <v>386</v>
      </c>
      <c r="E39" s="134"/>
      <c r="F39" s="5">
        <f t="shared" si="2"/>
        <v>0</v>
      </c>
      <c r="G39" s="183"/>
      <c r="H39" s="335"/>
      <c r="I39" s="317"/>
      <c r="J39" s="176"/>
      <c r="K39" s="444"/>
      <c r="L39" s="445"/>
      <c r="M39" s="216"/>
      <c r="N39" s="216"/>
      <c r="P39" s="16"/>
      <c r="Q39" s="16"/>
      <c r="R39" s="16"/>
      <c r="S39" s="16"/>
      <c r="T39" s="16"/>
      <c r="U39" s="16"/>
    </row>
    <row r="40" spans="1:21" s="218" customFormat="1" ht="15.6" customHeight="1">
      <c r="A40" s="180"/>
      <c r="B40" s="181"/>
      <c r="C40" s="180"/>
      <c r="D40" s="182"/>
      <c r="E40" s="180"/>
      <c r="F40" s="180"/>
      <c r="G40" s="16"/>
      <c r="H40" s="180"/>
      <c r="I40" s="180"/>
      <c r="J40" s="180"/>
      <c r="K40" s="16"/>
      <c r="L40" s="114"/>
      <c r="M40" s="216"/>
      <c r="N40" s="216"/>
      <c r="P40" s="16"/>
      <c r="Q40" s="16"/>
      <c r="R40" s="16"/>
      <c r="S40" s="16"/>
      <c r="T40" s="16"/>
      <c r="U40" s="16"/>
    </row>
    <row r="41" spans="1:21" s="218" customFormat="1" ht="30" customHeight="1">
      <c r="A41" s="596" t="s">
        <v>14</v>
      </c>
      <c r="B41" s="596"/>
      <c r="C41" s="596"/>
      <c r="D41" s="596"/>
      <c r="E41" s="596"/>
      <c r="F41" s="596"/>
      <c r="G41" s="597"/>
      <c r="H41" s="597"/>
      <c r="I41" s="597"/>
      <c r="J41" s="16"/>
      <c r="K41" s="612">
        <f>K21+1</f>
        <v>16</v>
      </c>
      <c r="L41" s="612"/>
      <c r="M41" s="216"/>
      <c r="N41" s="216"/>
      <c r="P41" s="16"/>
      <c r="Q41" s="16"/>
      <c r="R41" s="16"/>
      <c r="S41" s="16"/>
      <c r="T41" s="16"/>
      <c r="U41" s="16"/>
    </row>
    <row r="42" spans="1:21" s="218" customFormat="1" ht="15" customHeight="1">
      <c r="A42" s="598" t="s">
        <v>12</v>
      </c>
      <c r="B42" s="601" t="s">
        <v>13</v>
      </c>
      <c r="C42" s="585" t="s">
        <v>9</v>
      </c>
      <c r="D42" s="604"/>
      <c r="E42" s="604"/>
      <c r="F42" s="604"/>
      <c r="G42" s="606" t="s">
        <v>4</v>
      </c>
      <c r="H42" s="607"/>
      <c r="I42" s="607"/>
      <c r="J42" s="608"/>
      <c r="K42" s="592" t="s">
        <v>2</v>
      </c>
      <c r="L42" s="593"/>
      <c r="M42" s="216"/>
      <c r="N42" s="216"/>
      <c r="P42" s="16"/>
      <c r="Q42" s="16"/>
      <c r="R42" s="16"/>
      <c r="S42" s="16"/>
      <c r="T42" s="16"/>
      <c r="U42" s="16"/>
    </row>
    <row r="43" spans="1:21" s="218" customFormat="1" ht="15" customHeight="1">
      <c r="A43" s="599"/>
      <c r="B43" s="602"/>
      <c r="C43" s="587"/>
      <c r="D43" s="605"/>
      <c r="E43" s="605"/>
      <c r="F43" s="605"/>
      <c r="G43" s="609"/>
      <c r="H43" s="610"/>
      <c r="I43" s="610"/>
      <c r="J43" s="611"/>
      <c r="K43" s="594"/>
      <c r="L43" s="595"/>
      <c r="M43" s="216"/>
      <c r="N43" s="216"/>
      <c r="P43" s="16"/>
      <c r="Q43" s="16"/>
      <c r="R43" s="16"/>
      <c r="S43" s="16"/>
      <c r="T43" s="16"/>
      <c r="U43" s="16"/>
    </row>
    <row r="44" spans="1:21" s="218" customFormat="1" ht="30" customHeight="1">
      <c r="A44" s="600"/>
      <c r="B44" s="603"/>
      <c r="C44" s="155" t="s">
        <v>0</v>
      </c>
      <c r="D44" s="156" t="s">
        <v>1</v>
      </c>
      <c r="E44" s="155" t="s">
        <v>5</v>
      </c>
      <c r="F44" s="157" t="s">
        <v>3</v>
      </c>
      <c r="G44" s="155" t="s">
        <v>0</v>
      </c>
      <c r="H44" s="158" t="s">
        <v>1</v>
      </c>
      <c r="I44" s="159" t="s">
        <v>5</v>
      </c>
      <c r="J44" s="159" t="s">
        <v>3</v>
      </c>
      <c r="K44" s="594"/>
      <c r="L44" s="595"/>
      <c r="M44" s="216"/>
      <c r="N44" s="216"/>
      <c r="P44" s="16"/>
      <c r="Q44" s="16"/>
      <c r="R44" s="16"/>
      <c r="S44" s="16"/>
      <c r="T44" s="16"/>
      <c r="U44" s="16"/>
    </row>
    <row r="45" spans="1:21" s="218" customFormat="1" ht="30" customHeight="1">
      <c r="A45" s="341"/>
      <c r="B45" s="161"/>
      <c r="C45" s="359"/>
      <c r="D45" s="131"/>
      <c r="E45" s="134"/>
      <c r="F45" s="5"/>
      <c r="G45" s="162"/>
      <c r="H45" s="163"/>
      <c r="I45" s="2"/>
      <c r="J45" s="164"/>
      <c r="K45" s="167"/>
      <c r="L45" s="185"/>
      <c r="M45" s="216"/>
      <c r="N45" s="216"/>
      <c r="P45" s="16"/>
      <c r="Q45" s="16"/>
      <c r="R45" s="16"/>
      <c r="S45" s="16"/>
      <c r="T45" s="16"/>
      <c r="U45" s="16"/>
    </row>
    <row r="46" spans="1:21" s="218" customFormat="1" ht="30" customHeight="1">
      <c r="A46" s="173" t="s">
        <v>435</v>
      </c>
      <c r="B46" s="161"/>
      <c r="C46" s="135"/>
      <c r="D46" s="131"/>
      <c r="E46" s="134"/>
      <c r="F46" s="5">
        <f>SUM(F27:F45)</f>
        <v>0</v>
      </c>
      <c r="G46" s="135"/>
      <c r="H46" s="131"/>
      <c r="I46" s="134"/>
      <c r="J46" s="5"/>
      <c r="K46" s="167"/>
      <c r="L46" s="185"/>
      <c r="M46" s="216"/>
      <c r="N46" s="216"/>
      <c r="P46" s="16"/>
      <c r="Q46" s="16"/>
      <c r="R46" s="16"/>
      <c r="S46" s="16"/>
      <c r="T46" s="16"/>
      <c r="U46" s="16"/>
    </row>
    <row r="47" spans="1:21" s="218" customFormat="1" ht="30" customHeight="1">
      <c r="A47" s="287"/>
      <c r="B47" s="161"/>
      <c r="C47" s="135"/>
      <c r="D47" s="131"/>
      <c r="E47" s="134"/>
      <c r="F47" s="5"/>
      <c r="G47" s="135"/>
      <c r="H47" s="131"/>
      <c r="I47" s="134"/>
      <c r="J47" s="5"/>
      <c r="K47" s="167"/>
      <c r="L47" s="185"/>
      <c r="M47" s="216"/>
      <c r="N47" s="216"/>
      <c r="P47" s="16"/>
      <c r="Q47" s="16"/>
      <c r="R47" s="16"/>
      <c r="S47" s="16"/>
      <c r="T47" s="16"/>
      <c r="U47" s="16"/>
    </row>
    <row r="48" spans="1:21" s="218" customFormat="1" ht="30" customHeight="1">
      <c r="A48" s="287" t="s">
        <v>337</v>
      </c>
      <c r="B48" s="161"/>
      <c r="C48" s="135"/>
      <c r="D48" s="131"/>
      <c r="E48" s="134"/>
      <c r="F48" s="5"/>
      <c r="G48" s="135"/>
      <c r="H48" s="131"/>
      <c r="I48" s="134"/>
      <c r="J48" s="5"/>
      <c r="K48" s="167"/>
      <c r="L48" s="185"/>
      <c r="M48" s="216"/>
      <c r="N48" s="216"/>
      <c r="P48" s="16"/>
      <c r="Q48" s="16"/>
      <c r="R48" s="16"/>
      <c r="S48" s="16"/>
      <c r="T48" s="16"/>
      <c r="U48" s="16"/>
    </row>
    <row r="49" spans="1:21" s="218" customFormat="1" ht="30" customHeight="1">
      <c r="A49" s="265" t="s">
        <v>92</v>
      </c>
      <c r="B49" s="161"/>
      <c r="C49" s="135">
        <v>33.200000000000003</v>
      </c>
      <c r="D49" s="131" t="s">
        <v>386</v>
      </c>
      <c r="E49" s="134"/>
      <c r="F49" s="5">
        <f t="shared" ref="F49:F54" si="3">ROUNDDOWN(C49*E49,0)</f>
        <v>0</v>
      </c>
      <c r="G49" s="135"/>
      <c r="H49" s="131"/>
      <c r="I49" s="134"/>
      <c r="J49" s="5"/>
      <c r="K49" s="261"/>
      <c r="L49" s="443"/>
      <c r="M49" s="216"/>
      <c r="N49" s="216"/>
      <c r="P49" s="16"/>
      <c r="Q49" s="16"/>
      <c r="R49" s="16"/>
      <c r="S49" s="16"/>
      <c r="T49" s="16"/>
      <c r="U49" s="16"/>
    </row>
    <row r="50" spans="1:21" s="218" customFormat="1" ht="30" customHeight="1">
      <c r="A50" s="265" t="s">
        <v>93</v>
      </c>
      <c r="B50" s="161"/>
      <c r="C50" s="135">
        <v>13.2</v>
      </c>
      <c r="D50" s="131" t="s">
        <v>386</v>
      </c>
      <c r="E50" s="134"/>
      <c r="F50" s="5">
        <f t="shared" si="3"/>
        <v>0</v>
      </c>
      <c r="G50" s="135"/>
      <c r="H50" s="131"/>
      <c r="I50" s="134"/>
      <c r="J50" s="5"/>
      <c r="K50" s="261"/>
      <c r="L50" s="443"/>
      <c r="M50" s="216"/>
      <c r="N50" s="216"/>
      <c r="P50" s="16"/>
      <c r="Q50" s="16"/>
      <c r="R50" s="16"/>
      <c r="S50" s="16"/>
      <c r="T50" s="16"/>
      <c r="U50" s="16"/>
    </row>
    <row r="51" spans="1:21" s="218" customFormat="1" ht="30" customHeight="1">
      <c r="A51" s="371" t="s">
        <v>94</v>
      </c>
      <c r="B51" s="161"/>
      <c r="C51" s="135">
        <v>5.5</v>
      </c>
      <c r="D51" s="131" t="s">
        <v>386</v>
      </c>
      <c r="E51" s="134"/>
      <c r="F51" s="5">
        <f t="shared" si="3"/>
        <v>0</v>
      </c>
      <c r="G51" s="135"/>
      <c r="H51" s="131"/>
      <c r="I51" s="134"/>
      <c r="J51" s="5"/>
      <c r="K51" s="261"/>
      <c r="L51" s="443"/>
      <c r="M51" s="216"/>
      <c r="N51" s="216"/>
      <c r="P51" s="16"/>
      <c r="Q51" s="16"/>
      <c r="R51" s="16"/>
      <c r="S51" s="16"/>
      <c r="T51" s="16"/>
      <c r="U51" s="16"/>
    </row>
    <row r="52" spans="1:21" s="218" customFormat="1" ht="30" customHeight="1">
      <c r="A52" s="287" t="s">
        <v>340</v>
      </c>
      <c r="B52" s="152"/>
      <c r="C52" s="135">
        <v>0.9</v>
      </c>
      <c r="D52" s="131" t="s">
        <v>386</v>
      </c>
      <c r="E52" s="134"/>
      <c r="F52" s="5">
        <f t="shared" si="3"/>
        <v>0</v>
      </c>
      <c r="G52" s="135"/>
      <c r="H52" s="131"/>
      <c r="I52" s="134"/>
      <c r="J52" s="5"/>
      <c r="K52" s="261"/>
      <c r="L52" s="443"/>
      <c r="M52" s="216"/>
      <c r="N52" s="216"/>
      <c r="P52" s="16"/>
      <c r="Q52" s="16"/>
      <c r="R52" s="16"/>
      <c r="S52" s="16"/>
      <c r="T52" s="16"/>
      <c r="U52" s="16"/>
    </row>
    <row r="53" spans="1:21" s="218" customFormat="1" ht="30" customHeight="1">
      <c r="A53" s="287" t="s">
        <v>343</v>
      </c>
      <c r="B53" s="161"/>
      <c r="C53" s="135">
        <v>7.5</v>
      </c>
      <c r="D53" s="131" t="s">
        <v>386</v>
      </c>
      <c r="E53" s="134"/>
      <c r="F53" s="5">
        <f t="shared" si="3"/>
        <v>0</v>
      </c>
      <c r="G53" s="135"/>
      <c r="H53" s="131"/>
      <c r="I53" s="134"/>
      <c r="J53" s="5"/>
      <c r="K53" s="261"/>
      <c r="L53" s="443"/>
      <c r="M53" s="216"/>
      <c r="N53" s="216"/>
      <c r="P53" s="16"/>
      <c r="Q53" s="16"/>
      <c r="R53" s="16"/>
      <c r="S53" s="16"/>
      <c r="T53" s="16"/>
      <c r="U53" s="16"/>
    </row>
    <row r="54" spans="1:21" s="218" customFormat="1" ht="30" customHeight="1">
      <c r="A54" s="262" t="s">
        <v>358</v>
      </c>
      <c r="B54" s="224" t="s">
        <v>866</v>
      </c>
      <c r="C54" s="221">
        <v>12</v>
      </c>
      <c r="D54" s="131" t="s">
        <v>151</v>
      </c>
      <c r="E54" s="134"/>
      <c r="F54" s="5">
        <f t="shared" si="3"/>
        <v>0</v>
      </c>
      <c r="G54" s="135"/>
      <c r="H54" s="131"/>
      <c r="I54" s="134"/>
      <c r="J54" s="5"/>
      <c r="K54" s="261"/>
      <c r="L54" s="443"/>
      <c r="M54" s="216"/>
      <c r="N54" s="216"/>
      <c r="P54" s="16"/>
      <c r="Q54" s="16"/>
      <c r="R54" s="16"/>
      <c r="S54" s="16"/>
      <c r="T54" s="16"/>
      <c r="U54" s="16"/>
    </row>
    <row r="55" spans="1:21" s="218" customFormat="1" ht="30" customHeight="1">
      <c r="A55" s="136" t="s">
        <v>384</v>
      </c>
      <c r="B55" s="161" t="s">
        <v>385</v>
      </c>
      <c r="C55" s="135">
        <v>13</v>
      </c>
      <c r="D55" s="131" t="s">
        <v>387</v>
      </c>
      <c r="E55" s="149"/>
      <c r="F55" s="5">
        <f t="shared" ref="F55" si="4">ROUNDDOWN(C55*E55,)</f>
        <v>0</v>
      </c>
      <c r="G55" s="135"/>
      <c r="H55" s="131"/>
      <c r="I55" s="134"/>
      <c r="J55" s="5"/>
      <c r="K55" s="261"/>
      <c r="L55" s="443"/>
      <c r="M55" s="216"/>
      <c r="N55" s="216"/>
      <c r="P55" s="16"/>
      <c r="Q55" s="16"/>
      <c r="R55" s="16"/>
      <c r="S55" s="16"/>
      <c r="T55" s="16"/>
      <c r="U55" s="16"/>
    </row>
    <row r="56" spans="1:21" s="218" customFormat="1" ht="30" customHeight="1">
      <c r="A56" s="173" t="s">
        <v>436</v>
      </c>
      <c r="B56" s="374"/>
      <c r="C56" s="375"/>
      <c r="D56" s="188"/>
      <c r="E56" s="189"/>
      <c r="F56" s="5">
        <f>SUM(F49:F55)</f>
        <v>0</v>
      </c>
      <c r="G56" s="135"/>
      <c r="H56" s="131"/>
      <c r="I56" s="134"/>
      <c r="J56" s="5"/>
      <c r="K56" s="167"/>
      <c r="L56" s="185"/>
      <c r="M56" s="216"/>
      <c r="N56" s="216"/>
      <c r="P56" s="16"/>
      <c r="Q56" s="16"/>
      <c r="R56" s="16"/>
      <c r="S56" s="16"/>
      <c r="T56" s="16"/>
      <c r="U56" s="16"/>
    </row>
    <row r="57" spans="1:21" s="218" customFormat="1" ht="30" customHeight="1">
      <c r="A57" s="173"/>
      <c r="B57" s="161"/>
      <c r="C57" s="135"/>
      <c r="D57" s="131"/>
      <c r="E57" s="189"/>
      <c r="F57" s="5"/>
      <c r="G57" s="135"/>
      <c r="H57" s="131"/>
      <c r="I57" s="134"/>
      <c r="J57" s="5"/>
      <c r="K57" s="167"/>
      <c r="L57" s="185"/>
      <c r="M57" s="216"/>
      <c r="N57" s="216"/>
      <c r="P57" s="16"/>
      <c r="Q57" s="16"/>
      <c r="R57" s="16"/>
      <c r="S57" s="16"/>
      <c r="T57" s="16"/>
      <c r="U57" s="16"/>
    </row>
    <row r="58" spans="1:21" s="218" customFormat="1" ht="30" customHeight="1">
      <c r="A58" s="262" t="s">
        <v>949</v>
      </c>
      <c r="B58" s="161"/>
      <c r="C58" s="135"/>
      <c r="D58" s="358"/>
      <c r="E58" s="134"/>
      <c r="F58" s="5"/>
      <c r="G58" s="135"/>
      <c r="H58" s="131"/>
      <c r="I58" s="134"/>
      <c r="J58" s="5"/>
      <c r="K58" s="167"/>
      <c r="L58" s="185"/>
      <c r="M58" s="216"/>
      <c r="N58" s="216"/>
      <c r="P58" s="16"/>
      <c r="Q58" s="16"/>
      <c r="R58" s="16"/>
      <c r="S58" s="16"/>
      <c r="T58" s="16"/>
      <c r="U58" s="16"/>
    </row>
    <row r="59" spans="1:21" s="218" customFormat="1" ht="30" customHeight="1">
      <c r="A59" s="287" t="s">
        <v>340</v>
      </c>
      <c r="B59" s="174"/>
      <c r="C59" s="362">
        <v>0.74</v>
      </c>
      <c r="D59" s="131" t="s">
        <v>387</v>
      </c>
      <c r="E59" s="149"/>
      <c r="F59" s="5">
        <f t="shared" ref="F59" si="5">ROUNDDOWN(C59*E59,0)</f>
        <v>0</v>
      </c>
      <c r="G59" s="183"/>
      <c r="H59" s="335"/>
      <c r="I59" s="317"/>
      <c r="J59" s="176"/>
      <c r="K59" s="444"/>
      <c r="L59" s="445"/>
      <c r="M59" s="216"/>
      <c r="N59" s="216"/>
      <c r="P59" s="16"/>
      <c r="Q59" s="16"/>
      <c r="R59" s="16"/>
      <c r="S59" s="16"/>
      <c r="T59" s="16"/>
      <c r="U59" s="16"/>
    </row>
    <row r="60" spans="1:21" s="218" customFormat="1" ht="15.6" customHeight="1">
      <c r="A60" s="180"/>
      <c r="B60" s="181"/>
      <c r="C60" s="180"/>
      <c r="D60" s="182"/>
      <c r="E60" s="180"/>
      <c r="F60" s="180"/>
      <c r="G60" s="16"/>
      <c r="H60" s="180"/>
      <c r="I60" s="180"/>
      <c r="J60" s="180"/>
      <c r="K60" s="16"/>
      <c r="L60" s="114"/>
      <c r="M60" s="216"/>
      <c r="N60" s="216"/>
      <c r="P60" s="16"/>
      <c r="Q60" s="16"/>
      <c r="R60" s="16"/>
      <c r="S60" s="16"/>
      <c r="T60" s="16"/>
      <c r="U60" s="16"/>
    </row>
    <row r="61" spans="1:21" s="218" customFormat="1" ht="30" customHeight="1">
      <c r="A61" s="596" t="s">
        <v>14</v>
      </c>
      <c r="B61" s="596"/>
      <c r="C61" s="596"/>
      <c r="D61" s="596"/>
      <c r="E61" s="596"/>
      <c r="F61" s="596"/>
      <c r="G61" s="597"/>
      <c r="H61" s="597"/>
      <c r="I61" s="597"/>
      <c r="J61" s="16"/>
      <c r="K61" s="612">
        <f>K41+1</f>
        <v>17</v>
      </c>
      <c r="L61" s="612"/>
      <c r="M61" s="216"/>
      <c r="N61" s="216"/>
      <c r="P61" s="16"/>
      <c r="Q61" s="16"/>
      <c r="R61" s="16"/>
      <c r="S61" s="16"/>
      <c r="T61" s="16"/>
      <c r="U61" s="16"/>
    </row>
    <row r="62" spans="1:21" s="218" customFormat="1" ht="15" customHeight="1">
      <c r="A62" s="598" t="s">
        <v>12</v>
      </c>
      <c r="B62" s="601" t="s">
        <v>13</v>
      </c>
      <c r="C62" s="585" t="s">
        <v>9</v>
      </c>
      <c r="D62" s="613"/>
      <c r="E62" s="613"/>
      <c r="F62" s="614"/>
      <c r="G62" s="606" t="s">
        <v>4</v>
      </c>
      <c r="H62" s="607"/>
      <c r="I62" s="607"/>
      <c r="J62" s="608"/>
      <c r="K62" s="592" t="s">
        <v>2</v>
      </c>
      <c r="L62" s="593"/>
      <c r="M62" s="216"/>
      <c r="N62" s="216"/>
      <c r="P62" s="16"/>
      <c r="Q62" s="16"/>
      <c r="R62" s="16"/>
      <c r="S62" s="16"/>
      <c r="T62" s="16"/>
      <c r="U62" s="16"/>
    </row>
    <row r="63" spans="1:21" s="218" customFormat="1" ht="15" customHeight="1">
      <c r="A63" s="599"/>
      <c r="B63" s="602"/>
      <c r="C63" s="615"/>
      <c r="D63" s="616"/>
      <c r="E63" s="616"/>
      <c r="F63" s="617"/>
      <c r="G63" s="609"/>
      <c r="H63" s="610"/>
      <c r="I63" s="610"/>
      <c r="J63" s="611"/>
      <c r="K63" s="594"/>
      <c r="L63" s="595"/>
      <c r="M63" s="216"/>
      <c r="N63" s="216"/>
      <c r="P63" s="16"/>
      <c r="Q63" s="16"/>
      <c r="R63" s="16"/>
      <c r="S63" s="16"/>
      <c r="T63" s="16"/>
      <c r="U63" s="16"/>
    </row>
    <row r="64" spans="1:21" s="218" customFormat="1" ht="30" customHeight="1">
      <c r="A64" s="600"/>
      <c r="B64" s="603"/>
      <c r="C64" s="155" t="s">
        <v>0</v>
      </c>
      <c r="D64" s="156" t="s">
        <v>1</v>
      </c>
      <c r="E64" s="155" t="s">
        <v>5</v>
      </c>
      <c r="F64" s="157" t="s">
        <v>3</v>
      </c>
      <c r="G64" s="155" t="s">
        <v>0</v>
      </c>
      <c r="H64" s="158" t="s">
        <v>1</v>
      </c>
      <c r="I64" s="159" t="s">
        <v>5</v>
      </c>
      <c r="J64" s="159" t="s">
        <v>3</v>
      </c>
      <c r="K64" s="594"/>
      <c r="L64" s="595"/>
      <c r="M64" s="216"/>
      <c r="N64" s="216"/>
      <c r="P64" s="16"/>
      <c r="Q64" s="16"/>
      <c r="R64" s="16"/>
      <c r="S64" s="16"/>
      <c r="T64" s="16"/>
      <c r="U64" s="16"/>
    </row>
    <row r="65" spans="1:21" s="218" customFormat="1" ht="30" customHeight="1">
      <c r="A65" s="265" t="s">
        <v>93</v>
      </c>
      <c r="B65" s="174"/>
      <c r="C65" s="362">
        <v>2.8</v>
      </c>
      <c r="D65" s="131" t="s">
        <v>387</v>
      </c>
      <c r="E65" s="149"/>
      <c r="F65" s="5">
        <f t="shared" ref="F65:F76" si="6">ROUNDDOWN(C65*E65,0)</f>
        <v>0</v>
      </c>
      <c r="G65" s="162"/>
      <c r="H65" s="163"/>
      <c r="I65" s="2"/>
      <c r="J65" s="164"/>
      <c r="K65" s="261"/>
      <c r="L65" s="443"/>
      <c r="M65" s="216"/>
      <c r="N65" s="216"/>
      <c r="P65" s="16"/>
      <c r="Q65" s="16"/>
      <c r="R65" s="16"/>
      <c r="S65" s="16"/>
      <c r="T65" s="16"/>
      <c r="U65" s="16"/>
    </row>
    <row r="66" spans="1:21" s="218" customFormat="1" ht="30" customHeight="1">
      <c r="A66" s="265" t="s">
        <v>419</v>
      </c>
      <c r="B66" s="152"/>
      <c r="C66" s="135">
        <v>14</v>
      </c>
      <c r="D66" s="131" t="s">
        <v>387</v>
      </c>
      <c r="E66" s="134"/>
      <c r="F66" s="5">
        <f t="shared" si="6"/>
        <v>0</v>
      </c>
      <c r="G66" s="135"/>
      <c r="H66" s="131"/>
      <c r="I66" s="134"/>
      <c r="J66" s="5"/>
      <c r="K66" s="261"/>
      <c r="L66" s="443"/>
      <c r="M66" s="216"/>
      <c r="N66" s="216"/>
      <c r="P66" s="16"/>
      <c r="Q66" s="16"/>
      <c r="R66" s="16"/>
      <c r="S66" s="16"/>
      <c r="T66" s="16"/>
      <c r="U66" s="16"/>
    </row>
    <row r="67" spans="1:21" s="218" customFormat="1" ht="30" customHeight="1">
      <c r="A67" s="265" t="s">
        <v>92</v>
      </c>
      <c r="B67" s="152"/>
      <c r="C67" s="135">
        <v>10.93</v>
      </c>
      <c r="D67" s="131" t="s">
        <v>387</v>
      </c>
      <c r="E67" s="134"/>
      <c r="F67" s="5">
        <f t="shared" si="6"/>
        <v>0</v>
      </c>
      <c r="G67" s="135"/>
      <c r="H67" s="131"/>
      <c r="I67" s="134"/>
      <c r="J67" s="5"/>
      <c r="K67" s="261"/>
      <c r="L67" s="443"/>
      <c r="M67" s="216"/>
      <c r="N67" s="216"/>
      <c r="P67" s="16"/>
      <c r="Q67" s="16"/>
      <c r="R67" s="16"/>
      <c r="S67" s="16"/>
      <c r="T67" s="16"/>
      <c r="U67" s="16"/>
    </row>
    <row r="68" spans="1:21" s="218" customFormat="1" ht="30" customHeight="1">
      <c r="A68" s="341" t="s">
        <v>420</v>
      </c>
      <c r="B68" s="174"/>
      <c r="C68" s="350">
        <v>2.4</v>
      </c>
      <c r="D68" s="131" t="s">
        <v>387</v>
      </c>
      <c r="E68" s="134"/>
      <c r="F68" s="5">
        <f t="shared" si="6"/>
        <v>0</v>
      </c>
      <c r="G68" s="135"/>
      <c r="H68" s="131"/>
      <c r="I68" s="134"/>
      <c r="J68" s="5"/>
      <c r="K68" s="261"/>
      <c r="L68" s="443"/>
      <c r="M68" s="216"/>
      <c r="N68" s="216"/>
      <c r="P68" s="16"/>
      <c r="Q68" s="16"/>
      <c r="R68" s="16"/>
      <c r="S68" s="16"/>
      <c r="T68" s="16"/>
      <c r="U68" s="16"/>
    </row>
    <row r="69" spans="1:21" s="218" customFormat="1" ht="30" customHeight="1">
      <c r="A69" s="287" t="s">
        <v>421</v>
      </c>
      <c r="B69" s="161"/>
      <c r="C69" s="135">
        <v>0.8</v>
      </c>
      <c r="D69" s="131" t="s">
        <v>387</v>
      </c>
      <c r="E69" s="134"/>
      <c r="F69" s="5">
        <f t="shared" si="6"/>
        <v>0</v>
      </c>
      <c r="G69" s="135"/>
      <c r="H69" s="131"/>
      <c r="I69" s="134"/>
      <c r="J69" s="5"/>
      <c r="K69" s="261"/>
      <c r="L69" s="443"/>
      <c r="M69" s="216"/>
      <c r="N69" s="216"/>
      <c r="P69" s="16"/>
      <c r="Q69" s="16"/>
      <c r="R69" s="16"/>
      <c r="S69" s="16"/>
      <c r="T69" s="16"/>
      <c r="U69" s="16"/>
    </row>
    <row r="70" spans="1:21" s="218" customFormat="1" ht="30" customHeight="1">
      <c r="A70" s="341" t="s">
        <v>422</v>
      </c>
      <c r="B70" s="161"/>
      <c r="C70" s="135">
        <v>2.4</v>
      </c>
      <c r="D70" s="131" t="s">
        <v>387</v>
      </c>
      <c r="E70" s="134"/>
      <c r="F70" s="5">
        <f t="shared" si="6"/>
        <v>0</v>
      </c>
      <c r="G70" s="135"/>
      <c r="H70" s="131"/>
      <c r="I70" s="134"/>
      <c r="J70" s="5"/>
      <c r="K70" s="261"/>
      <c r="L70" s="443"/>
      <c r="M70" s="216"/>
      <c r="N70" s="216"/>
      <c r="P70" s="16"/>
      <c r="Q70" s="16"/>
      <c r="R70" s="16"/>
      <c r="S70" s="16"/>
      <c r="T70" s="16"/>
      <c r="U70" s="16"/>
    </row>
    <row r="71" spans="1:21" s="218" customFormat="1" ht="30" customHeight="1">
      <c r="A71" s="262" t="s">
        <v>354</v>
      </c>
      <c r="B71" s="224"/>
      <c r="C71" s="221">
        <v>16</v>
      </c>
      <c r="D71" s="131" t="s">
        <v>357</v>
      </c>
      <c r="E71" s="134"/>
      <c r="F71" s="5">
        <f t="shared" si="6"/>
        <v>0</v>
      </c>
      <c r="G71" s="135"/>
      <c r="H71" s="131"/>
      <c r="I71" s="134"/>
      <c r="J71" s="5"/>
      <c r="K71" s="261"/>
      <c r="L71" s="443"/>
      <c r="M71" s="216"/>
      <c r="N71" s="216"/>
      <c r="P71" s="16"/>
      <c r="Q71" s="16"/>
      <c r="R71" s="16"/>
      <c r="S71" s="16"/>
      <c r="T71" s="16"/>
      <c r="U71" s="16"/>
    </row>
    <row r="72" spans="1:21" s="218" customFormat="1" ht="30" customHeight="1">
      <c r="A72" s="341" t="s">
        <v>423</v>
      </c>
      <c r="B72" s="161"/>
      <c r="C72" s="135">
        <v>0.4</v>
      </c>
      <c r="D72" s="131" t="s">
        <v>357</v>
      </c>
      <c r="E72" s="134"/>
      <c r="F72" s="5">
        <f t="shared" si="6"/>
        <v>0</v>
      </c>
      <c r="G72" s="135"/>
      <c r="H72" s="131"/>
      <c r="I72" s="134"/>
      <c r="J72" s="5"/>
      <c r="K72" s="261"/>
      <c r="L72" s="443"/>
      <c r="M72" s="216"/>
      <c r="N72" s="216"/>
      <c r="P72" s="16"/>
      <c r="Q72" s="16"/>
      <c r="R72" s="16"/>
      <c r="S72" s="16"/>
      <c r="T72" s="16"/>
      <c r="U72" s="16"/>
    </row>
    <row r="73" spans="1:21" s="218" customFormat="1" ht="30" customHeight="1">
      <c r="A73" s="341" t="s">
        <v>424</v>
      </c>
      <c r="B73" s="152"/>
      <c r="C73" s="135">
        <v>16</v>
      </c>
      <c r="D73" s="358" t="s">
        <v>390</v>
      </c>
      <c r="E73" s="134"/>
      <c r="F73" s="5">
        <f t="shared" si="6"/>
        <v>0</v>
      </c>
      <c r="G73" s="135"/>
      <c r="H73" s="131"/>
      <c r="I73" s="134"/>
      <c r="J73" s="5"/>
      <c r="K73" s="261"/>
      <c r="L73" s="443"/>
      <c r="M73" s="216"/>
      <c r="N73" s="216"/>
      <c r="P73" s="16"/>
      <c r="Q73" s="16"/>
      <c r="R73" s="16"/>
      <c r="S73" s="16"/>
      <c r="T73" s="16"/>
      <c r="U73" s="16"/>
    </row>
    <row r="74" spans="1:21" s="218" customFormat="1" ht="30" customHeight="1">
      <c r="A74" s="341" t="s">
        <v>425</v>
      </c>
      <c r="B74" s="174"/>
      <c r="C74" s="362">
        <v>10</v>
      </c>
      <c r="D74" s="335" t="s">
        <v>393</v>
      </c>
      <c r="E74" s="149"/>
      <c r="F74" s="5">
        <f t="shared" si="6"/>
        <v>0</v>
      </c>
      <c r="G74" s="135"/>
      <c r="H74" s="131"/>
      <c r="I74" s="134"/>
      <c r="J74" s="5"/>
      <c r="K74" s="261"/>
      <c r="L74" s="443"/>
      <c r="M74" s="216"/>
      <c r="N74" s="216"/>
      <c r="P74" s="16"/>
      <c r="Q74" s="16"/>
      <c r="R74" s="16"/>
      <c r="S74" s="16"/>
      <c r="T74" s="16"/>
      <c r="U74" s="16"/>
    </row>
    <row r="75" spans="1:21" s="218" customFormat="1" ht="30" customHeight="1">
      <c r="A75" s="341" t="s">
        <v>426</v>
      </c>
      <c r="B75" s="174"/>
      <c r="C75" s="362">
        <v>9.5</v>
      </c>
      <c r="D75" s="335" t="s">
        <v>393</v>
      </c>
      <c r="E75" s="149"/>
      <c r="F75" s="5">
        <f t="shared" si="6"/>
        <v>0</v>
      </c>
      <c r="G75" s="135"/>
      <c r="H75" s="131"/>
      <c r="I75" s="134"/>
      <c r="J75" s="5"/>
      <c r="K75" s="261"/>
      <c r="L75" s="443"/>
      <c r="M75" s="216"/>
      <c r="N75" s="216"/>
      <c r="P75" s="16"/>
      <c r="Q75" s="16"/>
      <c r="R75" s="16"/>
      <c r="S75" s="16"/>
      <c r="T75" s="16"/>
      <c r="U75" s="16"/>
    </row>
    <row r="76" spans="1:21" s="218" customFormat="1" ht="30" customHeight="1">
      <c r="A76" s="262" t="s">
        <v>358</v>
      </c>
      <c r="B76" s="224" t="s">
        <v>427</v>
      </c>
      <c r="C76" s="135">
        <v>4</v>
      </c>
      <c r="D76" s="358" t="s">
        <v>151</v>
      </c>
      <c r="E76" s="134"/>
      <c r="F76" s="5">
        <f t="shared" si="6"/>
        <v>0</v>
      </c>
      <c r="G76" s="135"/>
      <c r="H76" s="131"/>
      <c r="I76" s="134"/>
      <c r="J76" s="5"/>
      <c r="K76" s="261"/>
      <c r="L76" s="443"/>
      <c r="M76" s="216"/>
      <c r="N76" s="216"/>
      <c r="P76" s="16"/>
      <c r="Q76" s="16"/>
      <c r="R76" s="16"/>
      <c r="S76" s="16"/>
      <c r="T76" s="16"/>
      <c r="U76" s="16"/>
    </row>
    <row r="77" spans="1:21" s="218" customFormat="1" ht="30" customHeight="1">
      <c r="A77" s="376"/>
      <c r="B77" s="152"/>
      <c r="C77" s="135"/>
      <c r="D77" s="358"/>
      <c r="E77" s="134"/>
      <c r="F77" s="5"/>
      <c r="G77" s="135"/>
      <c r="H77" s="131"/>
      <c r="I77" s="134"/>
      <c r="J77" s="5"/>
      <c r="K77" s="167"/>
      <c r="L77" s="185"/>
      <c r="M77" s="216"/>
      <c r="N77" s="216"/>
      <c r="P77" s="16"/>
      <c r="Q77" s="16"/>
      <c r="R77" s="16"/>
      <c r="S77" s="16"/>
      <c r="T77" s="16"/>
      <c r="U77" s="16"/>
    </row>
    <row r="78" spans="1:21" s="218" customFormat="1" ht="30" customHeight="1">
      <c r="A78" s="173" t="s">
        <v>437</v>
      </c>
      <c r="B78" s="174"/>
      <c r="C78" s="350"/>
      <c r="D78" s="335"/>
      <c r="E78" s="317"/>
      <c r="F78" s="5">
        <f>SUM(F59:F77)</f>
        <v>0</v>
      </c>
      <c r="G78" s="135"/>
      <c r="H78" s="131"/>
      <c r="I78" s="134"/>
      <c r="J78" s="5"/>
      <c r="K78" s="167"/>
      <c r="L78" s="185"/>
      <c r="M78" s="216"/>
      <c r="N78" s="216"/>
      <c r="P78" s="16"/>
      <c r="Q78" s="16"/>
      <c r="R78" s="16"/>
      <c r="S78" s="16"/>
      <c r="T78" s="16"/>
      <c r="U78" s="16"/>
    </row>
    <row r="79" spans="1:21" s="218" customFormat="1" ht="30" customHeight="1">
      <c r="A79" s="173"/>
      <c r="B79" s="174"/>
      <c r="C79" s="350"/>
      <c r="D79" s="335"/>
      <c r="E79" s="317"/>
      <c r="F79" s="377"/>
      <c r="G79" s="183"/>
      <c r="H79" s="335"/>
      <c r="I79" s="317"/>
      <c r="J79" s="176"/>
      <c r="K79" s="192"/>
      <c r="L79" s="191"/>
      <c r="M79" s="292"/>
      <c r="N79" s="216"/>
      <c r="P79" s="16"/>
      <c r="Q79" s="16"/>
      <c r="R79" s="16"/>
      <c r="S79" s="16"/>
      <c r="T79" s="16"/>
      <c r="U79" s="16"/>
    </row>
    <row r="80" spans="1:21" s="218" customFormat="1" ht="15.6" customHeight="1">
      <c r="A80" s="180"/>
      <c r="B80" s="181"/>
      <c r="C80" s="180"/>
      <c r="D80" s="182"/>
      <c r="E80" s="180"/>
      <c r="F80" s="180"/>
      <c r="G80" s="16"/>
      <c r="H80" s="180"/>
      <c r="I80" s="180"/>
      <c r="J80" s="180"/>
      <c r="K80" s="16"/>
      <c r="L80" s="114"/>
      <c r="M80" s="216"/>
      <c r="N80" s="216"/>
      <c r="P80" s="16"/>
      <c r="Q80" s="16"/>
      <c r="R80" s="16"/>
      <c r="S80" s="16"/>
      <c r="T80" s="16"/>
      <c r="U80" s="16"/>
    </row>
    <row r="81" spans="1:21" s="218" customFormat="1" ht="30" customHeight="1">
      <c r="A81" s="596" t="s">
        <v>14</v>
      </c>
      <c r="B81" s="596"/>
      <c r="C81" s="596"/>
      <c r="D81" s="596"/>
      <c r="E81" s="596"/>
      <c r="F81" s="596"/>
      <c r="G81" s="597"/>
      <c r="H81" s="597"/>
      <c r="I81" s="597"/>
      <c r="J81" s="16"/>
      <c r="K81" s="612">
        <f>K61+1</f>
        <v>18</v>
      </c>
      <c r="L81" s="612"/>
      <c r="M81" s="216"/>
      <c r="N81" s="216"/>
      <c r="P81" s="16"/>
      <c r="Q81" s="16"/>
      <c r="R81" s="16"/>
      <c r="S81" s="16"/>
      <c r="T81" s="16"/>
      <c r="U81" s="16"/>
    </row>
    <row r="82" spans="1:21" s="218" customFormat="1" ht="15" customHeight="1">
      <c r="A82" s="598" t="s">
        <v>12</v>
      </c>
      <c r="B82" s="601" t="s">
        <v>13</v>
      </c>
      <c r="C82" s="585" t="s">
        <v>9</v>
      </c>
      <c r="D82" s="613"/>
      <c r="E82" s="613"/>
      <c r="F82" s="614"/>
      <c r="G82" s="606" t="s">
        <v>4</v>
      </c>
      <c r="H82" s="607"/>
      <c r="I82" s="607"/>
      <c r="J82" s="608"/>
      <c r="K82" s="592" t="s">
        <v>2</v>
      </c>
      <c r="L82" s="593"/>
      <c r="M82" s="216"/>
      <c r="N82" s="216"/>
      <c r="P82" s="16"/>
      <c r="Q82" s="16"/>
      <c r="R82" s="16"/>
      <c r="S82" s="16"/>
      <c r="T82" s="16"/>
      <c r="U82" s="16"/>
    </row>
    <row r="83" spans="1:21" s="218" customFormat="1" ht="15" customHeight="1">
      <c r="A83" s="599"/>
      <c r="B83" s="602"/>
      <c r="C83" s="615"/>
      <c r="D83" s="616"/>
      <c r="E83" s="616"/>
      <c r="F83" s="617"/>
      <c r="G83" s="609"/>
      <c r="H83" s="610"/>
      <c r="I83" s="610"/>
      <c r="J83" s="611"/>
      <c r="K83" s="594"/>
      <c r="L83" s="595"/>
      <c r="M83" s="216"/>
      <c r="N83" s="216"/>
      <c r="P83" s="16"/>
      <c r="Q83" s="16"/>
      <c r="R83" s="16"/>
      <c r="S83" s="16"/>
      <c r="T83" s="16"/>
      <c r="U83" s="16"/>
    </row>
    <row r="84" spans="1:21" s="218" customFormat="1" ht="30" customHeight="1">
      <c r="A84" s="600"/>
      <c r="B84" s="603"/>
      <c r="C84" s="155" t="s">
        <v>0</v>
      </c>
      <c r="D84" s="156" t="s">
        <v>1</v>
      </c>
      <c r="E84" s="155" t="s">
        <v>5</v>
      </c>
      <c r="F84" s="157" t="s">
        <v>3</v>
      </c>
      <c r="G84" s="155" t="s">
        <v>0</v>
      </c>
      <c r="H84" s="158" t="s">
        <v>1</v>
      </c>
      <c r="I84" s="159" t="s">
        <v>5</v>
      </c>
      <c r="J84" s="159" t="s">
        <v>3</v>
      </c>
      <c r="K84" s="594"/>
      <c r="L84" s="595"/>
      <c r="M84" s="216"/>
      <c r="N84" s="216"/>
      <c r="P84" s="16"/>
      <c r="Q84" s="16"/>
      <c r="R84" s="16"/>
      <c r="S84" s="16"/>
      <c r="T84" s="16"/>
      <c r="U84" s="16"/>
    </row>
    <row r="85" spans="1:21" s="218" customFormat="1" ht="30" customHeight="1">
      <c r="A85" s="262" t="s">
        <v>854</v>
      </c>
      <c r="B85" s="224"/>
      <c r="C85" s="221"/>
      <c r="D85" s="131"/>
      <c r="E85" s="134"/>
      <c r="F85" s="5"/>
      <c r="G85" s="162"/>
      <c r="H85" s="163"/>
      <c r="I85" s="2"/>
      <c r="J85" s="164"/>
      <c r="K85" s="167"/>
      <c r="L85" s="185"/>
      <c r="M85" s="216"/>
      <c r="N85" s="216"/>
      <c r="P85" s="16"/>
      <c r="Q85" s="16"/>
      <c r="R85" s="16"/>
      <c r="S85" s="16"/>
      <c r="T85" s="16"/>
      <c r="U85" s="16"/>
    </row>
    <row r="86" spans="1:21" s="218" customFormat="1" ht="30" customHeight="1">
      <c r="A86" s="341" t="s">
        <v>389</v>
      </c>
      <c r="B86" s="161"/>
      <c r="C86" s="135">
        <v>59.9</v>
      </c>
      <c r="D86" s="131" t="s">
        <v>387</v>
      </c>
      <c r="E86" s="134"/>
      <c r="F86" s="5">
        <f t="shared" ref="F86:F91" si="7">ROUNDDOWN(C86*E86,0)</f>
        <v>0</v>
      </c>
      <c r="G86" s="135"/>
      <c r="H86" s="131"/>
      <c r="I86" s="134"/>
      <c r="J86" s="5"/>
      <c r="K86" s="261"/>
      <c r="L86" s="443"/>
      <c r="M86" s="216"/>
      <c r="N86" s="216"/>
      <c r="P86" s="16"/>
      <c r="Q86" s="16"/>
      <c r="R86" s="16"/>
      <c r="S86" s="16"/>
      <c r="T86" s="16"/>
      <c r="U86" s="16"/>
    </row>
    <row r="87" spans="1:21" s="218" customFormat="1" ht="30" customHeight="1">
      <c r="A87" s="341" t="s">
        <v>855</v>
      </c>
      <c r="B87" s="152"/>
      <c r="C87" s="135">
        <v>31.4</v>
      </c>
      <c r="D87" s="131" t="s">
        <v>387</v>
      </c>
      <c r="E87" s="134"/>
      <c r="F87" s="5">
        <f t="shared" si="7"/>
        <v>0</v>
      </c>
      <c r="G87" s="135"/>
      <c r="H87" s="131"/>
      <c r="I87" s="134"/>
      <c r="J87" s="5"/>
      <c r="K87" s="261"/>
      <c r="L87" s="443"/>
      <c r="M87" s="216"/>
      <c r="N87" s="216"/>
      <c r="P87" s="16"/>
      <c r="Q87" s="16"/>
      <c r="R87" s="16"/>
      <c r="S87" s="16"/>
      <c r="T87" s="16"/>
      <c r="U87" s="16"/>
    </row>
    <row r="88" spans="1:21" s="218" customFormat="1" ht="30" customHeight="1">
      <c r="A88" s="341" t="s">
        <v>391</v>
      </c>
      <c r="B88" s="174"/>
      <c r="C88" s="362">
        <v>32.4</v>
      </c>
      <c r="D88" s="131" t="s">
        <v>387</v>
      </c>
      <c r="E88" s="149"/>
      <c r="F88" s="5">
        <f t="shared" si="7"/>
        <v>0</v>
      </c>
      <c r="G88" s="135"/>
      <c r="H88" s="131"/>
      <c r="I88" s="134"/>
      <c r="J88" s="5"/>
      <c r="K88" s="261"/>
      <c r="L88" s="443"/>
      <c r="M88" s="216"/>
      <c r="N88" s="216"/>
      <c r="P88" s="16"/>
      <c r="Q88" s="16"/>
      <c r="R88" s="16"/>
      <c r="S88" s="16"/>
      <c r="T88" s="16"/>
      <c r="U88" s="16"/>
    </row>
    <row r="89" spans="1:21" s="218" customFormat="1" ht="30" customHeight="1">
      <c r="A89" s="341" t="s">
        <v>392</v>
      </c>
      <c r="B89" s="174" t="s">
        <v>355</v>
      </c>
      <c r="C89" s="362">
        <v>3.8</v>
      </c>
      <c r="D89" s="131" t="s">
        <v>387</v>
      </c>
      <c r="E89" s="149"/>
      <c r="F89" s="5">
        <f t="shared" si="7"/>
        <v>0</v>
      </c>
      <c r="G89" s="135"/>
      <c r="H89" s="131"/>
      <c r="I89" s="134"/>
      <c r="J89" s="5"/>
      <c r="K89" s="261"/>
      <c r="L89" s="443"/>
      <c r="M89" s="216"/>
      <c r="N89" s="216"/>
      <c r="P89" s="16"/>
      <c r="Q89" s="16"/>
      <c r="R89" s="16"/>
      <c r="S89" s="16"/>
      <c r="T89" s="16"/>
      <c r="U89" s="16"/>
    </row>
    <row r="90" spans="1:21" s="218" customFormat="1" ht="30" customHeight="1">
      <c r="A90" s="341" t="s">
        <v>856</v>
      </c>
      <c r="B90" s="152"/>
      <c r="C90" s="135">
        <v>25.8</v>
      </c>
      <c r="D90" s="358" t="s">
        <v>393</v>
      </c>
      <c r="E90" s="134"/>
      <c r="F90" s="5">
        <f t="shared" si="7"/>
        <v>0</v>
      </c>
      <c r="G90" s="135"/>
      <c r="H90" s="131"/>
      <c r="I90" s="134"/>
      <c r="J90" s="5"/>
      <c r="K90" s="261"/>
      <c r="L90" s="443"/>
      <c r="M90" s="216"/>
      <c r="N90" s="216"/>
      <c r="P90" s="16"/>
      <c r="Q90" s="16"/>
      <c r="R90" s="16"/>
      <c r="S90" s="16"/>
      <c r="T90" s="16"/>
      <c r="U90" s="16"/>
    </row>
    <row r="91" spans="1:21" s="218" customFormat="1" ht="30" customHeight="1">
      <c r="A91" s="341" t="s">
        <v>857</v>
      </c>
      <c r="B91" s="152"/>
      <c r="C91" s="135">
        <v>161.5</v>
      </c>
      <c r="D91" s="358" t="s">
        <v>357</v>
      </c>
      <c r="E91" s="134"/>
      <c r="F91" s="5">
        <f t="shared" si="7"/>
        <v>0</v>
      </c>
      <c r="G91" s="135"/>
      <c r="H91" s="131"/>
      <c r="I91" s="134"/>
      <c r="J91" s="5"/>
      <c r="K91" s="261"/>
      <c r="L91" s="443"/>
      <c r="M91" s="216"/>
      <c r="N91" s="216"/>
      <c r="P91" s="16"/>
      <c r="Q91" s="16"/>
      <c r="R91" s="16"/>
      <c r="S91" s="16"/>
      <c r="T91" s="16"/>
      <c r="U91" s="16"/>
    </row>
    <row r="92" spans="1:21" s="218" customFormat="1" ht="30" customHeight="1">
      <c r="A92" s="173" t="s">
        <v>438</v>
      </c>
      <c r="B92" s="174"/>
      <c r="C92" s="350"/>
      <c r="D92" s="335"/>
      <c r="E92" s="317"/>
      <c r="F92" s="5">
        <f>SUM(F86:F91)</f>
        <v>0</v>
      </c>
      <c r="G92" s="135"/>
      <c r="H92" s="131"/>
      <c r="I92" s="134"/>
      <c r="J92" s="5"/>
      <c r="K92" s="167"/>
      <c r="L92" s="185"/>
      <c r="M92" s="216"/>
      <c r="N92" s="216"/>
      <c r="P92" s="16"/>
      <c r="Q92" s="16"/>
      <c r="R92" s="16"/>
      <c r="S92" s="16"/>
      <c r="T92" s="16"/>
      <c r="U92" s="16"/>
    </row>
    <row r="93" spans="1:21" s="218" customFormat="1" ht="30" customHeight="1">
      <c r="A93" s="378"/>
      <c r="B93" s="379"/>
      <c r="C93" s="184"/>
      <c r="D93" s="188"/>
      <c r="E93" s="134"/>
      <c r="F93" s="5"/>
      <c r="G93" s="135"/>
      <c r="H93" s="131"/>
      <c r="I93" s="134"/>
      <c r="J93" s="5"/>
      <c r="K93" s="167"/>
      <c r="L93" s="185"/>
      <c r="M93" s="216"/>
      <c r="N93" s="216"/>
      <c r="P93" s="16"/>
      <c r="Q93" s="16"/>
      <c r="R93" s="16"/>
      <c r="S93" s="16"/>
      <c r="T93" s="16"/>
      <c r="U93" s="16"/>
    </row>
    <row r="94" spans="1:21" s="218" customFormat="1" ht="30" customHeight="1">
      <c r="A94" s="371"/>
      <c r="B94" s="152"/>
      <c r="C94" s="135"/>
      <c r="D94" s="131"/>
      <c r="E94" s="134"/>
      <c r="F94" s="5"/>
      <c r="G94" s="135"/>
      <c r="H94" s="131"/>
      <c r="I94" s="134"/>
      <c r="J94" s="5"/>
      <c r="K94" s="167"/>
      <c r="L94" s="185"/>
      <c r="M94" s="216"/>
      <c r="N94" s="216"/>
      <c r="P94" s="16"/>
      <c r="Q94" s="16"/>
      <c r="R94" s="16"/>
      <c r="S94" s="16"/>
      <c r="T94" s="16"/>
      <c r="U94" s="16"/>
    </row>
    <row r="95" spans="1:21" s="218" customFormat="1" ht="30" customHeight="1">
      <c r="A95" s="380"/>
      <c r="B95" s="381"/>
      <c r="C95" s="184"/>
      <c r="D95" s="195"/>
      <c r="E95" s="134"/>
      <c r="F95" s="5"/>
      <c r="G95" s="135"/>
      <c r="H95" s="131"/>
      <c r="I95" s="134"/>
      <c r="J95" s="5"/>
      <c r="K95" s="167"/>
      <c r="L95" s="185"/>
      <c r="M95" s="216"/>
      <c r="N95" s="216"/>
      <c r="P95" s="16"/>
      <c r="Q95" s="16"/>
      <c r="R95" s="16"/>
      <c r="S95" s="16"/>
      <c r="T95" s="16"/>
      <c r="U95" s="16"/>
    </row>
    <row r="96" spans="1:21" s="218" customFormat="1" ht="30" customHeight="1">
      <c r="A96" s="376"/>
      <c r="B96" s="381"/>
      <c r="C96" s="184"/>
      <c r="D96" s="195"/>
      <c r="E96" s="134"/>
      <c r="F96" s="5"/>
      <c r="G96" s="135"/>
      <c r="H96" s="131"/>
      <c r="I96" s="134"/>
      <c r="J96" s="5"/>
      <c r="K96" s="167"/>
      <c r="L96" s="185"/>
      <c r="M96" s="216"/>
      <c r="N96" s="216"/>
      <c r="P96" s="16"/>
      <c r="Q96" s="16"/>
      <c r="R96" s="16"/>
      <c r="S96" s="16"/>
      <c r="T96" s="16"/>
      <c r="U96" s="16"/>
    </row>
    <row r="97" spans="1:21" s="218" customFormat="1" ht="30" customHeight="1">
      <c r="A97" s="376"/>
      <c r="B97" s="381"/>
      <c r="C97" s="184"/>
      <c r="D97" s="195"/>
      <c r="E97" s="134"/>
      <c r="F97" s="5"/>
      <c r="G97" s="135"/>
      <c r="H97" s="131"/>
      <c r="I97" s="134"/>
      <c r="J97" s="5"/>
      <c r="K97" s="167"/>
      <c r="L97" s="185"/>
      <c r="M97" s="216"/>
      <c r="N97" s="216"/>
      <c r="P97" s="16"/>
      <c r="Q97" s="16"/>
      <c r="R97" s="16"/>
      <c r="S97" s="16"/>
      <c r="T97" s="16"/>
      <c r="U97" s="16"/>
    </row>
    <row r="98" spans="1:21" s="218" customFormat="1" ht="30" customHeight="1">
      <c r="A98" s="173"/>
      <c r="B98" s="174"/>
      <c r="C98" s="350"/>
      <c r="D98" s="335"/>
      <c r="E98" s="317"/>
      <c r="F98" s="5"/>
      <c r="G98" s="135"/>
      <c r="H98" s="131"/>
      <c r="I98" s="134"/>
      <c r="J98" s="5"/>
      <c r="K98" s="167"/>
      <c r="L98" s="185"/>
      <c r="M98" s="216"/>
      <c r="N98" s="216"/>
      <c r="P98" s="16"/>
      <c r="Q98" s="16"/>
      <c r="R98" s="16"/>
      <c r="S98" s="16"/>
      <c r="T98" s="16"/>
      <c r="U98" s="16"/>
    </row>
    <row r="99" spans="1:21" s="218" customFormat="1" ht="30" customHeight="1">
      <c r="A99" s="173" t="s">
        <v>45</v>
      </c>
      <c r="B99" s="174"/>
      <c r="C99" s="350"/>
      <c r="D99" s="335"/>
      <c r="E99" s="317"/>
      <c r="F99" s="5">
        <f>F46+F56+F78+F92</f>
        <v>0</v>
      </c>
      <c r="G99" s="183"/>
      <c r="H99" s="335"/>
      <c r="I99" s="317"/>
      <c r="J99" s="176"/>
      <c r="K99" s="192"/>
      <c r="L99" s="191"/>
      <c r="M99" s="292"/>
      <c r="N99" s="216"/>
      <c r="P99" s="16"/>
      <c r="Q99" s="16"/>
      <c r="R99" s="16"/>
      <c r="S99" s="16"/>
      <c r="T99" s="16"/>
      <c r="U99" s="16"/>
    </row>
    <row r="100" spans="1:21" s="218" customFormat="1" ht="15.6" customHeight="1">
      <c r="A100" s="180"/>
      <c r="B100" s="181"/>
      <c r="C100" s="180"/>
      <c r="D100" s="182"/>
      <c r="E100" s="180"/>
      <c r="F100" s="180"/>
      <c r="G100" s="16"/>
      <c r="H100" s="180"/>
      <c r="I100" s="180"/>
      <c r="J100" s="180"/>
      <c r="K100" s="16"/>
      <c r="L100" s="114"/>
      <c r="M100" s="216"/>
      <c r="N100" s="216"/>
      <c r="P100" s="16"/>
      <c r="Q100" s="16"/>
      <c r="R100" s="16"/>
      <c r="S100" s="16"/>
      <c r="T100" s="16"/>
      <c r="U100" s="16"/>
    </row>
    <row r="101" spans="1:21" s="218" customFormat="1" ht="30" customHeight="1">
      <c r="A101" s="578" t="s">
        <v>14</v>
      </c>
      <c r="B101" s="578"/>
      <c r="C101" s="578"/>
      <c r="D101" s="578"/>
      <c r="E101" s="578"/>
      <c r="F101" s="578"/>
      <c r="G101" s="578"/>
      <c r="H101" s="578"/>
      <c r="I101" s="578"/>
      <c r="J101" s="16"/>
      <c r="K101" s="612">
        <f>K81+1</f>
        <v>19</v>
      </c>
      <c r="L101" s="612"/>
      <c r="M101" s="216"/>
      <c r="N101" s="216"/>
      <c r="P101" s="16"/>
      <c r="Q101" s="16"/>
      <c r="R101" s="16"/>
      <c r="S101" s="16"/>
      <c r="T101" s="16"/>
      <c r="U101" s="16"/>
    </row>
    <row r="102" spans="1:21" s="218" customFormat="1" ht="15" customHeight="1">
      <c r="A102" s="598" t="s">
        <v>12</v>
      </c>
      <c r="B102" s="601" t="s">
        <v>13</v>
      </c>
      <c r="C102" s="585" t="s">
        <v>9</v>
      </c>
      <c r="D102" s="613"/>
      <c r="E102" s="613"/>
      <c r="F102" s="614"/>
      <c r="G102" s="606" t="s">
        <v>4</v>
      </c>
      <c r="H102" s="607"/>
      <c r="I102" s="607"/>
      <c r="J102" s="608"/>
      <c r="K102" s="551" t="s">
        <v>2</v>
      </c>
      <c r="L102" s="576"/>
      <c r="M102" s="216"/>
      <c r="N102" s="216"/>
      <c r="P102" s="16"/>
      <c r="Q102" s="16"/>
      <c r="R102" s="16"/>
      <c r="S102" s="16"/>
      <c r="T102" s="16"/>
      <c r="U102" s="16"/>
    </row>
    <row r="103" spans="1:21" s="218" customFormat="1" ht="15" customHeight="1">
      <c r="A103" s="599"/>
      <c r="B103" s="602"/>
      <c r="C103" s="615"/>
      <c r="D103" s="616"/>
      <c r="E103" s="616"/>
      <c r="F103" s="617"/>
      <c r="G103" s="609"/>
      <c r="H103" s="610"/>
      <c r="I103" s="610"/>
      <c r="J103" s="611"/>
      <c r="K103" s="618"/>
      <c r="L103" s="619"/>
      <c r="M103" s="216"/>
      <c r="N103" s="216"/>
      <c r="P103" s="16"/>
      <c r="Q103" s="16"/>
      <c r="R103" s="16"/>
      <c r="S103" s="16"/>
      <c r="T103" s="16"/>
      <c r="U103" s="16"/>
    </row>
    <row r="104" spans="1:21" s="218" customFormat="1" ht="30.75" customHeight="1">
      <c r="A104" s="600"/>
      <c r="B104" s="603"/>
      <c r="C104" s="155" t="s">
        <v>0</v>
      </c>
      <c r="D104" s="156" t="s">
        <v>1</v>
      </c>
      <c r="E104" s="155" t="s">
        <v>5</v>
      </c>
      <c r="F104" s="157" t="s">
        <v>3</v>
      </c>
      <c r="G104" s="155" t="s">
        <v>0</v>
      </c>
      <c r="H104" s="158" t="s">
        <v>1</v>
      </c>
      <c r="I104" s="159" t="s">
        <v>5</v>
      </c>
      <c r="J104" s="159" t="s">
        <v>3</v>
      </c>
      <c r="K104" s="552"/>
      <c r="L104" s="577"/>
      <c r="M104" s="216"/>
      <c r="N104" s="216"/>
      <c r="P104" s="16"/>
      <c r="Q104" s="16"/>
      <c r="R104" s="16"/>
      <c r="S104" s="16"/>
      <c r="T104" s="16"/>
      <c r="U104" s="16"/>
    </row>
    <row r="105" spans="1:21" s="218" customFormat="1" ht="30" customHeight="1">
      <c r="A105" s="263" t="s">
        <v>313</v>
      </c>
      <c r="B105" s="161"/>
      <c r="C105" s="135"/>
      <c r="D105" s="131"/>
      <c r="E105" s="134"/>
      <c r="F105" s="5"/>
      <c r="G105" s="162"/>
      <c r="H105" s="163"/>
      <c r="I105" s="2"/>
      <c r="J105" s="5"/>
      <c r="K105" s="165"/>
      <c r="L105" s="185"/>
      <c r="M105" s="216"/>
      <c r="N105" s="216"/>
      <c r="P105" s="16"/>
      <c r="Q105" s="16"/>
      <c r="R105" s="16"/>
      <c r="S105" s="16"/>
      <c r="T105" s="16"/>
      <c r="U105" s="16"/>
    </row>
    <row r="106" spans="1:21" s="218" customFormat="1" ht="30" customHeight="1">
      <c r="A106" s="287" t="s">
        <v>111</v>
      </c>
      <c r="B106" s="161"/>
      <c r="C106" s="135"/>
      <c r="D106" s="131"/>
      <c r="E106" s="134"/>
      <c r="F106" s="5"/>
      <c r="G106" s="162"/>
      <c r="H106" s="163"/>
      <c r="I106" s="164"/>
      <c r="J106" s="5"/>
      <c r="K106" s="167"/>
      <c r="L106" s="193"/>
      <c r="M106" s="216"/>
      <c r="N106" s="216"/>
      <c r="P106" s="16"/>
      <c r="Q106" s="16"/>
      <c r="R106" s="16"/>
      <c r="S106" s="16"/>
      <c r="T106" s="16"/>
      <c r="U106" s="16"/>
    </row>
    <row r="107" spans="1:21" s="218" customFormat="1" ht="30" customHeight="1">
      <c r="A107" s="382" t="s">
        <v>858</v>
      </c>
      <c r="B107" s="383" t="s">
        <v>78</v>
      </c>
      <c r="C107" s="133">
        <v>172</v>
      </c>
      <c r="D107" s="358" t="s">
        <v>75</v>
      </c>
      <c r="E107" s="134"/>
      <c r="F107" s="5">
        <f t="shared" ref="F107:F116" si="8">ROUNDDOWN(C107*E107,0)</f>
        <v>0</v>
      </c>
      <c r="G107" s="190"/>
      <c r="H107" s="195"/>
      <c r="I107" s="189"/>
      <c r="J107" s="190"/>
      <c r="K107" s="261"/>
      <c r="L107" s="443"/>
      <c r="M107" s="216"/>
      <c r="N107" s="216"/>
      <c r="P107" s="16"/>
      <c r="Q107" s="16"/>
      <c r="R107" s="16"/>
      <c r="S107" s="16"/>
      <c r="T107" s="16"/>
      <c r="U107" s="16"/>
    </row>
    <row r="108" spans="1:21" s="218" customFormat="1" ht="30" customHeight="1">
      <c r="A108" s="267" t="s">
        <v>100</v>
      </c>
      <c r="B108" s="152"/>
      <c r="C108" s="133">
        <v>58.5</v>
      </c>
      <c r="D108" s="358" t="s">
        <v>75</v>
      </c>
      <c r="E108" s="134"/>
      <c r="F108" s="5">
        <f t="shared" si="8"/>
        <v>0</v>
      </c>
      <c r="G108" s="194"/>
      <c r="H108" s="131"/>
      <c r="I108" s="134"/>
      <c r="J108" s="5"/>
      <c r="K108" s="261"/>
      <c r="L108" s="443"/>
      <c r="M108" s="216"/>
      <c r="N108" s="216"/>
      <c r="P108" s="16"/>
      <c r="Q108" s="16"/>
      <c r="R108" s="16"/>
      <c r="S108" s="16"/>
      <c r="T108" s="16"/>
      <c r="U108" s="16"/>
    </row>
    <row r="109" spans="1:21" s="218" customFormat="1" ht="30" customHeight="1">
      <c r="A109" s="267" t="s">
        <v>101</v>
      </c>
      <c r="B109" s="161"/>
      <c r="C109" s="359">
        <v>153</v>
      </c>
      <c r="D109" s="358" t="s">
        <v>75</v>
      </c>
      <c r="E109" s="134"/>
      <c r="F109" s="5">
        <f t="shared" si="8"/>
        <v>0</v>
      </c>
      <c r="G109" s="196"/>
      <c r="H109" s="131"/>
      <c r="I109" s="134"/>
      <c r="J109" s="5"/>
      <c r="K109" s="261"/>
      <c r="L109" s="443"/>
      <c r="M109" s="216"/>
      <c r="N109" s="216"/>
      <c r="P109" s="16"/>
      <c r="Q109" s="16"/>
      <c r="R109" s="16"/>
      <c r="S109" s="16"/>
      <c r="T109" s="16"/>
      <c r="U109" s="16"/>
    </row>
    <row r="110" spans="1:21" s="218" customFormat="1" ht="30" customHeight="1">
      <c r="A110" s="267" t="s">
        <v>79</v>
      </c>
      <c r="B110" s="161" t="s">
        <v>103</v>
      </c>
      <c r="C110" s="135">
        <v>551</v>
      </c>
      <c r="D110" s="358" t="s">
        <v>75</v>
      </c>
      <c r="E110" s="134"/>
      <c r="F110" s="5">
        <f t="shared" si="8"/>
        <v>0</v>
      </c>
      <c r="G110" s="197"/>
      <c r="H110" s="131"/>
      <c r="I110" s="134"/>
      <c r="J110" s="5"/>
      <c r="K110" s="261"/>
      <c r="L110" s="443"/>
      <c r="M110" s="216"/>
      <c r="N110" s="216"/>
      <c r="P110" s="16"/>
      <c r="Q110" s="16"/>
      <c r="R110" s="16"/>
      <c r="S110" s="16"/>
      <c r="T110" s="16"/>
      <c r="U110" s="16"/>
    </row>
    <row r="111" spans="1:21" s="218" customFormat="1" ht="30" customHeight="1">
      <c r="A111" s="267" t="s">
        <v>102</v>
      </c>
      <c r="B111" s="161" t="s">
        <v>103</v>
      </c>
      <c r="C111" s="135">
        <v>632</v>
      </c>
      <c r="D111" s="358" t="s">
        <v>75</v>
      </c>
      <c r="E111" s="134"/>
      <c r="F111" s="5">
        <f t="shared" si="8"/>
        <v>0</v>
      </c>
      <c r="G111" s="197"/>
      <c r="H111" s="131"/>
      <c r="I111" s="134"/>
      <c r="J111" s="5"/>
      <c r="K111" s="261"/>
      <c r="L111" s="443"/>
      <c r="M111" s="216"/>
      <c r="N111" s="216"/>
      <c r="P111" s="16"/>
      <c r="Q111" s="16"/>
      <c r="R111" s="16"/>
      <c r="S111" s="16"/>
      <c r="T111" s="16"/>
      <c r="U111" s="16"/>
    </row>
    <row r="112" spans="1:21" s="218" customFormat="1" ht="30" customHeight="1">
      <c r="A112" s="267" t="s">
        <v>95</v>
      </c>
      <c r="B112" s="161"/>
      <c r="C112" s="359">
        <v>34</v>
      </c>
      <c r="D112" s="358" t="s">
        <v>73</v>
      </c>
      <c r="E112" s="134"/>
      <c r="F112" s="5">
        <f t="shared" si="8"/>
        <v>0</v>
      </c>
      <c r="G112" s="197"/>
      <c r="H112" s="131"/>
      <c r="I112" s="134"/>
      <c r="J112" s="5"/>
      <c r="K112" s="261"/>
      <c r="L112" s="443"/>
      <c r="M112" s="216"/>
      <c r="N112" s="216"/>
      <c r="P112" s="16"/>
      <c r="Q112" s="16"/>
      <c r="R112" s="16"/>
      <c r="S112" s="16"/>
      <c r="T112" s="16"/>
      <c r="U112" s="16"/>
    </row>
    <row r="113" spans="1:21" s="218" customFormat="1" ht="30" customHeight="1">
      <c r="A113" s="267" t="s">
        <v>96</v>
      </c>
      <c r="B113" s="161"/>
      <c r="C113" s="135">
        <v>34.200000000000003</v>
      </c>
      <c r="D113" s="358" t="s">
        <v>75</v>
      </c>
      <c r="E113" s="134"/>
      <c r="F113" s="5">
        <f t="shared" si="8"/>
        <v>0</v>
      </c>
      <c r="G113" s="197"/>
      <c r="H113" s="131"/>
      <c r="I113" s="134"/>
      <c r="J113" s="5"/>
      <c r="K113" s="261"/>
      <c r="L113" s="443"/>
      <c r="M113" s="216"/>
      <c r="N113" s="216"/>
      <c r="P113" s="16"/>
      <c r="Q113" s="16"/>
      <c r="R113" s="16"/>
      <c r="S113" s="16"/>
      <c r="T113" s="16"/>
      <c r="U113" s="16"/>
    </row>
    <row r="114" spans="1:21" s="218" customFormat="1" ht="30" customHeight="1">
      <c r="A114" s="267" t="s">
        <v>97</v>
      </c>
      <c r="B114" s="161"/>
      <c r="C114" s="359">
        <v>78.900000000000006</v>
      </c>
      <c r="D114" s="358" t="s">
        <v>75</v>
      </c>
      <c r="E114" s="134"/>
      <c r="F114" s="5">
        <f t="shared" si="8"/>
        <v>0</v>
      </c>
      <c r="G114" s="186"/>
      <c r="H114" s="131"/>
      <c r="I114" s="134"/>
      <c r="J114" s="5"/>
      <c r="K114" s="261"/>
      <c r="L114" s="443"/>
      <c r="M114" s="216"/>
      <c r="N114" s="216"/>
      <c r="P114" s="16"/>
      <c r="Q114" s="16"/>
      <c r="R114" s="16"/>
      <c r="S114" s="16"/>
      <c r="T114" s="16"/>
      <c r="U114" s="16"/>
    </row>
    <row r="115" spans="1:21" s="218" customFormat="1" ht="30" customHeight="1">
      <c r="A115" s="267" t="s">
        <v>99</v>
      </c>
      <c r="B115" s="161"/>
      <c r="C115" s="135">
        <v>42.5</v>
      </c>
      <c r="D115" s="358" t="s">
        <v>75</v>
      </c>
      <c r="E115" s="134"/>
      <c r="F115" s="5">
        <f t="shared" si="8"/>
        <v>0</v>
      </c>
      <c r="G115" s="196"/>
      <c r="H115" s="131"/>
      <c r="I115" s="134"/>
      <c r="J115" s="5"/>
      <c r="K115" s="261"/>
      <c r="L115" s="443"/>
      <c r="M115" s="216"/>
      <c r="N115" s="216"/>
      <c r="P115" s="16"/>
      <c r="Q115" s="16"/>
      <c r="R115" s="16"/>
      <c r="S115" s="16"/>
      <c r="T115" s="16"/>
      <c r="U115" s="16"/>
    </row>
    <row r="116" spans="1:21" s="218" customFormat="1" ht="30" customHeight="1">
      <c r="A116" s="267" t="s">
        <v>98</v>
      </c>
      <c r="B116" s="152"/>
      <c r="C116" s="135">
        <v>37.4</v>
      </c>
      <c r="D116" s="358" t="s">
        <v>75</v>
      </c>
      <c r="E116" s="134"/>
      <c r="F116" s="5">
        <f t="shared" si="8"/>
        <v>0</v>
      </c>
      <c r="G116" s="162"/>
      <c r="H116" s="3"/>
      <c r="I116" s="198"/>
      <c r="J116" s="190"/>
      <c r="K116" s="261"/>
      <c r="L116" s="443"/>
      <c r="M116" s="216"/>
      <c r="N116" s="216"/>
      <c r="P116" s="16"/>
      <c r="Q116" s="16"/>
      <c r="R116" s="16"/>
      <c r="S116" s="16"/>
      <c r="T116" s="16"/>
      <c r="U116" s="16"/>
    </row>
    <row r="117" spans="1:21" s="218" customFormat="1" ht="30" customHeight="1">
      <c r="A117" s="267"/>
      <c r="B117" s="152"/>
      <c r="C117" s="197"/>
      <c r="D117" s="358"/>
      <c r="E117" s="134"/>
      <c r="F117" s="5"/>
      <c r="G117" s="162"/>
      <c r="H117" s="163"/>
      <c r="I117" s="198"/>
      <c r="J117" s="190"/>
      <c r="K117" s="167"/>
      <c r="L117" s="185"/>
      <c r="M117" s="216"/>
      <c r="N117" s="216"/>
      <c r="P117" s="16"/>
      <c r="Q117" s="16"/>
      <c r="R117" s="16"/>
      <c r="S117" s="16"/>
      <c r="T117" s="16"/>
      <c r="U117" s="16"/>
    </row>
    <row r="118" spans="1:21" s="218" customFormat="1" ht="30" customHeight="1">
      <c r="A118" s="341"/>
      <c r="B118" s="174"/>
      <c r="C118" s="362"/>
      <c r="D118" s="335"/>
      <c r="E118" s="149"/>
      <c r="F118" s="5"/>
      <c r="G118" s="199"/>
      <c r="H118" s="78"/>
      <c r="I118" s="200"/>
      <c r="J118" s="190"/>
      <c r="K118" s="201"/>
      <c r="L118" s="202"/>
      <c r="M118" s="216"/>
      <c r="N118" s="216"/>
      <c r="P118" s="16"/>
      <c r="Q118" s="16"/>
      <c r="R118" s="16"/>
      <c r="S118" s="16"/>
      <c r="T118" s="16"/>
      <c r="U118" s="16"/>
    </row>
    <row r="119" spans="1:21" s="218" customFormat="1" ht="30" customHeight="1">
      <c r="A119" s="384"/>
      <c r="B119" s="203"/>
      <c r="C119" s="204"/>
      <c r="D119" s="205"/>
      <c r="E119" s="206"/>
      <c r="F119" s="298"/>
      <c r="G119" s="183"/>
      <c r="H119" s="207"/>
      <c r="I119" s="208"/>
      <c r="J119" s="209"/>
      <c r="K119" s="178"/>
      <c r="L119" s="191"/>
      <c r="M119" s="216"/>
      <c r="N119" s="216"/>
      <c r="P119" s="16"/>
      <c r="Q119" s="16"/>
      <c r="R119" s="16"/>
      <c r="S119" s="16"/>
      <c r="T119" s="16"/>
      <c r="U119" s="16"/>
    </row>
    <row r="120" spans="1:21" s="218" customFormat="1" ht="15.6" customHeight="1">
      <c r="A120" s="16"/>
      <c r="B120" s="210"/>
      <c r="C120" s="16"/>
      <c r="D120" s="211"/>
      <c r="E120" s="16"/>
      <c r="F120" s="16"/>
      <c r="G120" s="16"/>
      <c r="H120" s="16"/>
      <c r="I120" s="16"/>
      <c r="J120" s="16"/>
      <c r="K120" s="16"/>
      <c r="L120" s="114"/>
      <c r="M120" s="216"/>
      <c r="N120" s="216"/>
      <c r="P120" s="16"/>
      <c r="Q120" s="16"/>
      <c r="R120" s="16"/>
      <c r="S120" s="16"/>
      <c r="T120" s="16"/>
      <c r="U120" s="16"/>
    </row>
    <row r="121" spans="1:21" s="218" customFormat="1" ht="30" customHeight="1">
      <c r="A121" s="596" t="s">
        <v>14</v>
      </c>
      <c r="B121" s="596"/>
      <c r="C121" s="596"/>
      <c r="D121" s="596"/>
      <c r="E121" s="596"/>
      <c r="F121" s="596"/>
      <c r="G121" s="597"/>
      <c r="H121" s="597"/>
      <c r="I121" s="597"/>
      <c r="J121" s="16"/>
      <c r="K121" s="612">
        <f>K101+1</f>
        <v>20</v>
      </c>
      <c r="L121" s="612"/>
      <c r="M121" s="216"/>
      <c r="N121" s="216"/>
      <c r="P121" s="16"/>
      <c r="Q121" s="16"/>
      <c r="R121" s="16"/>
      <c r="S121" s="16"/>
      <c r="T121" s="16"/>
      <c r="U121" s="16"/>
    </row>
    <row r="122" spans="1:21" s="218" customFormat="1" ht="15" customHeight="1">
      <c r="A122" s="598" t="s">
        <v>12</v>
      </c>
      <c r="B122" s="601" t="s">
        <v>13</v>
      </c>
      <c r="C122" s="585" t="s">
        <v>9</v>
      </c>
      <c r="D122" s="604"/>
      <c r="E122" s="604"/>
      <c r="F122" s="604"/>
      <c r="G122" s="606" t="s">
        <v>4</v>
      </c>
      <c r="H122" s="607"/>
      <c r="I122" s="607"/>
      <c r="J122" s="608"/>
      <c r="K122" s="592" t="s">
        <v>2</v>
      </c>
      <c r="L122" s="593"/>
      <c r="M122" s="216"/>
      <c r="N122" s="216"/>
      <c r="P122" s="16"/>
      <c r="Q122" s="16"/>
      <c r="R122" s="16"/>
      <c r="S122" s="16"/>
      <c r="T122" s="16"/>
      <c r="U122" s="16"/>
    </row>
    <row r="123" spans="1:21" s="218" customFormat="1" ht="15" customHeight="1">
      <c r="A123" s="599"/>
      <c r="B123" s="602"/>
      <c r="C123" s="587"/>
      <c r="D123" s="605"/>
      <c r="E123" s="605"/>
      <c r="F123" s="605"/>
      <c r="G123" s="609"/>
      <c r="H123" s="610"/>
      <c r="I123" s="610"/>
      <c r="J123" s="611"/>
      <c r="K123" s="594"/>
      <c r="L123" s="595"/>
      <c r="M123" s="216"/>
      <c r="N123" s="216"/>
      <c r="P123" s="16"/>
      <c r="Q123" s="16"/>
      <c r="R123" s="16"/>
      <c r="S123" s="16"/>
      <c r="T123" s="16"/>
      <c r="U123" s="16"/>
    </row>
    <row r="124" spans="1:21" s="218" customFormat="1" ht="30.75" customHeight="1">
      <c r="A124" s="600"/>
      <c r="B124" s="603"/>
      <c r="C124" s="155" t="s">
        <v>0</v>
      </c>
      <c r="D124" s="156" t="s">
        <v>1</v>
      </c>
      <c r="E124" s="155" t="s">
        <v>5</v>
      </c>
      <c r="F124" s="157" t="s">
        <v>3</v>
      </c>
      <c r="G124" s="155" t="s">
        <v>0</v>
      </c>
      <c r="H124" s="158" t="s">
        <v>1</v>
      </c>
      <c r="I124" s="159" t="s">
        <v>5</v>
      </c>
      <c r="J124" s="159" t="s">
        <v>3</v>
      </c>
      <c r="K124" s="594"/>
      <c r="L124" s="595"/>
      <c r="M124" s="216"/>
      <c r="N124" s="216"/>
      <c r="P124" s="16"/>
      <c r="Q124" s="16"/>
      <c r="R124" s="16"/>
      <c r="S124" s="16"/>
      <c r="T124" s="16"/>
      <c r="U124" s="16"/>
    </row>
    <row r="125" spans="1:21" s="218" customFormat="1" ht="30" customHeight="1">
      <c r="A125" s="385" t="s">
        <v>439</v>
      </c>
      <c r="B125" s="174"/>
      <c r="C125" s="350"/>
      <c r="D125" s="131"/>
      <c r="E125" s="317"/>
      <c r="F125" s="5">
        <f>ROUNDDOWN(C125*E125,0)</f>
        <v>0</v>
      </c>
      <c r="G125" s="162"/>
      <c r="H125" s="2"/>
      <c r="I125" s="2"/>
      <c r="J125" s="164"/>
      <c r="K125" s="165"/>
      <c r="L125" s="185"/>
      <c r="M125" s="216"/>
      <c r="N125" s="216"/>
      <c r="P125" s="16"/>
      <c r="Q125" s="16"/>
      <c r="R125" s="16"/>
      <c r="S125" s="16"/>
      <c r="T125" s="16"/>
      <c r="U125" s="16"/>
    </row>
    <row r="126" spans="1:21" s="218" customFormat="1" ht="30" customHeight="1">
      <c r="A126" s="267" t="s">
        <v>104</v>
      </c>
      <c r="B126" s="161"/>
      <c r="C126" s="135">
        <v>62.5</v>
      </c>
      <c r="D126" s="131" t="s">
        <v>60</v>
      </c>
      <c r="E126" s="134"/>
      <c r="F126" s="367">
        <f t="shared" ref="F126:F139" si="9">ROUNDDOWN(C126*E126,0)</f>
        <v>0</v>
      </c>
      <c r="G126" s="367"/>
      <c r="H126" s="365"/>
      <c r="I126" s="315"/>
      <c r="J126" s="367"/>
      <c r="K126" s="261"/>
      <c r="L126" s="443"/>
      <c r="M126" s="216"/>
      <c r="N126" s="216"/>
      <c r="P126" s="16"/>
      <c r="Q126" s="16"/>
      <c r="R126" s="16"/>
      <c r="S126" s="16"/>
      <c r="T126" s="16"/>
      <c r="U126" s="16"/>
    </row>
    <row r="127" spans="1:21" s="218" customFormat="1" ht="30" customHeight="1">
      <c r="A127" s="267" t="s">
        <v>105</v>
      </c>
      <c r="B127" s="161" t="s">
        <v>103</v>
      </c>
      <c r="C127" s="359">
        <v>428</v>
      </c>
      <c r="D127" s="131" t="s">
        <v>60</v>
      </c>
      <c r="E127" s="134"/>
      <c r="F127" s="5">
        <f t="shared" si="9"/>
        <v>0</v>
      </c>
      <c r="G127" s="212"/>
      <c r="H127" s="365"/>
      <c r="I127" s="366"/>
      <c r="J127" s="367"/>
      <c r="K127" s="261"/>
      <c r="L127" s="443"/>
      <c r="M127" s="216"/>
      <c r="N127" s="216"/>
      <c r="P127" s="16"/>
      <c r="Q127" s="16"/>
      <c r="R127" s="16"/>
      <c r="S127" s="16"/>
      <c r="T127" s="16"/>
      <c r="U127" s="16"/>
    </row>
    <row r="128" spans="1:21" s="218" customFormat="1" ht="30" customHeight="1">
      <c r="A128" s="267" t="s">
        <v>120</v>
      </c>
      <c r="B128" s="161"/>
      <c r="C128" s="133">
        <v>49.7</v>
      </c>
      <c r="D128" s="131" t="s">
        <v>60</v>
      </c>
      <c r="E128" s="134"/>
      <c r="F128" s="5">
        <f t="shared" si="9"/>
        <v>0</v>
      </c>
      <c r="G128" s="5"/>
      <c r="H128" s="131"/>
      <c r="I128" s="134"/>
      <c r="J128" s="5"/>
      <c r="K128" s="261"/>
      <c r="L128" s="443"/>
      <c r="M128" s="216"/>
      <c r="N128" s="216"/>
      <c r="P128" s="16"/>
      <c r="Q128" s="16"/>
      <c r="R128" s="16"/>
      <c r="S128" s="16"/>
      <c r="T128" s="16"/>
      <c r="U128" s="16"/>
    </row>
    <row r="129" spans="1:21" s="218" customFormat="1" ht="30" customHeight="1">
      <c r="A129" s="267" t="s">
        <v>309</v>
      </c>
      <c r="B129" s="161"/>
      <c r="C129" s="133">
        <v>4</v>
      </c>
      <c r="D129" s="131" t="s">
        <v>60</v>
      </c>
      <c r="E129" s="134"/>
      <c r="F129" s="5">
        <f t="shared" si="9"/>
        <v>0</v>
      </c>
      <c r="G129" s="162"/>
      <c r="H129" s="163"/>
      <c r="I129" s="2"/>
      <c r="J129" s="164"/>
      <c r="K129" s="261"/>
      <c r="L129" s="443"/>
      <c r="M129" s="216"/>
      <c r="N129" s="216"/>
      <c r="P129" s="16"/>
      <c r="Q129" s="16"/>
      <c r="R129" s="16"/>
      <c r="S129" s="16"/>
      <c r="T129" s="16"/>
      <c r="U129" s="16"/>
    </row>
    <row r="130" spans="1:21" s="218" customFormat="1" ht="30" customHeight="1">
      <c r="A130" s="386"/>
      <c r="B130" s="161"/>
      <c r="C130" s="359"/>
      <c r="D130" s="131"/>
      <c r="E130" s="134"/>
      <c r="F130" s="5"/>
      <c r="G130" s="162"/>
      <c r="H130" s="3"/>
      <c r="I130" s="164"/>
      <c r="J130" s="164"/>
      <c r="K130" s="261"/>
      <c r="L130" s="443"/>
      <c r="M130" s="216"/>
      <c r="N130" s="216"/>
      <c r="P130" s="16"/>
      <c r="Q130" s="16"/>
      <c r="R130" s="16"/>
      <c r="S130" s="16"/>
      <c r="T130" s="16"/>
      <c r="U130" s="16"/>
    </row>
    <row r="131" spans="1:21" s="218" customFormat="1" ht="30" customHeight="1">
      <c r="A131" s="382" t="s">
        <v>113</v>
      </c>
      <c r="B131" s="161"/>
      <c r="C131" s="135"/>
      <c r="D131" s="131"/>
      <c r="E131" s="134"/>
      <c r="F131" s="5"/>
      <c r="G131" s="162"/>
      <c r="H131" s="163"/>
      <c r="I131" s="2"/>
      <c r="J131" s="164"/>
      <c r="K131" s="261"/>
      <c r="L131" s="443"/>
      <c r="M131" s="216"/>
      <c r="N131" s="216"/>
      <c r="P131" s="16"/>
      <c r="Q131" s="16"/>
      <c r="R131" s="16"/>
      <c r="S131" s="16"/>
      <c r="T131" s="16"/>
      <c r="U131" s="16"/>
    </row>
    <row r="132" spans="1:21" s="218" customFormat="1" ht="30" customHeight="1">
      <c r="A132" s="267" t="s">
        <v>860</v>
      </c>
      <c r="B132" s="161" t="s">
        <v>114</v>
      </c>
      <c r="C132" s="135">
        <v>291</v>
      </c>
      <c r="D132" s="131" t="s">
        <v>75</v>
      </c>
      <c r="E132" s="134"/>
      <c r="F132" s="5">
        <f t="shared" si="9"/>
        <v>0</v>
      </c>
      <c r="G132" s="162"/>
      <c r="H132" s="163"/>
      <c r="I132" s="2"/>
      <c r="J132" s="164"/>
      <c r="K132" s="261"/>
      <c r="L132" s="443"/>
      <c r="M132" s="216"/>
      <c r="N132" s="216"/>
      <c r="P132" s="16"/>
      <c r="Q132" s="16"/>
      <c r="R132" s="16"/>
      <c r="S132" s="16"/>
      <c r="T132" s="16"/>
      <c r="U132" s="16"/>
    </row>
    <row r="133" spans="1:21" s="218" customFormat="1" ht="30" customHeight="1">
      <c r="A133" s="267" t="s">
        <v>861</v>
      </c>
      <c r="B133" s="161" t="s">
        <v>121</v>
      </c>
      <c r="C133" s="135">
        <v>101</v>
      </c>
      <c r="D133" s="131" t="s">
        <v>75</v>
      </c>
      <c r="E133" s="134"/>
      <c r="F133" s="5">
        <f t="shared" si="9"/>
        <v>0</v>
      </c>
      <c r="G133" s="162"/>
      <c r="H133" s="163"/>
      <c r="I133" s="2"/>
      <c r="J133" s="164"/>
      <c r="K133" s="261"/>
      <c r="L133" s="443"/>
      <c r="M133" s="216"/>
      <c r="N133" s="216"/>
      <c r="P133" s="16"/>
      <c r="Q133" s="16"/>
      <c r="R133" s="16"/>
      <c r="S133" s="16"/>
      <c r="T133" s="16"/>
      <c r="U133" s="16"/>
    </row>
    <row r="134" spans="1:21" s="218" customFormat="1" ht="30" customHeight="1">
      <c r="A134" s="267" t="s">
        <v>109</v>
      </c>
      <c r="B134" s="161" t="s">
        <v>116</v>
      </c>
      <c r="C134" s="135">
        <v>149</v>
      </c>
      <c r="D134" s="131" t="s">
        <v>75</v>
      </c>
      <c r="E134" s="134"/>
      <c r="F134" s="5">
        <f t="shared" si="9"/>
        <v>0</v>
      </c>
      <c r="G134" s="162"/>
      <c r="H134" s="163"/>
      <c r="I134" s="2"/>
      <c r="J134" s="164"/>
      <c r="K134" s="261"/>
      <c r="L134" s="443"/>
      <c r="M134" s="216"/>
      <c r="N134" s="216"/>
      <c r="P134" s="16"/>
      <c r="Q134" s="16"/>
      <c r="R134" s="16"/>
      <c r="S134" s="16"/>
      <c r="T134" s="16"/>
      <c r="U134" s="16"/>
    </row>
    <row r="135" spans="1:21" s="218" customFormat="1" ht="30" customHeight="1">
      <c r="A135" s="387" t="s">
        <v>310</v>
      </c>
      <c r="B135" s="174"/>
      <c r="C135" s="362">
        <v>184</v>
      </c>
      <c r="D135" s="131" t="s">
        <v>75</v>
      </c>
      <c r="E135" s="134"/>
      <c r="F135" s="5">
        <f t="shared" si="9"/>
        <v>0</v>
      </c>
      <c r="G135" s="162"/>
      <c r="H135" s="163"/>
      <c r="I135" s="2"/>
      <c r="J135" s="164"/>
      <c r="K135" s="261"/>
      <c r="L135" s="443"/>
      <c r="M135" s="216"/>
      <c r="N135" s="216"/>
      <c r="P135" s="16"/>
      <c r="Q135" s="16"/>
      <c r="R135" s="16"/>
      <c r="S135" s="16"/>
      <c r="T135" s="16"/>
      <c r="U135" s="16"/>
    </row>
    <row r="136" spans="1:21" s="218" customFormat="1" ht="30" customHeight="1">
      <c r="A136" s="267" t="s">
        <v>859</v>
      </c>
      <c r="B136" s="161" t="s">
        <v>115</v>
      </c>
      <c r="C136" s="359">
        <v>232</v>
      </c>
      <c r="D136" s="131" t="s">
        <v>75</v>
      </c>
      <c r="E136" s="134"/>
      <c r="F136" s="5">
        <f t="shared" si="9"/>
        <v>0</v>
      </c>
      <c r="G136" s="162"/>
      <c r="H136" s="3"/>
      <c r="I136" s="164"/>
      <c r="J136" s="164"/>
      <c r="K136" s="261"/>
      <c r="L136" s="443"/>
      <c r="M136" s="216"/>
      <c r="N136" s="216"/>
      <c r="P136" s="16"/>
      <c r="Q136" s="16"/>
      <c r="R136" s="16"/>
      <c r="S136" s="16"/>
      <c r="T136" s="16"/>
      <c r="U136" s="16"/>
    </row>
    <row r="137" spans="1:21" s="218" customFormat="1" ht="30" customHeight="1">
      <c r="A137" s="267" t="s">
        <v>119</v>
      </c>
      <c r="B137" s="161" t="s">
        <v>344</v>
      </c>
      <c r="C137" s="388">
        <v>33.799999999999997</v>
      </c>
      <c r="D137" s="131" t="s">
        <v>75</v>
      </c>
      <c r="E137" s="134"/>
      <c r="F137" s="5">
        <f t="shared" si="9"/>
        <v>0</v>
      </c>
      <c r="G137" s="162"/>
      <c r="H137" s="3"/>
      <c r="I137" s="164"/>
      <c r="J137" s="164"/>
      <c r="K137" s="261"/>
      <c r="L137" s="443"/>
      <c r="M137" s="216"/>
      <c r="N137" s="216"/>
      <c r="P137" s="16"/>
      <c r="Q137" s="16"/>
      <c r="R137" s="16"/>
      <c r="S137" s="16"/>
      <c r="T137" s="16"/>
      <c r="U137" s="16"/>
    </row>
    <row r="138" spans="1:21" s="218" customFormat="1" ht="30" customHeight="1">
      <c r="A138" s="267" t="s">
        <v>107</v>
      </c>
      <c r="B138" s="360" t="s">
        <v>117</v>
      </c>
      <c r="C138" s="361">
        <v>146</v>
      </c>
      <c r="D138" s="131" t="s">
        <v>75</v>
      </c>
      <c r="E138" s="134"/>
      <c r="F138" s="5">
        <f t="shared" si="9"/>
        <v>0</v>
      </c>
      <c r="G138" s="162"/>
      <c r="H138" s="163"/>
      <c r="I138" s="164"/>
      <c r="J138" s="164"/>
      <c r="K138" s="261"/>
      <c r="L138" s="443"/>
      <c r="M138" s="216"/>
      <c r="N138" s="216"/>
      <c r="P138" s="16"/>
      <c r="Q138" s="16"/>
      <c r="R138" s="16"/>
      <c r="S138" s="16"/>
      <c r="T138" s="16"/>
      <c r="U138" s="16"/>
    </row>
    <row r="139" spans="1:21" s="218" customFormat="1" ht="30" customHeight="1">
      <c r="A139" s="267" t="s">
        <v>108</v>
      </c>
      <c r="B139" s="360" t="s">
        <v>118</v>
      </c>
      <c r="C139" s="361">
        <v>363</v>
      </c>
      <c r="D139" s="131" t="s">
        <v>75</v>
      </c>
      <c r="E139" s="134"/>
      <c r="F139" s="125">
        <f t="shared" si="9"/>
        <v>0</v>
      </c>
      <c r="G139" s="183"/>
      <c r="H139" s="29"/>
      <c r="I139" s="298"/>
      <c r="J139" s="298"/>
      <c r="K139" s="444"/>
      <c r="L139" s="446"/>
      <c r="M139" s="216"/>
      <c r="N139" s="216"/>
      <c r="P139" s="16"/>
      <c r="Q139" s="16"/>
      <c r="R139" s="16"/>
      <c r="S139" s="16"/>
      <c r="T139" s="16"/>
      <c r="U139" s="16"/>
    </row>
    <row r="140" spans="1:21" s="218" customFormat="1" ht="15.6" customHeight="1">
      <c r="A140" s="180"/>
      <c r="B140" s="181"/>
      <c r="C140" s="180"/>
      <c r="D140" s="182"/>
      <c r="E140" s="180"/>
      <c r="F140" s="16"/>
      <c r="G140" s="16"/>
      <c r="H140" s="16"/>
      <c r="I140" s="16"/>
      <c r="J140" s="16"/>
      <c r="K140" s="16"/>
      <c r="L140" s="114"/>
      <c r="M140" s="216"/>
      <c r="N140" s="216"/>
      <c r="P140" s="16"/>
      <c r="Q140" s="16"/>
      <c r="R140" s="16"/>
      <c r="S140" s="16"/>
      <c r="T140" s="16"/>
      <c r="U140" s="16"/>
    </row>
    <row r="141" spans="1:21" s="218" customFormat="1" ht="30" customHeight="1">
      <c r="A141" s="596" t="s">
        <v>14</v>
      </c>
      <c r="B141" s="596"/>
      <c r="C141" s="596"/>
      <c r="D141" s="596"/>
      <c r="E141" s="596"/>
      <c r="F141" s="596"/>
      <c r="G141" s="597"/>
      <c r="H141" s="597"/>
      <c r="I141" s="597"/>
      <c r="J141" s="16"/>
      <c r="K141" s="612">
        <f>K121+1</f>
        <v>21</v>
      </c>
      <c r="L141" s="612"/>
      <c r="M141" s="216"/>
      <c r="N141" s="216"/>
      <c r="P141" s="16"/>
      <c r="Q141" s="16"/>
      <c r="R141" s="16"/>
      <c r="S141" s="16"/>
      <c r="T141" s="16"/>
      <c r="U141" s="16"/>
    </row>
    <row r="142" spans="1:21" s="218" customFormat="1" ht="15" customHeight="1">
      <c r="A142" s="598" t="s">
        <v>12</v>
      </c>
      <c r="B142" s="601" t="s">
        <v>13</v>
      </c>
      <c r="C142" s="585" t="s">
        <v>9</v>
      </c>
      <c r="D142" s="604"/>
      <c r="E142" s="604"/>
      <c r="F142" s="604"/>
      <c r="G142" s="606" t="s">
        <v>4</v>
      </c>
      <c r="H142" s="607"/>
      <c r="I142" s="607"/>
      <c r="J142" s="608"/>
      <c r="K142" s="592" t="s">
        <v>2</v>
      </c>
      <c r="L142" s="593"/>
      <c r="M142" s="216"/>
      <c r="N142" s="216"/>
      <c r="P142" s="16"/>
      <c r="Q142" s="16"/>
      <c r="R142" s="16"/>
      <c r="S142" s="16"/>
      <c r="T142" s="16"/>
      <c r="U142" s="16"/>
    </row>
    <row r="143" spans="1:21" s="218" customFormat="1" ht="15" customHeight="1">
      <c r="A143" s="599"/>
      <c r="B143" s="602"/>
      <c r="C143" s="587"/>
      <c r="D143" s="605"/>
      <c r="E143" s="605"/>
      <c r="F143" s="605"/>
      <c r="G143" s="609"/>
      <c r="H143" s="610"/>
      <c r="I143" s="610"/>
      <c r="J143" s="611"/>
      <c r="K143" s="594"/>
      <c r="L143" s="595"/>
      <c r="M143" s="216"/>
      <c r="N143" s="216"/>
      <c r="P143" s="16"/>
      <c r="Q143" s="16"/>
      <c r="R143" s="16"/>
      <c r="S143" s="16"/>
      <c r="T143" s="16"/>
      <c r="U143" s="16"/>
    </row>
    <row r="144" spans="1:21" s="218" customFormat="1" ht="30" customHeight="1">
      <c r="A144" s="600"/>
      <c r="B144" s="603"/>
      <c r="C144" s="155" t="s">
        <v>0</v>
      </c>
      <c r="D144" s="156" t="s">
        <v>1</v>
      </c>
      <c r="E144" s="155" t="s">
        <v>5</v>
      </c>
      <c r="F144" s="157" t="s">
        <v>3</v>
      </c>
      <c r="G144" s="155" t="s">
        <v>0</v>
      </c>
      <c r="H144" s="158" t="s">
        <v>1</v>
      </c>
      <c r="I144" s="159" t="s">
        <v>5</v>
      </c>
      <c r="J144" s="159" t="s">
        <v>3</v>
      </c>
      <c r="K144" s="594"/>
      <c r="L144" s="595"/>
      <c r="M144" s="216"/>
      <c r="N144" s="216"/>
      <c r="P144" s="16"/>
      <c r="Q144" s="16"/>
      <c r="R144" s="16"/>
      <c r="S144" s="16"/>
      <c r="T144" s="16"/>
      <c r="U144" s="16"/>
    </row>
    <row r="145" spans="1:21" s="218" customFormat="1" ht="30" customHeight="1">
      <c r="A145" s="382" t="s">
        <v>122</v>
      </c>
      <c r="B145" s="161"/>
      <c r="C145" s="135"/>
      <c r="D145" s="131"/>
      <c r="E145" s="134"/>
      <c r="F145" s="5"/>
      <c r="G145" s="162"/>
      <c r="H145" s="163"/>
      <c r="I145" s="2"/>
      <c r="J145" s="164"/>
      <c r="K145" s="165"/>
      <c r="L145" s="185"/>
      <c r="M145" s="216"/>
      <c r="N145" s="216"/>
      <c r="P145" s="16"/>
      <c r="Q145" s="16"/>
      <c r="R145" s="16"/>
      <c r="S145" s="16"/>
      <c r="T145" s="16"/>
      <c r="U145" s="16"/>
    </row>
    <row r="146" spans="1:21" s="218" customFormat="1" ht="30" customHeight="1">
      <c r="A146" s="267" t="s">
        <v>860</v>
      </c>
      <c r="B146" s="364"/>
      <c r="C146" s="133">
        <v>1.47</v>
      </c>
      <c r="D146" s="131" t="s">
        <v>75</v>
      </c>
      <c r="E146" s="389"/>
      <c r="F146" s="5">
        <f t="shared" ref="F146:F155" si="10">ROUNDDOWN(C146*E146,0)</f>
        <v>0</v>
      </c>
      <c r="G146" s="162"/>
      <c r="H146" s="163"/>
      <c r="I146" s="2"/>
      <c r="J146" s="164"/>
      <c r="K146" s="261"/>
      <c r="L146" s="443"/>
      <c r="M146" s="216"/>
      <c r="N146" s="216"/>
      <c r="P146" s="16"/>
      <c r="Q146" s="16"/>
      <c r="R146" s="16"/>
      <c r="S146" s="16"/>
      <c r="T146" s="16"/>
      <c r="U146" s="16"/>
    </row>
    <row r="147" spans="1:21" s="218" customFormat="1" ht="30" customHeight="1">
      <c r="A147" s="267" t="s">
        <v>123</v>
      </c>
      <c r="B147" s="364"/>
      <c r="C147" s="135">
        <v>16.5</v>
      </c>
      <c r="D147" s="131" t="s">
        <v>75</v>
      </c>
      <c r="E147" s="389"/>
      <c r="F147" s="5">
        <f t="shared" si="10"/>
        <v>0</v>
      </c>
      <c r="G147" s="359"/>
      <c r="H147" s="131"/>
      <c r="I147" s="134"/>
      <c r="J147" s="5"/>
      <c r="K147" s="261"/>
      <c r="L147" s="443"/>
      <c r="M147" s="216"/>
      <c r="N147" s="216"/>
      <c r="P147" s="16"/>
      <c r="Q147" s="16"/>
      <c r="R147" s="16"/>
      <c r="S147" s="16"/>
      <c r="T147" s="16"/>
      <c r="U147" s="16"/>
    </row>
    <row r="148" spans="1:21" s="218" customFormat="1" ht="30" customHeight="1">
      <c r="A148" s="267" t="s">
        <v>126</v>
      </c>
      <c r="B148" s="364"/>
      <c r="C148" s="133">
        <v>889</v>
      </c>
      <c r="D148" s="131" t="s">
        <v>75</v>
      </c>
      <c r="E148" s="134"/>
      <c r="F148" s="5">
        <f t="shared" si="10"/>
        <v>0</v>
      </c>
      <c r="G148" s="359"/>
      <c r="H148" s="131"/>
      <c r="I148" s="134"/>
      <c r="J148" s="5"/>
      <c r="K148" s="261"/>
      <c r="L148" s="443"/>
      <c r="M148" s="216"/>
      <c r="N148" s="216"/>
      <c r="P148" s="16"/>
      <c r="Q148" s="16"/>
      <c r="R148" s="16"/>
      <c r="S148" s="16"/>
      <c r="T148" s="16"/>
      <c r="U148" s="16"/>
    </row>
    <row r="149" spans="1:21" s="218" customFormat="1" ht="30" customHeight="1">
      <c r="A149" s="267" t="s">
        <v>124</v>
      </c>
      <c r="B149" s="364"/>
      <c r="C149" s="359">
        <v>172</v>
      </c>
      <c r="D149" s="131" t="s">
        <v>75</v>
      </c>
      <c r="E149" s="389"/>
      <c r="F149" s="5">
        <f t="shared" si="10"/>
        <v>0</v>
      </c>
      <c r="G149" s="361"/>
      <c r="H149" s="131"/>
      <c r="I149" s="134"/>
      <c r="J149" s="5"/>
      <c r="K149" s="261"/>
      <c r="L149" s="443"/>
      <c r="M149" s="216"/>
      <c r="N149" s="216"/>
      <c r="P149" s="16"/>
      <c r="Q149" s="16"/>
      <c r="R149" s="16"/>
      <c r="S149" s="16"/>
      <c r="T149" s="16"/>
      <c r="U149" s="16"/>
    </row>
    <row r="150" spans="1:21" s="218" customFormat="1" ht="30" customHeight="1">
      <c r="A150" s="267" t="s">
        <v>862</v>
      </c>
      <c r="B150" s="174"/>
      <c r="C150" s="390">
        <v>232</v>
      </c>
      <c r="D150" s="131" t="s">
        <v>75</v>
      </c>
      <c r="E150" s="134"/>
      <c r="F150" s="5">
        <f t="shared" si="10"/>
        <v>0</v>
      </c>
      <c r="G150" s="361"/>
      <c r="H150" s="131"/>
      <c r="I150" s="134"/>
      <c r="J150" s="5"/>
      <c r="K150" s="261"/>
      <c r="L150" s="443"/>
      <c r="M150" s="216"/>
      <c r="N150" s="216"/>
      <c r="P150" s="16"/>
      <c r="Q150" s="16"/>
      <c r="R150" s="16"/>
      <c r="S150" s="16"/>
      <c r="T150" s="16"/>
      <c r="U150" s="16"/>
    </row>
    <row r="151" spans="1:21" s="218" customFormat="1" ht="30" customHeight="1">
      <c r="A151" s="267" t="s">
        <v>125</v>
      </c>
      <c r="B151" s="174"/>
      <c r="C151" s="362">
        <v>231</v>
      </c>
      <c r="D151" s="131" t="s">
        <v>75</v>
      </c>
      <c r="E151" s="134"/>
      <c r="F151" s="5">
        <f t="shared" si="10"/>
        <v>0</v>
      </c>
      <c r="G151" s="359"/>
      <c r="H151" s="131"/>
      <c r="I151" s="134"/>
      <c r="J151" s="5"/>
      <c r="K151" s="261"/>
      <c r="L151" s="443"/>
      <c r="M151" s="216"/>
      <c r="N151" s="216"/>
      <c r="P151" s="16"/>
      <c r="Q151" s="16"/>
      <c r="R151" s="16"/>
      <c r="S151" s="16"/>
      <c r="T151" s="16"/>
      <c r="U151" s="16"/>
    </row>
    <row r="152" spans="1:21" s="218" customFormat="1" ht="30" customHeight="1">
      <c r="A152" s="267" t="s">
        <v>127</v>
      </c>
      <c r="B152" s="288"/>
      <c r="C152" s="359">
        <v>216</v>
      </c>
      <c r="D152" s="131" t="s">
        <v>75</v>
      </c>
      <c r="E152" s="134"/>
      <c r="F152" s="5">
        <f t="shared" si="10"/>
        <v>0</v>
      </c>
      <c r="G152" s="359"/>
      <c r="H152" s="131"/>
      <c r="I152" s="134"/>
      <c r="J152" s="5"/>
      <c r="K152" s="261"/>
      <c r="L152" s="443"/>
      <c r="M152" s="216"/>
      <c r="N152" s="216"/>
      <c r="P152" s="16"/>
      <c r="Q152" s="16"/>
      <c r="R152" s="16"/>
      <c r="S152" s="16"/>
      <c r="T152" s="16"/>
      <c r="U152" s="16"/>
    </row>
    <row r="153" spans="1:21" s="218" customFormat="1" ht="30" customHeight="1">
      <c r="A153" s="391" t="s">
        <v>106</v>
      </c>
      <c r="B153" s="174"/>
      <c r="C153" s="359">
        <v>207</v>
      </c>
      <c r="D153" s="131" t="s">
        <v>75</v>
      </c>
      <c r="E153" s="134"/>
      <c r="F153" s="5">
        <f t="shared" si="10"/>
        <v>0</v>
      </c>
      <c r="G153" s="359"/>
      <c r="H153" s="131"/>
      <c r="I153" s="134"/>
      <c r="J153" s="164"/>
      <c r="K153" s="261"/>
      <c r="L153" s="443"/>
      <c r="M153" s="216"/>
      <c r="N153" s="216"/>
      <c r="P153" s="16"/>
      <c r="Q153" s="16"/>
      <c r="R153" s="16"/>
      <c r="S153" s="16"/>
      <c r="T153" s="16"/>
      <c r="U153" s="16"/>
    </row>
    <row r="154" spans="1:21" s="218" customFormat="1" ht="30" customHeight="1">
      <c r="A154" s="267" t="s">
        <v>128</v>
      </c>
      <c r="B154" s="161"/>
      <c r="C154" s="392">
        <v>1369</v>
      </c>
      <c r="D154" s="131" t="s">
        <v>75</v>
      </c>
      <c r="E154" s="134"/>
      <c r="F154" s="5">
        <f t="shared" si="10"/>
        <v>0</v>
      </c>
      <c r="G154" s="359"/>
      <c r="H154" s="131"/>
      <c r="I154" s="134"/>
      <c r="J154" s="5"/>
      <c r="K154" s="261"/>
      <c r="L154" s="443"/>
      <c r="M154" s="216"/>
      <c r="N154" s="216"/>
      <c r="P154" s="16"/>
      <c r="Q154" s="16"/>
      <c r="R154" s="16"/>
      <c r="S154" s="16"/>
      <c r="T154" s="16"/>
      <c r="U154" s="16"/>
    </row>
    <row r="155" spans="1:21" s="218" customFormat="1" ht="30" customHeight="1">
      <c r="A155" s="267" t="s">
        <v>129</v>
      </c>
      <c r="B155" s="161"/>
      <c r="C155" s="359">
        <v>121</v>
      </c>
      <c r="D155" s="131" t="s">
        <v>75</v>
      </c>
      <c r="E155" s="134"/>
      <c r="F155" s="5">
        <f t="shared" si="10"/>
        <v>0</v>
      </c>
      <c r="G155" s="359"/>
      <c r="H155" s="131"/>
      <c r="I155" s="134"/>
      <c r="J155" s="164"/>
      <c r="K155" s="261"/>
      <c r="L155" s="443"/>
      <c r="M155" s="216"/>
      <c r="N155" s="216"/>
      <c r="P155" s="16"/>
      <c r="Q155" s="16"/>
      <c r="R155" s="16"/>
      <c r="S155" s="16"/>
      <c r="T155" s="16"/>
      <c r="U155" s="16"/>
    </row>
    <row r="156" spans="1:21" s="218" customFormat="1" ht="30" customHeight="1">
      <c r="A156" s="393"/>
      <c r="B156" s="394"/>
      <c r="C156" s="395"/>
      <c r="D156" s="396"/>
      <c r="E156" s="389"/>
      <c r="F156" s="5"/>
      <c r="G156" s="359"/>
      <c r="H156" s="131"/>
      <c r="I156" s="389"/>
      <c r="J156" s="5"/>
      <c r="K156" s="167"/>
      <c r="L156" s="185"/>
      <c r="M156" s="216"/>
      <c r="N156" s="216"/>
      <c r="P156" s="16"/>
      <c r="Q156" s="16"/>
      <c r="R156" s="16"/>
      <c r="S156" s="16"/>
      <c r="T156" s="16"/>
      <c r="U156" s="16"/>
    </row>
    <row r="157" spans="1:21" s="218" customFormat="1" ht="30" customHeight="1">
      <c r="A157" s="393"/>
      <c r="B157" s="394"/>
      <c r="C157" s="397"/>
      <c r="D157" s="396"/>
      <c r="E157" s="134"/>
      <c r="F157" s="5"/>
      <c r="G157" s="359"/>
      <c r="H157" s="131"/>
      <c r="I157" s="134"/>
      <c r="J157" s="5"/>
      <c r="K157" s="167"/>
      <c r="L157" s="185"/>
      <c r="M157" s="216"/>
      <c r="N157" s="216"/>
      <c r="P157" s="16"/>
      <c r="Q157" s="16"/>
      <c r="R157" s="16"/>
      <c r="S157" s="16"/>
      <c r="T157" s="16"/>
      <c r="U157" s="16"/>
    </row>
    <row r="158" spans="1:21" s="218" customFormat="1" ht="30" customHeight="1">
      <c r="A158" s="267"/>
      <c r="B158" s="161"/>
      <c r="C158" s="359"/>
      <c r="D158" s="131"/>
      <c r="E158" s="134"/>
      <c r="F158" s="5"/>
      <c r="G158" s="359"/>
      <c r="H158" s="131"/>
      <c r="I158" s="134"/>
      <c r="J158" s="5"/>
      <c r="K158" s="167"/>
      <c r="L158" s="185"/>
      <c r="M158" s="216"/>
      <c r="N158" s="216"/>
      <c r="P158" s="16"/>
      <c r="Q158" s="16"/>
      <c r="R158" s="16"/>
      <c r="S158" s="16"/>
      <c r="T158" s="16"/>
      <c r="U158" s="16"/>
    </row>
    <row r="159" spans="1:21" s="218" customFormat="1" ht="30" customHeight="1">
      <c r="A159" s="398"/>
      <c r="B159" s="174"/>
      <c r="C159" s="362"/>
      <c r="D159" s="131"/>
      <c r="E159" s="317"/>
      <c r="F159" s="5"/>
      <c r="G159" s="399"/>
      <c r="H159" s="205"/>
      <c r="I159" s="312"/>
      <c r="J159" s="125"/>
      <c r="K159" s="178"/>
      <c r="L159" s="191"/>
      <c r="M159" s="216"/>
      <c r="N159" s="216"/>
      <c r="P159" s="16"/>
      <c r="Q159" s="16"/>
      <c r="R159" s="16"/>
      <c r="S159" s="16"/>
      <c r="T159" s="16"/>
      <c r="U159" s="16"/>
    </row>
    <row r="160" spans="1:21" s="218" customFormat="1" ht="15.6" customHeight="1">
      <c r="A160" s="180"/>
      <c r="B160" s="181"/>
      <c r="C160" s="180"/>
      <c r="D160" s="182"/>
      <c r="E160" s="180"/>
      <c r="F160" s="180"/>
      <c r="G160" s="16"/>
      <c r="H160" s="16"/>
      <c r="I160" s="16"/>
      <c r="J160" s="16"/>
      <c r="K160" s="16"/>
      <c r="L160" s="114"/>
      <c r="M160" s="216"/>
      <c r="N160" s="216"/>
      <c r="P160" s="16"/>
      <c r="Q160" s="16"/>
      <c r="R160" s="16"/>
      <c r="S160" s="16"/>
      <c r="T160" s="16"/>
      <c r="U160" s="16"/>
    </row>
    <row r="161" spans="1:21" s="218" customFormat="1" ht="30" customHeight="1">
      <c r="A161" s="596" t="s">
        <v>14</v>
      </c>
      <c r="B161" s="596"/>
      <c r="C161" s="596"/>
      <c r="D161" s="596"/>
      <c r="E161" s="596"/>
      <c r="F161" s="596"/>
      <c r="G161" s="597"/>
      <c r="H161" s="597"/>
      <c r="I161" s="597"/>
      <c r="J161" s="16"/>
      <c r="K161" s="612">
        <f>K141+1</f>
        <v>22</v>
      </c>
      <c r="L161" s="612"/>
      <c r="M161" s="216"/>
      <c r="N161" s="216"/>
      <c r="P161" s="16"/>
      <c r="Q161" s="16"/>
      <c r="R161" s="16"/>
      <c r="S161" s="16"/>
      <c r="T161" s="16"/>
      <c r="U161" s="16"/>
    </row>
    <row r="162" spans="1:21" s="218" customFormat="1" ht="15" customHeight="1">
      <c r="A162" s="598" t="s">
        <v>12</v>
      </c>
      <c r="B162" s="601" t="s">
        <v>13</v>
      </c>
      <c r="C162" s="585" t="s">
        <v>9</v>
      </c>
      <c r="D162" s="604"/>
      <c r="E162" s="604"/>
      <c r="F162" s="604"/>
      <c r="G162" s="606" t="s">
        <v>4</v>
      </c>
      <c r="H162" s="607"/>
      <c r="I162" s="607"/>
      <c r="J162" s="608"/>
      <c r="K162" s="592" t="s">
        <v>2</v>
      </c>
      <c r="L162" s="593"/>
      <c r="M162" s="216"/>
      <c r="N162" s="216"/>
      <c r="P162" s="16"/>
      <c r="Q162" s="16"/>
      <c r="R162" s="16"/>
      <c r="S162" s="16"/>
      <c r="T162" s="16"/>
      <c r="U162" s="16"/>
    </row>
    <row r="163" spans="1:21" s="218" customFormat="1" ht="15" customHeight="1">
      <c r="A163" s="599"/>
      <c r="B163" s="602"/>
      <c r="C163" s="587"/>
      <c r="D163" s="605"/>
      <c r="E163" s="605"/>
      <c r="F163" s="605"/>
      <c r="G163" s="609"/>
      <c r="H163" s="610"/>
      <c r="I163" s="610"/>
      <c r="J163" s="611"/>
      <c r="K163" s="594"/>
      <c r="L163" s="595"/>
      <c r="M163" s="216"/>
      <c r="N163" s="216"/>
      <c r="P163" s="16"/>
      <c r="Q163" s="16"/>
      <c r="R163" s="16"/>
      <c r="S163" s="16"/>
      <c r="T163" s="16"/>
      <c r="U163" s="16"/>
    </row>
    <row r="164" spans="1:21" s="218" customFormat="1" ht="30" customHeight="1">
      <c r="A164" s="600"/>
      <c r="B164" s="603"/>
      <c r="C164" s="155" t="s">
        <v>0</v>
      </c>
      <c r="D164" s="156" t="s">
        <v>1</v>
      </c>
      <c r="E164" s="155" t="s">
        <v>5</v>
      </c>
      <c r="F164" s="157" t="s">
        <v>3</v>
      </c>
      <c r="G164" s="155" t="s">
        <v>0</v>
      </c>
      <c r="H164" s="158" t="s">
        <v>1</v>
      </c>
      <c r="I164" s="159" t="s">
        <v>5</v>
      </c>
      <c r="J164" s="159" t="s">
        <v>3</v>
      </c>
      <c r="K164" s="594"/>
      <c r="L164" s="595"/>
      <c r="M164" s="216"/>
      <c r="N164" s="216"/>
      <c r="P164" s="16"/>
      <c r="Q164" s="16"/>
      <c r="R164" s="16"/>
      <c r="S164" s="16"/>
      <c r="T164" s="16"/>
      <c r="U164" s="16"/>
    </row>
    <row r="165" spans="1:21" s="218" customFormat="1" ht="30" customHeight="1">
      <c r="A165" s="382" t="s">
        <v>130</v>
      </c>
      <c r="B165" s="161"/>
      <c r="C165" s="359"/>
      <c r="D165" s="131"/>
      <c r="E165" s="134"/>
      <c r="F165" s="5"/>
      <c r="G165" s="162"/>
      <c r="H165" s="163"/>
      <c r="I165" s="164"/>
      <c r="J165" s="164"/>
      <c r="K165" s="165"/>
      <c r="L165" s="185"/>
      <c r="M165" s="216"/>
      <c r="N165" s="216"/>
      <c r="P165" s="16"/>
      <c r="Q165" s="16"/>
      <c r="R165" s="16"/>
      <c r="S165" s="16"/>
      <c r="T165" s="16"/>
      <c r="U165" s="16"/>
    </row>
    <row r="166" spans="1:21" s="218" customFormat="1" ht="30" customHeight="1">
      <c r="A166" s="287" t="s">
        <v>161</v>
      </c>
      <c r="B166" s="161" t="s">
        <v>153</v>
      </c>
      <c r="C166" s="400">
        <v>11</v>
      </c>
      <c r="D166" s="131" t="s">
        <v>64</v>
      </c>
      <c r="E166" s="149"/>
      <c r="F166" s="5">
        <f>ROUNDDOWN(C166*E166,0)</f>
        <v>0</v>
      </c>
      <c r="G166" s="162"/>
      <c r="H166" s="163"/>
      <c r="I166" s="164"/>
      <c r="J166" s="164"/>
      <c r="K166" s="261"/>
      <c r="L166" s="443"/>
      <c r="M166" s="216"/>
      <c r="N166" s="216"/>
      <c r="P166" s="16"/>
      <c r="Q166" s="16"/>
      <c r="R166" s="16"/>
      <c r="S166" s="16"/>
      <c r="T166" s="16"/>
      <c r="U166" s="16"/>
    </row>
    <row r="167" spans="1:21" s="218" customFormat="1" ht="30" customHeight="1">
      <c r="A167" s="287" t="s">
        <v>161</v>
      </c>
      <c r="B167" s="161" t="s">
        <v>152</v>
      </c>
      <c r="C167" s="359">
        <v>44</v>
      </c>
      <c r="D167" s="131" t="s">
        <v>64</v>
      </c>
      <c r="E167" s="134"/>
      <c r="F167" s="5">
        <f t="shared" ref="F167:F168" si="11">ROUNDDOWN(C167*E167,0)</f>
        <v>0</v>
      </c>
      <c r="G167" s="162"/>
      <c r="H167" s="163"/>
      <c r="I167" s="164"/>
      <c r="J167" s="164"/>
      <c r="K167" s="261"/>
      <c r="L167" s="443"/>
      <c r="M167" s="216"/>
      <c r="N167" s="216"/>
      <c r="P167" s="16"/>
      <c r="Q167" s="16"/>
      <c r="R167" s="16"/>
      <c r="S167" s="16"/>
      <c r="T167" s="16"/>
      <c r="U167" s="16"/>
    </row>
    <row r="168" spans="1:21" s="218" customFormat="1" ht="30" customHeight="1">
      <c r="A168" s="287" t="s">
        <v>162</v>
      </c>
      <c r="B168" s="401" t="s">
        <v>163</v>
      </c>
      <c r="C168" s="402">
        <v>1</v>
      </c>
      <c r="D168" s="131" t="s">
        <v>64</v>
      </c>
      <c r="E168" s="134"/>
      <c r="F168" s="5">
        <f t="shared" si="11"/>
        <v>0</v>
      </c>
      <c r="G168" s="162"/>
      <c r="H168" s="163"/>
      <c r="I168" s="164"/>
      <c r="J168" s="164"/>
      <c r="K168" s="261"/>
      <c r="L168" s="443"/>
      <c r="M168" s="216"/>
      <c r="N168" s="216"/>
      <c r="P168" s="16"/>
      <c r="Q168" s="16"/>
      <c r="R168" s="16"/>
      <c r="S168" s="16"/>
      <c r="T168" s="16"/>
      <c r="U168" s="16"/>
    </row>
    <row r="169" spans="1:21" s="218" customFormat="1" ht="30" customHeight="1">
      <c r="A169" s="403" t="s">
        <v>132</v>
      </c>
      <c r="B169" s="161"/>
      <c r="C169" s="359">
        <v>3.6</v>
      </c>
      <c r="D169" s="131" t="s">
        <v>75</v>
      </c>
      <c r="E169" s="134"/>
      <c r="F169" s="5">
        <f>ROUNDDOWN(C169*E169,0)</f>
        <v>0</v>
      </c>
      <c r="G169" s="359"/>
      <c r="H169" s="131"/>
      <c r="I169" s="134"/>
      <c r="J169" s="5"/>
      <c r="K169" s="261"/>
      <c r="L169" s="443"/>
      <c r="M169" s="216"/>
      <c r="N169" s="216"/>
      <c r="P169" s="16"/>
      <c r="Q169" s="16"/>
      <c r="R169" s="16"/>
      <c r="S169" s="16"/>
      <c r="T169" s="16"/>
      <c r="U169" s="16"/>
    </row>
    <row r="170" spans="1:21" s="218" customFormat="1" ht="30" customHeight="1">
      <c r="A170" s="267" t="s">
        <v>131</v>
      </c>
      <c r="B170" s="152"/>
      <c r="C170" s="359">
        <v>25.7</v>
      </c>
      <c r="D170" s="365" t="s">
        <v>60</v>
      </c>
      <c r="E170" s="134"/>
      <c r="F170" s="5">
        <f>ROUNDDOWN(C170*E170,0)</f>
        <v>0</v>
      </c>
      <c r="G170" s="359"/>
      <c r="H170" s="131"/>
      <c r="I170" s="134"/>
      <c r="J170" s="5"/>
      <c r="K170" s="261"/>
      <c r="L170" s="443"/>
      <c r="M170" s="216"/>
      <c r="N170" s="216"/>
      <c r="P170" s="16"/>
      <c r="Q170" s="16"/>
      <c r="R170" s="16"/>
      <c r="S170" s="16"/>
      <c r="T170" s="16"/>
      <c r="U170" s="16"/>
    </row>
    <row r="171" spans="1:21" s="218" customFormat="1" ht="30" customHeight="1">
      <c r="A171" s="404" t="s">
        <v>160</v>
      </c>
      <c r="B171" s="405" t="s">
        <v>156</v>
      </c>
      <c r="C171" s="406">
        <v>168</v>
      </c>
      <c r="D171" s="365" t="s">
        <v>60</v>
      </c>
      <c r="E171" s="314"/>
      <c r="F171" s="5">
        <f t="shared" ref="F171" si="12">ROUNDDOWN(C171*E171,0)</f>
        <v>0</v>
      </c>
      <c r="G171" s="162"/>
      <c r="H171" s="163"/>
      <c r="I171" s="164"/>
      <c r="J171" s="164"/>
      <c r="K171" s="261"/>
      <c r="L171" s="443"/>
      <c r="M171" s="216"/>
      <c r="N171" s="216"/>
      <c r="P171" s="16"/>
      <c r="Q171" s="16"/>
      <c r="R171" s="16"/>
      <c r="S171" s="16"/>
      <c r="T171" s="16"/>
      <c r="U171" s="16"/>
    </row>
    <row r="172" spans="1:21" s="218" customFormat="1" ht="30" customHeight="1">
      <c r="A172" s="267" t="s">
        <v>137</v>
      </c>
      <c r="B172" s="407" t="s">
        <v>144</v>
      </c>
      <c r="C172" s="359">
        <v>1</v>
      </c>
      <c r="D172" s="131" t="s">
        <v>64</v>
      </c>
      <c r="E172" s="132"/>
      <c r="F172" s="5">
        <f>ROUNDDOWN(C172*E172,0)</f>
        <v>0</v>
      </c>
      <c r="G172" s="162"/>
      <c r="H172" s="3"/>
      <c r="I172" s="164"/>
      <c r="J172" s="164"/>
      <c r="K172" s="261"/>
      <c r="L172" s="443"/>
      <c r="M172" s="216"/>
      <c r="N172" s="216"/>
      <c r="P172" s="16"/>
      <c r="Q172" s="16"/>
      <c r="R172" s="16"/>
      <c r="S172" s="16"/>
      <c r="T172" s="16"/>
      <c r="U172" s="16"/>
    </row>
    <row r="173" spans="1:21" s="218" customFormat="1" ht="30" customHeight="1">
      <c r="A173" s="267" t="s">
        <v>138</v>
      </c>
      <c r="B173" s="408" t="s">
        <v>144</v>
      </c>
      <c r="C173" s="359">
        <v>1</v>
      </c>
      <c r="D173" s="131" t="s">
        <v>64</v>
      </c>
      <c r="E173" s="134"/>
      <c r="F173" s="5">
        <f>ROUNDDOWN(C173*E173,0)</f>
        <v>0</v>
      </c>
      <c r="G173" s="162"/>
      <c r="H173" s="163"/>
      <c r="I173" s="164"/>
      <c r="J173" s="164"/>
      <c r="K173" s="261"/>
      <c r="L173" s="443"/>
      <c r="M173" s="216"/>
      <c r="N173" s="216"/>
      <c r="P173" s="16"/>
      <c r="Q173" s="16"/>
      <c r="R173" s="16"/>
      <c r="S173" s="16"/>
      <c r="T173" s="16"/>
      <c r="U173" s="16"/>
    </row>
    <row r="174" spans="1:21" s="218" customFormat="1" ht="30" customHeight="1">
      <c r="A174" s="267" t="s">
        <v>139</v>
      </c>
      <c r="B174" s="405" t="s">
        <v>145</v>
      </c>
      <c r="C174" s="359">
        <v>1</v>
      </c>
      <c r="D174" s="131" t="s">
        <v>64</v>
      </c>
      <c r="E174" s="134"/>
      <c r="F174" s="5">
        <f>ROUNDDOWN(C174*E174,0)</f>
        <v>0</v>
      </c>
      <c r="G174" s="162"/>
      <c r="H174" s="163"/>
      <c r="I174" s="164"/>
      <c r="J174" s="164"/>
      <c r="K174" s="261"/>
      <c r="L174" s="443"/>
      <c r="M174" s="216"/>
      <c r="N174" s="216"/>
      <c r="P174" s="16"/>
      <c r="Q174" s="16"/>
      <c r="R174" s="16"/>
      <c r="S174" s="16"/>
      <c r="T174" s="16"/>
      <c r="U174" s="16"/>
    </row>
    <row r="175" spans="1:21" s="218" customFormat="1" ht="30" customHeight="1">
      <c r="A175" s="267" t="s">
        <v>140</v>
      </c>
      <c r="B175" s="405" t="s">
        <v>145</v>
      </c>
      <c r="C175" s="362">
        <v>1</v>
      </c>
      <c r="D175" s="131" t="s">
        <v>64</v>
      </c>
      <c r="E175" s="134"/>
      <c r="F175" s="5">
        <f>ROUNDDOWN(C175*E175,0)</f>
        <v>0</v>
      </c>
      <c r="G175" s="162"/>
      <c r="H175" s="163"/>
      <c r="I175" s="164"/>
      <c r="J175" s="164"/>
      <c r="K175" s="261"/>
      <c r="L175" s="443"/>
      <c r="M175" s="216"/>
      <c r="N175" s="216"/>
      <c r="P175" s="16"/>
      <c r="Q175" s="16"/>
      <c r="R175" s="16"/>
      <c r="S175" s="16"/>
      <c r="T175" s="16"/>
      <c r="U175" s="16"/>
    </row>
    <row r="176" spans="1:21" s="218" customFormat="1" ht="30" customHeight="1">
      <c r="A176" s="409" t="s">
        <v>141</v>
      </c>
      <c r="B176" s="405" t="s">
        <v>149</v>
      </c>
      <c r="C176" s="135">
        <v>1</v>
      </c>
      <c r="D176" s="131" t="s">
        <v>64</v>
      </c>
      <c r="E176" s="134"/>
      <c r="F176" s="5">
        <f t="shared" ref="F176:F179" si="13">ROUNDDOWN(C176*E176,0)</f>
        <v>0</v>
      </c>
      <c r="G176" s="359"/>
      <c r="H176" s="365"/>
      <c r="I176" s="134"/>
      <c r="J176" s="5"/>
      <c r="K176" s="261"/>
      <c r="L176" s="443"/>
      <c r="M176" s="216"/>
      <c r="N176" s="216"/>
      <c r="P176" s="16"/>
      <c r="Q176" s="16"/>
      <c r="R176" s="16"/>
      <c r="S176" s="16"/>
      <c r="T176" s="16"/>
      <c r="U176" s="16"/>
    </row>
    <row r="177" spans="1:21" s="218" customFormat="1" ht="30" customHeight="1">
      <c r="A177" s="267" t="s">
        <v>133</v>
      </c>
      <c r="B177" s="405" t="s">
        <v>146</v>
      </c>
      <c r="C177" s="400">
        <v>1</v>
      </c>
      <c r="D177" s="131" t="s">
        <v>151</v>
      </c>
      <c r="E177" s="134"/>
      <c r="F177" s="5">
        <f t="shared" si="13"/>
        <v>0</v>
      </c>
      <c r="G177" s="359"/>
      <c r="H177" s="365"/>
      <c r="I177" s="134"/>
      <c r="J177" s="5"/>
      <c r="K177" s="261"/>
      <c r="L177" s="443"/>
      <c r="M177" s="216"/>
      <c r="N177" s="216"/>
      <c r="P177" s="16"/>
      <c r="Q177" s="16"/>
      <c r="R177" s="16"/>
      <c r="S177" s="16"/>
      <c r="T177" s="16"/>
      <c r="U177" s="16"/>
    </row>
    <row r="178" spans="1:21" s="218" customFormat="1" ht="30" customHeight="1">
      <c r="A178" s="267" t="s">
        <v>134</v>
      </c>
      <c r="B178" s="410" t="s">
        <v>147</v>
      </c>
      <c r="C178" s="400">
        <v>9</v>
      </c>
      <c r="D178" s="365" t="s">
        <v>151</v>
      </c>
      <c r="E178" s="134"/>
      <c r="F178" s="5">
        <f t="shared" si="13"/>
        <v>0</v>
      </c>
      <c r="G178" s="359"/>
      <c r="H178" s="131"/>
      <c r="I178" s="134"/>
      <c r="J178" s="5"/>
      <c r="K178" s="261"/>
      <c r="L178" s="443"/>
      <c r="M178" s="216"/>
      <c r="N178" s="216"/>
      <c r="P178" s="16"/>
      <c r="Q178" s="16"/>
      <c r="R178" s="16"/>
      <c r="S178" s="16"/>
      <c r="T178" s="16"/>
      <c r="U178" s="16"/>
    </row>
    <row r="179" spans="1:21" s="218" customFormat="1" ht="30" customHeight="1">
      <c r="A179" s="267" t="s">
        <v>135</v>
      </c>
      <c r="B179" s="405" t="s">
        <v>148</v>
      </c>
      <c r="C179" s="400">
        <v>2</v>
      </c>
      <c r="D179" s="131" t="s">
        <v>64</v>
      </c>
      <c r="E179" s="134"/>
      <c r="F179" s="5">
        <f t="shared" si="13"/>
        <v>0</v>
      </c>
      <c r="G179" s="183"/>
      <c r="H179" s="12"/>
      <c r="I179" s="164"/>
      <c r="J179" s="176"/>
      <c r="K179" s="444"/>
      <c r="L179" s="445"/>
      <c r="M179" s="216"/>
      <c r="N179" s="216"/>
      <c r="P179" s="16"/>
      <c r="Q179" s="16"/>
      <c r="R179" s="16"/>
      <c r="S179" s="16"/>
      <c r="T179" s="16"/>
      <c r="U179" s="16"/>
    </row>
    <row r="180" spans="1:21" s="218" customFormat="1" ht="15.6" customHeight="1">
      <c r="A180" s="180"/>
      <c r="B180" s="181"/>
      <c r="C180" s="180"/>
      <c r="D180" s="182"/>
      <c r="E180" s="180"/>
      <c r="F180" s="180"/>
      <c r="G180" s="16"/>
      <c r="H180" s="180"/>
      <c r="I180" s="180"/>
      <c r="J180" s="180"/>
      <c r="K180" s="16"/>
      <c r="L180" s="114"/>
      <c r="M180" s="216"/>
      <c r="N180" s="216"/>
      <c r="P180" s="16"/>
      <c r="Q180" s="16"/>
      <c r="R180" s="16"/>
      <c r="S180" s="16"/>
      <c r="T180" s="16"/>
      <c r="U180" s="16"/>
    </row>
    <row r="181" spans="1:21" s="218" customFormat="1" ht="30" customHeight="1">
      <c r="A181" s="596" t="s">
        <v>14</v>
      </c>
      <c r="B181" s="596"/>
      <c r="C181" s="596"/>
      <c r="D181" s="596"/>
      <c r="E181" s="596"/>
      <c r="F181" s="596"/>
      <c r="G181" s="597"/>
      <c r="H181" s="597"/>
      <c r="I181" s="597"/>
      <c r="J181" s="16"/>
      <c r="K181" s="612">
        <f>K161+1</f>
        <v>23</v>
      </c>
      <c r="L181" s="612"/>
      <c r="M181" s="216"/>
      <c r="N181" s="216"/>
      <c r="P181" s="16"/>
      <c r="Q181" s="16"/>
      <c r="R181" s="16"/>
      <c r="S181" s="16"/>
      <c r="T181" s="16"/>
      <c r="U181" s="16"/>
    </row>
    <row r="182" spans="1:21" s="218" customFormat="1" ht="15" customHeight="1">
      <c r="A182" s="598" t="s">
        <v>12</v>
      </c>
      <c r="B182" s="601" t="s">
        <v>13</v>
      </c>
      <c r="C182" s="585" t="s">
        <v>9</v>
      </c>
      <c r="D182" s="604"/>
      <c r="E182" s="604"/>
      <c r="F182" s="604"/>
      <c r="G182" s="606" t="s">
        <v>4</v>
      </c>
      <c r="H182" s="607"/>
      <c r="I182" s="607"/>
      <c r="J182" s="608"/>
      <c r="K182" s="592" t="s">
        <v>2</v>
      </c>
      <c r="L182" s="593"/>
      <c r="M182" s="216"/>
      <c r="N182" s="216"/>
      <c r="P182" s="16"/>
      <c r="Q182" s="16"/>
      <c r="R182" s="16"/>
      <c r="S182" s="16"/>
      <c r="T182" s="16"/>
      <c r="U182" s="16"/>
    </row>
    <row r="183" spans="1:21" s="218" customFormat="1" ht="15" customHeight="1">
      <c r="A183" s="599"/>
      <c r="B183" s="602"/>
      <c r="C183" s="587"/>
      <c r="D183" s="605"/>
      <c r="E183" s="605"/>
      <c r="F183" s="605"/>
      <c r="G183" s="609"/>
      <c r="H183" s="610"/>
      <c r="I183" s="610"/>
      <c r="J183" s="611"/>
      <c r="K183" s="594"/>
      <c r="L183" s="595"/>
      <c r="M183" s="216"/>
      <c r="N183" s="216"/>
      <c r="P183" s="16"/>
      <c r="Q183" s="16"/>
      <c r="R183" s="16"/>
      <c r="S183" s="16"/>
      <c r="T183" s="16"/>
      <c r="U183" s="16"/>
    </row>
    <row r="184" spans="1:21" s="218" customFormat="1" ht="30" customHeight="1">
      <c r="A184" s="600"/>
      <c r="B184" s="603"/>
      <c r="C184" s="155" t="s">
        <v>0</v>
      </c>
      <c r="D184" s="156" t="s">
        <v>1</v>
      </c>
      <c r="E184" s="155" t="s">
        <v>5</v>
      </c>
      <c r="F184" s="157" t="s">
        <v>3</v>
      </c>
      <c r="G184" s="155" t="s">
        <v>0</v>
      </c>
      <c r="H184" s="158" t="s">
        <v>1</v>
      </c>
      <c r="I184" s="159" t="s">
        <v>5</v>
      </c>
      <c r="J184" s="159" t="s">
        <v>3</v>
      </c>
      <c r="K184" s="594"/>
      <c r="L184" s="595"/>
      <c r="M184" s="216"/>
      <c r="N184" s="216"/>
      <c r="P184" s="16"/>
      <c r="Q184" s="16"/>
      <c r="R184" s="16"/>
      <c r="S184" s="16"/>
      <c r="T184" s="16"/>
      <c r="U184" s="16"/>
    </row>
    <row r="185" spans="1:21" s="218" customFormat="1" ht="30" customHeight="1">
      <c r="A185" s="267" t="s">
        <v>136</v>
      </c>
      <c r="B185" s="161"/>
      <c r="C185" s="359">
        <v>146</v>
      </c>
      <c r="D185" s="365" t="s">
        <v>60</v>
      </c>
      <c r="E185" s="134"/>
      <c r="F185" s="5">
        <f>ROUNDDOWN(C185*E185,0)</f>
        <v>0</v>
      </c>
      <c r="G185" s="5"/>
      <c r="H185" s="131"/>
      <c r="I185" s="134"/>
      <c r="J185" s="5"/>
      <c r="K185" s="261"/>
      <c r="L185" s="443"/>
      <c r="M185" s="216"/>
      <c r="N185" s="216"/>
      <c r="P185" s="16"/>
      <c r="Q185" s="16"/>
      <c r="R185" s="16"/>
      <c r="S185" s="16"/>
      <c r="T185" s="16"/>
      <c r="U185" s="16"/>
    </row>
    <row r="186" spans="1:21" s="218" customFormat="1" ht="30" customHeight="1">
      <c r="A186" s="267" t="s">
        <v>143</v>
      </c>
      <c r="B186" s="161"/>
      <c r="C186" s="359">
        <v>61.5</v>
      </c>
      <c r="D186" s="365" t="s">
        <v>60</v>
      </c>
      <c r="E186" s="134"/>
      <c r="F186" s="5">
        <f t="shared" ref="F186:F187" si="14">ROUNDDOWN(C186*E186,0)</f>
        <v>0</v>
      </c>
      <c r="G186" s="162"/>
      <c r="H186" s="163"/>
      <c r="I186" s="164"/>
      <c r="J186" s="164"/>
      <c r="K186" s="261"/>
      <c r="L186" s="443"/>
      <c r="M186" s="216"/>
      <c r="N186" s="216"/>
      <c r="P186" s="16"/>
      <c r="Q186" s="16"/>
      <c r="R186" s="16"/>
      <c r="S186" s="16"/>
      <c r="T186" s="16"/>
      <c r="U186" s="16"/>
    </row>
    <row r="187" spans="1:21" s="218" customFormat="1" ht="30" customHeight="1">
      <c r="A187" s="267" t="s">
        <v>863</v>
      </c>
      <c r="B187" s="405" t="s">
        <v>150</v>
      </c>
      <c r="C187" s="359">
        <v>242</v>
      </c>
      <c r="D187" s="365" t="s">
        <v>60</v>
      </c>
      <c r="E187" s="134"/>
      <c r="F187" s="5">
        <f t="shared" si="14"/>
        <v>0</v>
      </c>
      <c r="G187" s="162"/>
      <c r="H187" s="3"/>
      <c r="I187" s="164"/>
      <c r="J187" s="164"/>
      <c r="K187" s="261"/>
      <c r="L187" s="443"/>
      <c r="M187" s="216"/>
      <c r="N187" s="216"/>
      <c r="P187" s="16"/>
      <c r="Q187" s="16"/>
      <c r="R187" s="16"/>
      <c r="S187" s="16"/>
      <c r="T187" s="16"/>
      <c r="U187" s="16"/>
    </row>
    <row r="188" spans="1:21" s="218" customFormat="1" ht="30" customHeight="1">
      <c r="A188" s="136" t="s">
        <v>159</v>
      </c>
      <c r="B188" s="405" t="s">
        <v>158</v>
      </c>
      <c r="C188" s="406">
        <v>257</v>
      </c>
      <c r="D188" s="365" t="s">
        <v>60</v>
      </c>
      <c r="E188" s="314"/>
      <c r="F188" s="5">
        <f>ROUNDDOWN(C188*E188,0)</f>
        <v>0</v>
      </c>
      <c r="G188" s="135"/>
      <c r="H188" s="131"/>
      <c r="I188" s="134"/>
      <c r="J188" s="5"/>
      <c r="K188" s="261"/>
      <c r="L188" s="443"/>
      <c r="M188" s="216"/>
      <c r="N188" s="216"/>
      <c r="P188" s="16"/>
      <c r="Q188" s="16"/>
      <c r="R188" s="16"/>
      <c r="S188" s="16"/>
      <c r="T188" s="16"/>
      <c r="U188" s="16"/>
    </row>
    <row r="189" spans="1:21" s="218" customFormat="1" ht="30" customHeight="1">
      <c r="A189" s="136" t="s">
        <v>164</v>
      </c>
      <c r="B189" s="401" t="s">
        <v>165</v>
      </c>
      <c r="C189" s="406">
        <v>1</v>
      </c>
      <c r="D189" s="131" t="s">
        <v>64</v>
      </c>
      <c r="E189" s="134"/>
      <c r="F189" s="5">
        <f>ROUNDDOWN(C189*E189,0)</f>
        <v>0</v>
      </c>
      <c r="G189" s="135"/>
      <c r="H189" s="131"/>
      <c r="I189" s="134"/>
      <c r="J189" s="5"/>
      <c r="K189" s="261"/>
      <c r="L189" s="443"/>
      <c r="M189" s="216"/>
      <c r="N189" s="216"/>
      <c r="P189" s="16"/>
      <c r="Q189" s="16"/>
      <c r="R189" s="16"/>
      <c r="S189" s="16"/>
      <c r="T189" s="16"/>
      <c r="U189" s="16"/>
    </row>
    <row r="190" spans="1:21" s="218" customFormat="1" ht="30" customHeight="1">
      <c r="A190" s="404" t="s">
        <v>142</v>
      </c>
      <c r="B190" s="405" t="s">
        <v>155</v>
      </c>
      <c r="C190" s="406">
        <v>216</v>
      </c>
      <c r="D190" s="365" t="s">
        <v>60</v>
      </c>
      <c r="E190" s="134"/>
      <c r="F190" s="5">
        <f>ROUNDDOWN(C190*E190,0)</f>
        <v>0</v>
      </c>
      <c r="G190" s="5"/>
      <c r="H190" s="131"/>
      <c r="I190" s="134"/>
      <c r="J190" s="5"/>
      <c r="K190" s="261"/>
      <c r="L190" s="443"/>
      <c r="M190" s="216"/>
      <c r="N190" s="216"/>
      <c r="P190" s="16"/>
      <c r="Q190" s="16"/>
      <c r="R190" s="16"/>
      <c r="S190" s="16"/>
      <c r="T190" s="16"/>
      <c r="U190" s="16"/>
    </row>
    <row r="191" spans="1:21" s="218" customFormat="1" ht="30" customHeight="1">
      <c r="A191" s="287" t="s">
        <v>157</v>
      </c>
      <c r="B191" s="401"/>
      <c r="C191" s="406">
        <v>142</v>
      </c>
      <c r="D191" s="365" t="s">
        <v>60</v>
      </c>
      <c r="E191" s="134"/>
      <c r="F191" s="5">
        <f t="shared" ref="F191:F194" si="15">ROUNDDOWN(C191*E191,0)</f>
        <v>0</v>
      </c>
      <c r="G191" s="135"/>
      <c r="H191" s="131"/>
      <c r="I191" s="134"/>
      <c r="J191" s="5"/>
      <c r="K191" s="261"/>
      <c r="L191" s="443"/>
      <c r="M191" s="216"/>
      <c r="N191" s="216"/>
      <c r="P191" s="16"/>
      <c r="Q191" s="16"/>
      <c r="R191" s="16"/>
      <c r="S191" s="16"/>
      <c r="T191" s="16"/>
      <c r="U191" s="16"/>
    </row>
    <row r="192" spans="1:21" s="218" customFormat="1" ht="30" customHeight="1">
      <c r="A192" s="136" t="s">
        <v>154</v>
      </c>
      <c r="B192" s="401"/>
      <c r="C192" s="406">
        <v>28.7</v>
      </c>
      <c r="D192" s="365" t="s">
        <v>60</v>
      </c>
      <c r="E192" s="134"/>
      <c r="F192" s="5">
        <f t="shared" si="15"/>
        <v>0</v>
      </c>
      <c r="G192" s="135"/>
      <c r="H192" s="131"/>
      <c r="I192" s="134"/>
      <c r="J192" s="5"/>
      <c r="K192" s="261"/>
      <c r="L192" s="443"/>
      <c r="M192" s="216"/>
      <c r="N192" s="216"/>
      <c r="P192" s="16"/>
      <c r="Q192" s="16"/>
      <c r="R192" s="16"/>
      <c r="S192" s="16"/>
      <c r="T192" s="16"/>
      <c r="U192" s="16"/>
    </row>
    <row r="193" spans="1:21" s="218" customFormat="1" ht="30" customHeight="1">
      <c r="A193" s="136" t="s">
        <v>864</v>
      </c>
      <c r="B193" s="401" t="s">
        <v>166</v>
      </c>
      <c r="C193" s="406">
        <v>1</v>
      </c>
      <c r="D193" s="131" t="s">
        <v>64</v>
      </c>
      <c r="E193" s="134"/>
      <c r="F193" s="5">
        <f t="shared" si="15"/>
        <v>0</v>
      </c>
      <c r="G193" s="135"/>
      <c r="H193" s="131"/>
      <c r="I193" s="134"/>
      <c r="J193" s="5"/>
      <c r="K193" s="261"/>
      <c r="L193" s="443"/>
      <c r="M193" s="216"/>
      <c r="N193" s="216"/>
      <c r="P193" s="16"/>
      <c r="Q193" s="16"/>
      <c r="R193" s="16"/>
      <c r="S193" s="16"/>
      <c r="T193" s="16"/>
      <c r="U193" s="16"/>
    </row>
    <row r="194" spans="1:21" s="218" customFormat="1" ht="30" customHeight="1">
      <c r="A194" s="404" t="s">
        <v>329</v>
      </c>
      <c r="B194" s="405" t="s">
        <v>330</v>
      </c>
      <c r="C194" s="406">
        <v>1</v>
      </c>
      <c r="D194" s="365" t="s">
        <v>331</v>
      </c>
      <c r="E194" s="134"/>
      <c r="F194" s="5">
        <f t="shared" si="15"/>
        <v>0</v>
      </c>
      <c r="G194" s="5"/>
      <c r="H194" s="131"/>
      <c r="I194" s="134"/>
      <c r="J194" s="5"/>
      <c r="K194" s="261"/>
      <c r="L194" s="443"/>
      <c r="M194" s="216"/>
      <c r="N194" s="216"/>
      <c r="P194" s="16"/>
      <c r="Q194" s="16"/>
      <c r="R194" s="16"/>
      <c r="S194" s="16"/>
      <c r="T194" s="16"/>
      <c r="U194" s="16"/>
    </row>
    <row r="195" spans="1:21" s="218" customFormat="1" ht="30" customHeight="1">
      <c r="A195" s="409"/>
      <c r="B195" s="405"/>
      <c r="C195" s="135"/>
      <c r="D195" s="131"/>
      <c r="E195" s="134"/>
      <c r="F195" s="5"/>
      <c r="G195" s="162"/>
      <c r="H195" s="163"/>
      <c r="I195" s="164"/>
      <c r="J195" s="164"/>
      <c r="K195" s="165"/>
      <c r="L195" s="185"/>
      <c r="M195" s="216"/>
      <c r="N195" s="216"/>
      <c r="P195" s="16"/>
      <c r="Q195" s="16"/>
      <c r="R195" s="16"/>
      <c r="S195" s="16"/>
      <c r="T195" s="16"/>
      <c r="U195" s="16"/>
    </row>
    <row r="196" spans="1:21" s="218" customFormat="1" ht="30" customHeight="1">
      <c r="A196" s="267"/>
      <c r="B196" s="405"/>
      <c r="C196" s="400"/>
      <c r="D196" s="131"/>
      <c r="E196" s="134"/>
      <c r="F196" s="5"/>
      <c r="G196" s="162"/>
      <c r="H196" s="163"/>
      <c r="I196" s="164"/>
      <c r="J196" s="164"/>
      <c r="K196" s="165"/>
      <c r="L196" s="185"/>
      <c r="M196" s="216"/>
      <c r="N196" s="216"/>
      <c r="P196" s="16"/>
      <c r="Q196" s="16"/>
      <c r="R196" s="16"/>
      <c r="S196" s="16"/>
      <c r="T196" s="16"/>
      <c r="U196" s="16"/>
    </row>
    <row r="197" spans="1:21" s="218" customFormat="1" ht="30" customHeight="1">
      <c r="A197" s="267"/>
      <c r="B197" s="410"/>
      <c r="C197" s="400"/>
      <c r="D197" s="365"/>
      <c r="E197" s="134"/>
      <c r="F197" s="5"/>
      <c r="G197" s="162"/>
      <c r="H197" s="163"/>
      <c r="I197" s="164"/>
      <c r="J197" s="164"/>
      <c r="K197" s="165"/>
      <c r="L197" s="185"/>
      <c r="M197" s="216"/>
      <c r="N197" s="216"/>
      <c r="P197" s="16"/>
      <c r="Q197" s="16"/>
      <c r="R197" s="16"/>
      <c r="S197" s="16"/>
      <c r="T197" s="16"/>
      <c r="U197" s="16"/>
    </row>
    <row r="198" spans="1:21" s="218" customFormat="1" ht="30" customHeight="1">
      <c r="A198" s="267"/>
      <c r="B198" s="405"/>
      <c r="C198" s="400"/>
      <c r="D198" s="131"/>
      <c r="E198" s="134"/>
      <c r="F198" s="5"/>
      <c r="G198" s="162"/>
      <c r="H198" s="163"/>
      <c r="I198" s="164"/>
      <c r="J198" s="164"/>
      <c r="K198" s="165"/>
      <c r="L198" s="185"/>
      <c r="M198" s="216"/>
      <c r="N198" s="216"/>
      <c r="P198" s="16"/>
      <c r="Q198" s="16"/>
      <c r="R198" s="16"/>
      <c r="S198" s="16"/>
      <c r="T198" s="16"/>
      <c r="U198" s="16"/>
    </row>
    <row r="199" spans="1:21" s="218" customFormat="1" ht="30" customHeight="1">
      <c r="A199" s="411" t="s">
        <v>45</v>
      </c>
      <c r="B199" s="174"/>
      <c r="C199" s="362"/>
      <c r="D199" s="335"/>
      <c r="E199" s="317"/>
      <c r="F199" s="5">
        <f>SUM(F105:F198)</f>
        <v>0</v>
      </c>
      <c r="G199" s="183"/>
      <c r="H199" s="335"/>
      <c r="I199" s="317"/>
      <c r="J199" s="176"/>
      <c r="K199" s="412"/>
      <c r="L199" s="191"/>
      <c r="M199" s="216"/>
      <c r="N199" s="216"/>
      <c r="P199" s="16"/>
      <c r="Q199" s="16"/>
      <c r="R199" s="16"/>
      <c r="S199" s="16"/>
      <c r="T199" s="16"/>
      <c r="U199" s="16"/>
    </row>
    <row r="200" spans="1:21" s="218" customFormat="1" ht="15.6" customHeight="1">
      <c r="A200" s="180"/>
      <c r="B200" s="181"/>
      <c r="C200" s="180"/>
      <c r="D200" s="182"/>
      <c r="E200" s="180"/>
      <c r="F200" s="180"/>
      <c r="G200" s="16"/>
      <c r="H200" s="180"/>
      <c r="I200" s="180"/>
      <c r="J200" s="180"/>
      <c r="K200" s="16"/>
      <c r="L200" s="114"/>
      <c r="M200" s="216"/>
      <c r="N200" s="216"/>
      <c r="P200" s="16"/>
      <c r="Q200" s="16"/>
      <c r="R200" s="16"/>
      <c r="S200" s="16"/>
      <c r="T200" s="16"/>
      <c r="U200" s="16"/>
    </row>
    <row r="201" spans="1:21" s="218" customFormat="1" ht="30" customHeight="1">
      <c r="A201" s="596" t="s">
        <v>14</v>
      </c>
      <c r="B201" s="596"/>
      <c r="C201" s="596"/>
      <c r="D201" s="596"/>
      <c r="E201" s="596"/>
      <c r="F201" s="596"/>
      <c r="G201" s="597"/>
      <c r="H201" s="597"/>
      <c r="I201" s="597"/>
      <c r="J201" s="16"/>
      <c r="K201" s="612">
        <f>K181+1</f>
        <v>24</v>
      </c>
      <c r="L201" s="612"/>
      <c r="M201" s="216"/>
      <c r="N201" s="216"/>
      <c r="P201" s="16"/>
      <c r="Q201" s="16"/>
      <c r="R201" s="16"/>
      <c r="S201" s="16"/>
      <c r="T201" s="16"/>
      <c r="U201" s="16"/>
    </row>
    <row r="202" spans="1:21" s="218" customFormat="1" ht="15" customHeight="1">
      <c r="A202" s="598" t="s">
        <v>12</v>
      </c>
      <c r="B202" s="601" t="s">
        <v>13</v>
      </c>
      <c r="C202" s="585" t="s">
        <v>9</v>
      </c>
      <c r="D202" s="604"/>
      <c r="E202" s="604"/>
      <c r="F202" s="604"/>
      <c r="G202" s="606" t="s">
        <v>4</v>
      </c>
      <c r="H202" s="607"/>
      <c r="I202" s="607"/>
      <c r="J202" s="608"/>
      <c r="K202" s="592" t="s">
        <v>2</v>
      </c>
      <c r="L202" s="593"/>
      <c r="M202" s="216"/>
      <c r="N202" s="216"/>
      <c r="P202" s="16"/>
      <c r="Q202" s="16"/>
      <c r="R202" s="16"/>
      <c r="S202" s="16"/>
      <c r="T202" s="16"/>
      <c r="U202" s="16"/>
    </row>
    <row r="203" spans="1:21" s="218" customFormat="1" ht="15" customHeight="1">
      <c r="A203" s="599"/>
      <c r="B203" s="602"/>
      <c r="C203" s="587"/>
      <c r="D203" s="605"/>
      <c r="E203" s="605"/>
      <c r="F203" s="605"/>
      <c r="G203" s="609"/>
      <c r="H203" s="610"/>
      <c r="I203" s="610"/>
      <c r="J203" s="611"/>
      <c r="K203" s="594"/>
      <c r="L203" s="595"/>
      <c r="M203" s="216"/>
      <c r="N203" s="216"/>
      <c r="P203" s="16"/>
      <c r="Q203" s="16"/>
      <c r="R203" s="16"/>
      <c r="S203" s="16"/>
      <c r="T203" s="16"/>
      <c r="U203" s="16"/>
    </row>
    <row r="204" spans="1:21" s="218" customFormat="1" ht="30" customHeight="1">
      <c r="A204" s="600"/>
      <c r="B204" s="603"/>
      <c r="C204" s="155" t="s">
        <v>0</v>
      </c>
      <c r="D204" s="156" t="s">
        <v>1</v>
      </c>
      <c r="E204" s="155" t="s">
        <v>5</v>
      </c>
      <c r="F204" s="157" t="s">
        <v>3</v>
      </c>
      <c r="G204" s="155" t="s">
        <v>0</v>
      </c>
      <c r="H204" s="158" t="s">
        <v>1</v>
      </c>
      <c r="I204" s="159" t="s">
        <v>5</v>
      </c>
      <c r="J204" s="159" t="s">
        <v>3</v>
      </c>
      <c r="K204" s="594"/>
      <c r="L204" s="595"/>
      <c r="M204" s="216"/>
      <c r="N204" s="216"/>
      <c r="P204" s="16"/>
      <c r="Q204" s="16"/>
      <c r="R204" s="16"/>
      <c r="S204" s="16"/>
      <c r="T204" s="16"/>
      <c r="U204" s="16"/>
    </row>
    <row r="205" spans="1:21" ht="30" customHeight="1">
      <c r="A205" s="136" t="s">
        <v>167</v>
      </c>
      <c r="B205" s="161"/>
      <c r="C205" s="135"/>
      <c r="D205" s="131"/>
      <c r="E205" s="134"/>
      <c r="F205" s="5"/>
      <c r="G205" s="162"/>
      <c r="H205" s="163"/>
      <c r="I205" s="2"/>
      <c r="J205" s="164"/>
      <c r="K205" s="167"/>
      <c r="L205" s="185"/>
    </row>
    <row r="206" spans="1:21" ht="30" customHeight="1">
      <c r="A206" s="326" t="s">
        <v>440</v>
      </c>
      <c r="B206" s="413"/>
      <c r="C206" s="5"/>
      <c r="D206" s="358"/>
      <c r="E206" s="134"/>
      <c r="F206" s="5"/>
      <c r="G206" s="135"/>
      <c r="H206" s="358"/>
      <c r="I206" s="414"/>
      <c r="J206" s="5"/>
      <c r="K206" s="167"/>
      <c r="L206" s="185"/>
    </row>
    <row r="207" spans="1:21" ht="30" customHeight="1">
      <c r="A207" s="311" t="s">
        <v>179</v>
      </c>
      <c r="B207" s="224" t="s">
        <v>180</v>
      </c>
      <c r="C207" s="400">
        <v>1</v>
      </c>
      <c r="D207" s="358" t="s">
        <v>64</v>
      </c>
      <c r="E207" s="134"/>
      <c r="F207" s="5">
        <f t="shared" ref="F207:F219" si="16">ROUNDDOWN(C207*E207,0)</f>
        <v>0</v>
      </c>
      <c r="G207" s="190"/>
      <c r="H207" s="195"/>
      <c r="I207" s="189"/>
      <c r="J207" s="190"/>
      <c r="K207" s="261"/>
      <c r="L207" s="443"/>
    </row>
    <row r="208" spans="1:21" ht="30" customHeight="1">
      <c r="A208" s="415" t="s">
        <v>182</v>
      </c>
      <c r="B208" s="224" t="s">
        <v>180</v>
      </c>
      <c r="C208" s="400">
        <v>1</v>
      </c>
      <c r="D208" s="358" t="s">
        <v>64</v>
      </c>
      <c r="E208" s="134"/>
      <c r="F208" s="5">
        <f t="shared" si="16"/>
        <v>0</v>
      </c>
      <c r="G208" s="162"/>
      <c r="H208" s="195"/>
      <c r="I208" s="198"/>
      <c r="J208" s="190"/>
      <c r="K208" s="261"/>
      <c r="L208" s="443"/>
    </row>
    <row r="209" spans="1:19" ht="30" customHeight="1">
      <c r="A209" s="136" t="s">
        <v>294</v>
      </c>
      <c r="B209" s="224" t="s">
        <v>181</v>
      </c>
      <c r="C209" s="400">
        <v>2</v>
      </c>
      <c r="D209" s="358" t="s">
        <v>64</v>
      </c>
      <c r="E209" s="134"/>
      <c r="F209" s="5">
        <f t="shared" si="16"/>
        <v>0</v>
      </c>
      <c r="G209" s="135"/>
      <c r="H209" s="358"/>
      <c r="I209" s="134"/>
      <c r="J209" s="5"/>
      <c r="K209" s="261"/>
      <c r="L209" s="443"/>
    </row>
    <row r="210" spans="1:19" ht="30" customHeight="1">
      <c r="A210" s="136" t="s">
        <v>184</v>
      </c>
      <c r="B210" s="224" t="s">
        <v>183</v>
      </c>
      <c r="C210" s="400">
        <v>6</v>
      </c>
      <c r="D210" s="358" t="s">
        <v>64</v>
      </c>
      <c r="E210" s="134"/>
      <c r="F210" s="5">
        <f t="shared" si="16"/>
        <v>0</v>
      </c>
      <c r="G210" s="135"/>
      <c r="H210" s="131"/>
      <c r="I210" s="134"/>
      <c r="J210" s="5"/>
      <c r="K210" s="261"/>
      <c r="L210" s="443"/>
    </row>
    <row r="211" spans="1:19" ht="30" customHeight="1">
      <c r="A211" s="311" t="s">
        <v>186</v>
      </c>
      <c r="B211" s="224" t="s">
        <v>185</v>
      </c>
      <c r="C211" s="400">
        <v>1</v>
      </c>
      <c r="D211" s="358" t="s">
        <v>64</v>
      </c>
      <c r="E211" s="134"/>
      <c r="F211" s="5">
        <f t="shared" si="16"/>
        <v>0</v>
      </c>
      <c r="G211" s="135"/>
      <c r="H211" s="131"/>
      <c r="I211" s="134"/>
      <c r="J211" s="5"/>
      <c r="K211" s="261"/>
      <c r="L211" s="443"/>
    </row>
    <row r="212" spans="1:19" ht="30" customHeight="1">
      <c r="A212" s="311" t="s">
        <v>188</v>
      </c>
      <c r="B212" s="224" t="s">
        <v>187</v>
      </c>
      <c r="C212" s="416">
        <v>4</v>
      </c>
      <c r="D212" s="358" t="s">
        <v>64</v>
      </c>
      <c r="E212" s="134"/>
      <c r="F212" s="5">
        <f t="shared" si="16"/>
        <v>0</v>
      </c>
      <c r="G212" s="362"/>
      <c r="H212" s="131"/>
      <c r="I212" s="134"/>
      <c r="J212" s="5"/>
      <c r="K212" s="261"/>
      <c r="L212" s="443"/>
      <c r="S212" s="218"/>
    </row>
    <row r="213" spans="1:19" ht="30" customHeight="1">
      <c r="A213" s="311" t="s">
        <v>189</v>
      </c>
      <c r="B213" s="224" t="s">
        <v>185</v>
      </c>
      <c r="C213" s="416">
        <v>1</v>
      </c>
      <c r="D213" s="358" t="s">
        <v>64</v>
      </c>
      <c r="E213" s="134"/>
      <c r="F213" s="5">
        <f t="shared" si="16"/>
        <v>0</v>
      </c>
      <c r="G213" s="362"/>
      <c r="H213" s="131"/>
      <c r="I213" s="134"/>
      <c r="J213" s="5"/>
      <c r="K213" s="261"/>
      <c r="L213" s="443"/>
    </row>
    <row r="214" spans="1:19" ht="30" customHeight="1">
      <c r="A214" s="136" t="s">
        <v>191</v>
      </c>
      <c r="B214" s="224" t="s">
        <v>190</v>
      </c>
      <c r="C214" s="400">
        <v>3</v>
      </c>
      <c r="D214" s="358" t="s">
        <v>64</v>
      </c>
      <c r="E214" s="134"/>
      <c r="F214" s="5">
        <f t="shared" si="16"/>
        <v>0</v>
      </c>
      <c r="G214" s="135"/>
      <c r="H214" s="358"/>
      <c r="I214" s="134"/>
      <c r="J214" s="5"/>
      <c r="K214" s="261"/>
      <c r="L214" s="443"/>
    </row>
    <row r="215" spans="1:19" ht="30" customHeight="1">
      <c r="A215" s="311" t="s">
        <v>193</v>
      </c>
      <c r="B215" s="224" t="s">
        <v>192</v>
      </c>
      <c r="C215" s="400">
        <v>2</v>
      </c>
      <c r="D215" s="358" t="s">
        <v>64</v>
      </c>
      <c r="E215" s="134"/>
      <c r="F215" s="5">
        <f t="shared" si="16"/>
        <v>0</v>
      </c>
      <c r="G215" s="135"/>
      <c r="H215" s="358"/>
      <c r="I215" s="134"/>
      <c r="J215" s="5"/>
      <c r="K215" s="261"/>
      <c r="L215" s="443"/>
    </row>
    <row r="216" spans="1:19" ht="30" customHeight="1">
      <c r="A216" s="136" t="s">
        <v>195</v>
      </c>
      <c r="B216" s="224" t="s">
        <v>194</v>
      </c>
      <c r="C216" s="400">
        <v>2</v>
      </c>
      <c r="D216" s="358" t="s">
        <v>64</v>
      </c>
      <c r="E216" s="134"/>
      <c r="F216" s="5">
        <f t="shared" si="16"/>
        <v>0</v>
      </c>
      <c r="G216" s="135"/>
      <c r="H216" s="131"/>
      <c r="I216" s="134"/>
      <c r="J216" s="5"/>
      <c r="K216" s="261"/>
      <c r="L216" s="443"/>
    </row>
    <row r="217" spans="1:19" ht="30" customHeight="1">
      <c r="A217" s="136" t="s">
        <v>197</v>
      </c>
      <c r="B217" s="224" t="s">
        <v>196</v>
      </c>
      <c r="C217" s="400">
        <v>6</v>
      </c>
      <c r="D217" s="358" t="s">
        <v>64</v>
      </c>
      <c r="E217" s="134"/>
      <c r="F217" s="5">
        <f t="shared" si="16"/>
        <v>0</v>
      </c>
      <c r="G217" s="135"/>
      <c r="H217" s="131"/>
      <c r="I217" s="134"/>
      <c r="J217" s="5"/>
      <c r="K217" s="261"/>
      <c r="L217" s="443"/>
    </row>
    <row r="218" spans="1:19" ht="30" customHeight="1">
      <c r="A218" s="311" t="s">
        <v>199</v>
      </c>
      <c r="B218" s="224" t="s">
        <v>198</v>
      </c>
      <c r="C218" s="416">
        <v>12</v>
      </c>
      <c r="D218" s="358" t="s">
        <v>64</v>
      </c>
      <c r="E218" s="314"/>
      <c r="F218" s="5">
        <f t="shared" si="16"/>
        <v>0</v>
      </c>
      <c r="G218" s="362"/>
      <c r="H218" s="131"/>
      <c r="I218" s="314"/>
      <c r="J218" s="5"/>
      <c r="K218" s="261"/>
      <c r="L218" s="443"/>
    </row>
    <row r="219" spans="1:19" ht="30" customHeight="1">
      <c r="A219" s="268" t="s">
        <v>201</v>
      </c>
      <c r="B219" s="417" t="s">
        <v>200</v>
      </c>
      <c r="C219" s="418">
        <v>3</v>
      </c>
      <c r="D219" s="419" t="s">
        <v>64</v>
      </c>
      <c r="E219" s="154"/>
      <c r="F219" s="298">
        <f t="shared" si="16"/>
        <v>0</v>
      </c>
      <c r="G219" s="420"/>
      <c r="H219" s="205"/>
      <c r="I219" s="154"/>
      <c r="J219" s="125"/>
      <c r="K219" s="444"/>
      <c r="L219" s="445"/>
    </row>
    <row r="220" spans="1:19" ht="15.6" customHeight="1">
      <c r="L220" s="114"/>
    </row>
    <row r="221" spans="1:19" ht="30" customHeight="1">
      <c r="A221" s="596" t="s">
        <v>14</v>
      </c>
      <c r="B221" s="596"/>
      <c r="C221" s="596"/>
      <c r="D221" s="596"/>
      <c r="E221" s="596"/>
      <c r="F221" s="596"/>
      <c r="G221" s="597"/>
      <c r="H221" s="597"/>
      <c r="I221" s="597"/>
      <c r="K221" s="612">
        <f>K201+1</f>
        <v>25</v>
      </c>
      <c r="L221" s="612"/>
    </row>
    <row r="222" spans="1:19" ht="15" customHeight="1">
      <c r="A222" s="598" t="s">
        <v>12</v>
      </c>
      <c r="B222" s="601" t="s">
        <v>13</v>
      </c>
      <c r="C222" s="585" t="s">
        <v>9</v>
      </c>
      <c r="D222" s="604"/>
      <c r="E222" s="604"/>
      <c r="F222" s="604"/>
      <c r="G222" s="606" t="s">
        <v>4</v>
      </c>
      <c r="H222" s="607"/>
      <c r="I222" s="607"/>
      <c r="J222" s="608"/>
      <c r="K222" s="592" t="s">
        <v>2</v>
      </c>
      <c r="L222" s="593"/>
    </row>
    <row r="223" spans="1:19" ht="15" customHeight="1">
      <c r="A223" s="599"/>
      <c r="B223" s="602"/>
      <c r="C223" s="587"/>
      <c r="D223" s="605"/>
      <c r="E223" s="605"/>
      <c r="F223" s="605"/>
      <c r="G223" s="609"/>
      <c r="H223" s="610"/>
      <c r="I223" s="610"/>
      <c r="J223" s="611"/>
      <c r="K223" s="594"/>
      <c r="L223" s="595"/>
    </row>
    <row r="224" spans="1:19" ht="30" customHeight="1">
      <c r="A224" s="600"/>
      <c r="B224" s="603"/>
      <c r="C224" s="155" t="s">
        <v>0</v>
      </c>
      <c r="D224" s="156" t="s">
        <v>1</v>
      </c>
      <c r="E224" s="155" t="s">
        <v>5</v>
      </c>
      <c r="F224" s="157" t="s">
        <v>3</v>
      </c>
      <c r="G224" s="155" t="s">
        <v>0</v>
      </c>
      <c r="H224" s="158" t="s">
        <v>1</v>
      </c>
      <c r="I224" s="159" t="s">
        <v>5</v>
      </c>
      <c r="J224" s="159" t="s">
        <v>3</v>
      </c>
      <c r="K224" s="594"/>
      <c r="L224" s="595"/>
    </row>
    <row r="225" spans="1:21" ht="30" customHeight="1">
      <c r="A225" s="136" t="s">
        <v>203</v>
      </c>
      <c r="B225" s="224" t="s">
        <v>202</v>
      </c>
      <c r="C225" s="400">
        <v>1</v>
      </c>
      <c r="D225" s="358" t="s">
        <v>64</v>
      </c>
      <c r="E225" s="134"/>
      <c r="F225" s="5">
        <f t="shared" ref="F225:F239" si="17">ROUNDDOWN(C225*E225,0)</f>
        <v>0</v>
      </c>
      <c r="G225" s="162"/>
      <c r="H225" s="163"/>
      <c r="I225" s="2"/>
      <c r="J225" s="164"/>
      <c r="K225" s="261"/>
      <c r="L225" s="443"/>
    </row>
    <row r="226" spans="1:21" ht="30" customHeight="1">
      <c r="A226" s="311" t="s">
        <v>205</v>
      </c>
      <c r="B226" s="224" t="s">
        <v>204</v>
      </c>
      <c r="C226" s="421">
        <v>1</v>
      </c>
      <c r="D226" s="358" t="s">
        <v>64</v>
      </c>
      <c r="E226" s="134"/>
      <c r="F226" s="5">
        <f t="shared" si="17"/>
        <v>0</v>
      </c>
      <c r="G226" s="162"/>
      <c r="H226" s="3"/>
      <c r="I226" s="198"/>
      <c r="J226" s="164"/>
      <c r="K226" s="261"/>
      <c r="L226" s="443"/>
    </row>
    <row r="227" spans="1:21" ht="30" customHeight="1">
      <c r="A227" s="311" t="s">
        <v>255</v>
      </c>
      <c r="B227" s="224" t="s">
        <v>206</v>
      </c>
      <c r="C227" s="421">
        <v>1</v>
      </c>
      <c r="D227" s="358" t="s">
        <v>64</v>
      </c>
      <c r="E227" s="134"/>
      <c r="F227" s="5">
        <f t="shared" si="17"/>
        <v>0</v>
      </c>
      <c r="G227" s="135"/>
      <c r="H227" s="131"/>
      <c r="I227" s="134"/>
      <c r="J227" s="5"/>
      <c r="K227" s="261"/>
      <c r="L227" s="443"/>
    </row>
    <row r="228" spans="1:21" ht="30" customHeight="1">
      <c r="A228" s="311" t="s">
        <v>254</v>
      </c>
      <c r="B228" s="224" t="s">
        <v>253</v>
      </c>
      <c r="C228" s="421">
        <v>2</v>
      </c>
      <c r="D228" s="358" t="s">
        <v>64</v>
      </c>
      <c r="E228" s="134"/>
      <c r="F228" s="5">
        <f t="shared" si="17"/>
        <v>0</v>
      </c>
      <c r="G228" s="135"/>
      <c r="H228" s="131"/>
      <c r="I228" s="134"/>
      <c r="J228" s="5"/>
      <c r="K228" s="261"/>
      <c r="L228" s="443"/>
      <c r="S228" s="218"/>
    </row>
    <row r="229" spans="1:21" ht="30" customHeight="1">
      <c r="A229" s="311" t="s">
        <v>208</v>
      </c>
      <c r="B229" s="224" t="s">
        <v>207</v>
      </c>
      <c r="C229" s="422">
        <v>9</v>
      </c>
      <c r="D229" s="358" t="s">
        <v>64</v>
      </c>
      <c r="E229" s="134"/>
      <c r="F229" s="5">
        <f t="shared" si="17"/>
        <v>0</v>
      </c>
      <c r="G229" s="162"/>
      <c r="H229" s="3"/>
      <c r="I229" s="198"/>
      <c r="J229" s="198"/>
      <c r="K229" s="261"/>
      <c r="L229" s="443"/>
      <c r="S229" s="218"/>
    </row>
    <row r="230" spans="1:21" ht="30" customHeight="1">
      <c r="A230" s="311" t="s">
        <v>210</v>
      </c>
      <c r="B230" s="224" t="s">
        <v>209</v>
      </c>
      <c r="C230" s="400">
        <v>1</v>
      </c>
      <c r="D230" s="358" t="s">
        <v>64</v>
      </c>
      <c r="E230" s="134"/>
      <c r="F230" s="5">
        <f t="shared" si="17"/>
        <v>0</v>
      </c>
      <c r="G230" s="135"/>
      <c r="H230" s="131"/>
      <c r="I230" s="134"/>
      <c r="J230" s="5"/>
      <c r="K230" s="261"/>
      <c r="L230" s="443"/>
    </row>
    <row r="231" spans="1:21" ht="30" customHeight="1">
      <c r="A231" s="311" t="s">
        <v>214</v>
      </c>
      <c r="B231" s="224" t="s">
        <v>211</v>
      </c>
      <c r="C231" s="400">
        <v>1</v>
      </c>
      <c r="D231" s="358" t="s">
        <v>64</v>
      </c>
      <c r="E231" s="134"/>
      <c r="F231" s="5">
        <f t="shared" si="17"/>
        <v>0</v>
      </c>
      <c r="G231" s="135"/>
      <c r="H231" s="131"/>
      <c r="I231" s="134"/>
      <c r="J231" s="5"/>
      <c r="K231" s="261"/>
      <c r="L231" s="443"/>
    </row>
    <row r="232" spans="1:21" ht="30" customHeight="1">
      <c r="A232" s="311" t="s">
        <v>213</v>
      </c>
      <c r="B232" s="224" t="s">
        <v>212</v>
      </c>
      <c r="C232" s="400">
        <v>1</v>
      </c>
      <c r="D232" s="358" t="s">
        <v>64</v>
      </c>
      <c r="E232" s="134"/>
      <c r="F232" s="5">
        <f t="shared" si="17"/>
        <v>0</v>
      </c>
      <c r="G232" s="135"/>
      <c r="H232" s="131"/>
      <c r="I232" s="134"/>
      <c r="J232" s="5"/>
      <c r="K232" s="261"/>
      <c r="L232" s="443"/>
    </row>
    <row r="233" spans="1:21" ht="30" customHeight="1">
      <c r="A233" s="311" t="s">
        <v>216</v>
      </c>
      <c r="B233" s="224" t="s">
        <v>215</v>
      </c>
      <c r="C233" s="400">
        <v>1</v>
      </c>
      <c r="D233" s="358" t="s">
        <v>64</v>
      </c>
      <c r="E233" s="134"/>
      <c r="F233" s="5">
        <f t="shared" si="17"/>
        <v>0</v>
      </c>
      <c r="G233" s="135"/>
      <c r="H233" s="131"/>
      <c r="I233" s="134"/>
      <c r="J233" s="5"/>
      <c r="K233" s="261"/>
      <c r="L233" s="443"/>
    </row>
    <row r="234" spans="1:21" ht="30" customHeight="1">
      <c r="A234" s="311" t="s">
        <v>218</v>
      </c>
      <c r="B234" s="224" t="s">
        <v>217</v>
      </c>
      <c r="C234" s="400">
        <v>1</v>
      </c>
      <c r="D234" s="358" t="s">
        <v>64</v>
      </c>
      <c r="E234" s="134"/>
      <c r="F234" s="5">
        <f t="shared" si="17"/>
        <v>0</v>
      </c>
      <c r="G234" s="135"/>
      <c r="H234" s="131"/>
      <c r="I234" s="134"/>
      <c r="J234" s="5"/>
      <c r="K234" s="261"/>
      <c r="L234" s="443"/>
    </row>
    <row r="235" spans="1:21" ht="30" customHeight="1">
      <c r="A235" s="311" t="s">
        <v>219</v>
      </c>
      <c r="B235" s="224" t="s">
        <v>185</v>
      </c>
      <c r="C235" s="400">
        <v>1</v>
      </c>
      <c r="D235" s="358" t="s">
        <v>64</v>
      </c>
      <c r="E235" s="134"/>
      <c r="F235" s="5">
        <f t="shared" si="17"/>
        <v>0</v>
      </c>
      <c r="G235" s="135"/>
      <c r="H235" s="131"/>
      <c r="I235" s="134"/>
      <c r="J235" s="5"/>
      <c r="K235" s="261"/>
      <c r="L235" s="443"/>
    </row>
    <row r="236" spans="1:21" ht="30" customHeight="1">
      <c r="A236" s="311" t="s">
        <v>221</v>
      </c>
      <c r="B236" s="224" t="s">
        <v>220</v>
      </c>
      <c r="C236" s="400">
        <v>1</v>
      </c>
      <c r="D236" s="358" t="s">
        <v>64</v>
      </c>
      <c r="E236" s="134"/>
      <c r="F236" s="5">
        <f t="shared" si="17"/>
        <v>0</v>
      </c>
      <c r="G236" s="135"/>
      <c r="H236" s="131"/>
      <c r="I236" s="134"/>
      <c r="J236" s="5"/>
      <c r="K236" s="261"/>
      <c r="L236" s="443"/>
    </row>
    <row r="237" spans="1:21" s="218" customFormat="1" ht="30" customHeight="1">
      <c r="A237" s="311" t="s">
        <v>225</v>
      </c>
      <c r="B237" s="224" t="s">
        <v>222</v>
      </c>
      <c r="C237" s="400">
        <v>1</v>
      </c>
      <c r="D237" s="358" t="s">
        <v>64</v>
      </c>
      <c r="E237" s="134"/>
      <c r="F237" s="5">
        <f t="shared" si="17"/>
        <v>0</v>
      </c>
      <c r="G237" s="135"/>
      <c r="H237" s="131"/>
      <c r="I237" s="134"/>
      <c r="J237" s="5"/>
      <c r="K237" s="261"/>
      <c r="L237" s="443"/>
      <c r="M237" s="216"/>
      <c r="N237" s="216"/>
      <c r="P237" s="16"/>
      <c r="Q237" s="16"/>
      <c r="R237" s="16"/>
      <c r="S237" s="16"/>
      <c r="T237" s="16"/>
      <c r="U237" s="16"/>
    </row>
    <row r="238" spans="1:21" s="218" customFormat="1" ht="30" customHeight="1">
      <c r="A238" s="311" t="s">
        <v>224</v>
      </c>
      <c r="B238" s="224" t="s">
        <v>223</v>
      </c>
      <c r="C238" s="400">
        <v>2</v>
      </c>
      <c r="D238" s="358" t="s">
        <v>64</v>
      </c>
      <c r="E238" s="134"/>
      <c r="F238" s="5">
        <f t="shared" si="17"/>
        <v>0</v>
      </c>
      <c r="G238" s="135"/>
      <c r="H238" s="131"/>
      <c r="I238" s="134"/>
      <c r="J238" s="5"/>
      <c r="K238" s="261"/>
      <c r="L238" s="443"/>
      <c r="M238" s="216"/>
      <c r="N238" s="216"/>
      <c r="P238" s="16"/>
      <c r="Q238" s="16"/>
      <c r="R238" s="16"/>
      <c r="S238" s="16"/>
      <c r="T238" s="16"/>
      <c r="U238" s="16"/>
    </row>
    <row r="239" spans="1:21" s="218" customFormat="1" ht="30" customHeight="1">
      <c r="A239" s="311" t="s">
        <v>227</v>
      </c>
      <c r="B239" s="224" t="s">
        <v>226</v>
      </c>
      <c r="C239" s="400">
        <v>2</v>
      </c>
      <c r="D239" s="358" t="s">
        <v>64</v>
      </c>
      <c r="E239" s="134"/>
      <c r="F239" s="5">
        <f t="shared" si="17"/>
        <v>0</v>
      </c>
      <c r="G239" s="420"/>
      <c r="H239" s="205"/>
      <c r="I239" s="312"/>
      <c r="J239" s="125"/>
      <c r="K239" s="444"/>
      <c r="L239" s="445"/>
      <c r="M239" s="216"/>
      <c r="N239" s="216"/>
      <c r="P239" s="16"/>
      <c r="Q239" s="16"/>
      <c r="R239" s="16"/>
      <c r="S239" s="16"/>
      <c r="T239" s="16"/>
      <c r="U239" s="16"/>
    </row>
    <row r="240" spans="1:21" s="218" customFormat="1" ht="15.6" customHeight="1">
      <c r="A240" s="180"/>
      <c r="B240" s="181"/>
      <c r="C240" s="180"/>
      <c r="D240" s="182"/>
      <c r="E240" s="180"/>
      <c r="F240" s="180"/>
      <c r="G240" s="16"/>
      <c r="H240" s="16"/>
      <c r="I240" s="16"/>
      <c r="J240" s="16"/>
      <c r="K240" s="16"/>
      <c r="L240" s="114"/>
      <c r="M240" s="216"/>
      <c r="N240" s="216"/>
      <c r="P240" s="16"/>
      <c r="Q240" s="16"/>
      <c r="R240" s="16"/>
      <c r="S240" s="16"/>
      <c r="T240" s="16"/>
      <c r="U240" s="16"/>
    </row>
    <row r="241" spans="1:21" s="218" customFormat="1" ht="30" customHeight="1">
      <c r="A241" s="596" t="s">
        <v>14</v>
      </c>
      <c r="B241" s="596"/>
      <c r="C241" s="596"/>
      <c r="D241" s="596"/>
      <c r="E241" s="596"/>
      <c r="F241" s="596"/>
      <c r="G241" s="597"/>
      <c r="H241" s="597"/>
      <c r="I241" s="597"/>
      <c r="J241" s="16"/>
      <c r="K241" s="612">
        <f>K221+1</f>
        <v>26</v>
      </c>
      <c r="L241" s="612"/>
      <c r="M241" s="216"/>
      <c r="N241" s="216"/>
      <c r="P241" s="16"/>
      <c r="Q241" s="16"/>
      <c r="R241" s="16"/>
      <c r="S241" s="16"/>
      <c r="T241" s="16"/>
      <c r="U241" s="16"/>
    </row>
    <row r="242" spans="1:21" s="218" customFormat="1" ht="15" customHeight="1">
      <c r="A242" s="598" t="s">
        <v>12</v>
      </c>
      <c r="B242" s="601" t="s">
        <v>13</v>
      </c>
      <c r="C242" s="585" t="s">
        <v>9</v>
      </c>
      <c r="D242" s="604"/>
      <c r="E242" s="604"/>
      <c r="F242" s="604"/>
      <c r="G242" s="606" t="s">
        <v>4</v>
      </c>
      <c r="H242" s="607"/>
      <c r="I242" s="607"/>
      <c r="J242" s="608"/>
      <c r="K242" s="592" t="s">
        <v>2</v>
      </c>
      <c r="L242" s="593"/>
      <c r="M242" s="216"/>
      <c r="N242" s="216"/>
      <c r="P242" s="16"/>
      <c r="Q242" s="16"/>
      <c r="R242" s="16"/>
      <c r="S242" s="16"/>
      <c r="T242" s="16"/>
      <c r="U242" s="16"/>
    </row>
    <row r="243" spans="1:21" s="218" customFormat="1" ht="15" customHeight="1">
      <c r="A243" s="599"/>
      <c r="B243" s="602"/>
      <c r="C243" s="587"/>
      <c r="D243" s="605"/>
      <c r="E243" s="605"/>
      <c r="F243" s="605"/>
      <c r="G243" s="609"/>
      <c r="H243" s="610"/>
      <c r="I243" s="610"/>
      <c r="J243" s="611"/>
      <c r="K243" s="594"/>
      <c r="L243" s="595"/>
      <c r="M243" s="216"/>
      <c r="N243" s="216"/>
      <c r="P243" s="16"/>
      <c r="Q243" s="16"/>
      <c r="R243" s="16"/>
      <c r="S243" s="16"/>
      <c r="T243" s="16"/>
      <c r="U243" s="16"/>
    </row>
    <row r="244" spans="1:21" s="218" customFormat="1" ht="30" customHeight="1">
      <c r="A244" s="600"/>
      <c r="B244" s="603"/>
      <c r="C244" s="155" t="s">
        <v>0</v>
      </c>
      <c r="D244" s="156" t="s">
        <v>1</v>
      </c>
      <c r="E244" s="155" t="s">
        <v>5</v>
      </c>
      <c r="F244" s="157" t="s">
        <v>3</v>
      </c>
      <c r="G244" s="155" t="s">
        <v>0</v>
      </c>
      <c r="H244" s="158" t="s">
        <v>1</v>
      </c>
      <c r="I244" s="159" t="s">
        <v>5</v>
      </c>
      <c r="J244" s="159" t="s">
        <v>3</v>
      </c>
      <c r="K244" s="594"/>
      <c r="L244" s="595"/>
      <c r="M244" s="216"/>
      <c r="N244" s="216"/>
      <c r="P244" s="16"/>
      <c r="Q244" s="16"/>
      <c r="R244" s="16"/>
      <c r="S244" s="16"/>
      <c r="T244" s="16"/>
      <c r="U244" s="16"/>
    </row>
    <row r="245" spans="1:21" s="218" customFormat="1" ht="30" customHeight="1">
      <c r="A245" s="136" t="s">
        <v>229</v>
      </c>
      <c r="B245" s="224" t="s">
        <v>375</v>
      </c>
      <c r="C245" s="400">
        <v>2</v>
      </c>
      <c r="D245" s="358" t="s">
        <v>64</v>
      </c>
      <c r="E245" s="134"/>
      <c r="F245" s="5">
        <f t="shared" ref="F245:F259" si="18">ROUNDDOWN(C245*E245,0)</f>
        <v>0</v>
      </c>
      <c r="G245" s="162"/>
      <c r="H245" s="163"/>
      <c r="I245" s="2"/>
      <c r="J245" s="164"/>
      <c r="K245" s="261"/>
      <c r="L245" s="443"/>
      <c r="M245" s="216"/>
      <c r="N245" s="216"/>
      <c r="P245" s="16"/>
      <c r="Q245" s="16"/>
      <c r="R245" s="16"/>
      <c r="S245" s="16"/>
      <c r="T245" s="16"/>
      <c r="U245" s="16"/>
    </row>
    <row r="246" spans="1:21" s="218" customFormat="1" ht="30" customHeight="1">
      <c r="A246" s="311" t="s">
        <v>230</v>
      </c>
      <c r="B246" s="224" t="s">
        <v>374</v>
      </c>
      <c r="C246" s="400">
        <v>1</v>
      </c>
      <c r="D246" s="358" t="s">
        <v>64</v>
      </c>
      <c r="E246" s="132"/>
      <c r="F246" s="5">
        <f t="shared" si="18"/>
        <v>0</v>
      </c>
      <c r="G246" s="162"/>
      <c r="H246" s="3"/>
      <c r="I246" s="164"/>
      <c r="J246" s="164"/>
      <c r="K246" s="261"/>
      <c r="L246" s="443"/>
      <c r="M246" s="216"/>
      <c r="N246" s="216"/>
      <c r="P246" s="16"/>
      <c r="Q246" s="16"/>
      <c r="R246" s="16"/>
      <c r="S246" s="16"/>
      <c r="T246" s="16"/>
      <c r="U246" s="16"/>
    </row>
    <row r="247" spans="1:21" s="218" customFormat="1" ht="30" customHeight="1">
      <c r="A247" s="311" t="s">
        <v>231</v>
      </c>
      <c r="B247" s="224" t="s">
        <v>373</v>
      </c>
      <c r="C247" s="422">
        <v>1</v>
      </c>
      <c r="D247" s="358" t="s">
        <v>64</v>
      </c>
      <c r="E247" s="132"/>
      <c r="F247" s="5">
        <f t="shared" si="18"/>
        <v>0</v>
      </c>
      <c r="G247" s="135"/>
      <c r="H247" s="131"/>
      <c r="I247" s="132"/>
      <c r="J247" s="5"/>
      <c r="K247" s="261"/>
      <c r="L247" s="443"/>
      <c r="M247" s="216"/>
      <c r="N247" s="216"/>
      <c r="P247" s="16"/>
      <c r="Q247" s="16"/>
      <c r="R247" s="16"/>
      <c r="S247" s="16"/>
      <c r="T247" s="16"/>
      <c r="U247" s="16"/>
    </row>
    <row r="248" spans="1:21" s="218" customFormat="1" ht="30" customHeight="1">
      <c r="A248" s="311" t="s">
        <v>232</v>
      </c>
      <c r="B248" s="224" t="s">
        <v>372</v>
      </c>
      <c r="C248" s="400">
        <v>2</v>
      </c>
      <c r="D248" s="358" t="s">
        <v>64</v>
      </c>
      <c r="E248" s="132"/>
      <c r="F248" s="5">
        <f t="shared" si="18"/>
        <v>0</v>
      </c>
      <c r="G248" s="184"/>
      <c r="H248" s="188"/>
      <c r="I248" s="164"/>
      <c r="J248" s="164"/>
      <c r="K248" s="261"/>
      <c r="L248" s="443"/>
      <c r="M248" s="216"/>
      <c r="N248" s="216"/>
      <c r="P248" s="16"/>
      <c r="Q248" s="16"/>
      <c r="R248" s="16"/>
      <c r="S248" s="16"/>
      <c r="T248" s="16"/>
      <c r="U248" s="16"/>
    </row>
    <row r="249" spans="1:21" s="218" customFormat="1" ht="30" customHeight="1">
      <c r="A249" s="311" t="s">
        <v>233</v>
      </c>
      <c r="B249" s="224" t="s">
        <v>371</v>
      </c>
      <c r="C249" s="402">
        <v>2</v>
      </c>
      <c r="D249" s="358" t="s">
        <v>64</v>
      </c>
      <c r="E249" s="132"/>
      <c r="F249" s="5">
        <f t="shared" si="18"/>
        <v>0</v>
      </c>
      <c r="G249" s="135"/>
      <c r="H249" s="131"/>
      <c r="I249" s="132"/>
      <c r="J249" s="5"/>
      <c r="K249" s="261"/>
      <c r="L249" s="443"/>
      <c r="M249" s="216"/>
      <c r="N249" s="216"/>
      <c r="P249" s="16"/>
      <c r="Q249" s="16"/>
      <c r="R249" s="16"/>
      <c r="S249" s="16"/>
      <c r="T249" s="16"/>
      <c r="U249" s="16"/>
    </row>
    <row r="250" spans="1:21" s="218" customFormat="1" ht="30" customHeight="1">
      <c r="A250" s="311" t="s">
        <v>234</v>
      </c>
      <c r="B250" s="224" t="s">
        <v>370</v>
      </c>
      <c r="C250" s="402">
        <v>4</v>
      </c>
      <c r="D250" s="358" t="s">
        <v>64</v>
      </c>
      <c r="E250" s="132"/>
      <c r="F250" s="5">
        <f t="shared" si="18"/>
        <v>0</v>
      </c>
      <c r="G250" s="135"/>
      <c r="H250" s="131"/>
      <c r="I250" s="132"/>
      <c r="J250" s="5"/>
      <c r="K250" s="261"/>
      <c r="L250" s="443"/>
      <c r="M250" s="216"/>
      <c r="N250" s="216"/>
      <c r="P250" s="16"/>
      <c r="Q250" s="16"/>
      <c r="R250" s="16"/>
      <c r="S250" s="16"/>
      <c r="T250" s="16"/>
      <c r="U250" s="16"/>
    </row>
    <row r="251" spans="1:21" s="218" customFormat="1" ht="30" customHeight="1">
      <c r="A251" s="311" t="s">
        <v>236</v>
      </c>
      <c r="B251" s="224" t="s">
        <v>369</v>
      </c>
      <c r="C251" s="402">
        <v>2</v>
      </c>
      <c r="D251" s="358" t="s">
        <v>64</v>
      </c>
      <c r="E251" s="132"/>
      <c r="F251" s="5">
        <f t="shared" si="18"/>
        <v>0</v>
      </c>
      <c r="G251" s="135"/>
      <c r="H251" s="131"/>
      <c r="I251" s="132"/>
      <c r="J251" s="5"/>
      <c r="K251" s="261"/>
      <c r="L251" s="443"/>
      <c r="M251" s="216"/>
      <c r="N251" s="216"/>
      <c r="P251" s="16"/>
      <c r="Q251" s="16"/>
      <c r="R251" s="16"/>
      <c r="S251" s="16"/>
      <c r="T251" s="16"/>
      <c r="U251" s="16"/>
    </row>
    <row r="252" spans="1:21" s="218" customFormat="1" ht="30" customHeight="1">
      <c r="A252" s="311" t="s">
        <v>238</v>
      </c>
      <c r="B252" s="224" t="s">
        <v>368</v>
      </c>
      <c r="C252" s="402">
        <v>1</v>
      </c>
      <c r="D252" s="358" t="s">
        <v>64</v>
      </c>
      <c r="E252" s="132"/>
      <c r="F252" s="5">
        <f t="shared" si="18"/>
        <v>0</v>
      </c>
      <c r="G252" s="184"/>
      <c r="H252" s="188"/>
      <c r="I252" s="164"/>
      <c r="J252" s="164"/>
      <c r="K252" s="261"/>
      <c r="L252" s="443"/>
      <c r="M252" s="216"/>
      <c r="N252" s="216"/>
      <c r="P252" s="16"/>
      <c r="Q252" s="16"/>
      <c r="R252" s="16"/>
      <c r="S252" s="16"/>
      <c r="T252" s="16"/>
      <c r="U252" s="16"/>
    </row>
    <row r="253" spans="1:21" s="218" customFormat="1" ht="30" customHeight="1">
      <c r="A253" s="311" t="s">
        <v>237</v>
      </c>
      <c r="B253" s="423" t="s">
        <v>367</v>
      </c>
      <c r="C253" s="402">
        <v>2</v>
      </c>
      <c r="D253" s="358" t="s">
        <v>64</v>
      </c>
      <c r="E253" s="132"/>
      <c r="F253" s="5">
        <f t="shared" si="18"/>
        <v>0</v>
      </c>
      <c r="G253" s="135"/>
      <c r="H253" s="131"/>
      <c r="I253" s="132"/>
      <c r="J253" s="5"/>
      <c r="K253" s="261"/>
      <c r="L253" s="443"/>
      <c r="M253" s="216"/>
      <c r="N253" s="216"/>
      <c r="P253" s="16"/>
      <c r="Q253" s="16"/>
      <c r="R253" s="16"/>
      <c r="S253" s="16"/>
      <c r="T253" s="16"/>
      <c r="U253" s="16"/>
    </row>
    <row r="254" spans="1:21" s="218" customFormat="1" ht="30" customHeight="1">
      <c r="A254" s="136" t="s">
        <v>239</v>
      </c>
      <c r="B254" s="224" t="s">
        <v>366</v>
      </c>
      <c r="C254" s="402">
        <v>1</v>
      </c>
      <c r="D254" s="358" t="s">
        <v>64</v>
      </c>
      <c r="E254" s="132"/>
      <c r="F254" s="5">
        <f t="shared" si="18"/>
        <v>0</v>
      </c>
      <c r="G254" s="135"/>
      <c r="H254" s="131"/>
      <c r="I254" s="132"/>
      <c r="J254" s="5"/>
      <c r="K254" s="261"/>
      <c r="L254" s="443"/>
      <c r="M254" s="216"/>
      <c r="N254" s="216"/>
      <c r="P254" s="16"/>
      <c r="Q254" s="16"/>
      <c r="R254" s="16"/>
      <c r="S254" s="16"/>
      <c r="T254" s="16"/>
      <c r="U254" s="16"/>
    </row>
    <row r="255" spans="1:21" s="218" customFormat="1" ht="30" customHeight="1">
      <c r="A255" s="136" t="s">
        <v>240</v>
      </c>
      <c r="B255" s="224" t="s">
        <v>365</v>
      </c>
      <c r="C255" s="221">
        <v>1</v>
      </c>
      <c r="D255" s="358" t="s">
        <v>64</v>
      </c>
      <c r="E255" s="132"/>
      <c r="F255" s="5">
        <f t="shared" si="18"/>
        <v>0</v>
      </c>
      <c r="G255" s="162"/>
      <c r="H255" s="3"/>
      <c r="I255" s="164"/>
      <c r="J255" s="164"/>
      <c r="K255" s="261"/>
      <c r="L255" s="443"/>
      <c r="M255" s="216"/>
      <c r="N255" s="216"/>
      <c r="P255" s="16"/>
      <c r="Q255" s="16"/>
      <c r="R255" s="16"/>
      <c r="S255" s="16"/>
      <c r="T255" s="16"/>
      <c r="U255" s="16"/>
    </row>
    <row r="256" spans="1:21" s="218" customFormat="1" ht="30" customHeight="1">
      <c r="A256" s="136" t="s">
        <v>242</v>
      </c>
      <c r="B256" s="224" t="s">
        <v>364</v>
      </c>
      <c r="C256" s="424">
        <v>1</v>
      </c>
      <c r="D256" s="358" t="s">
        <v>64</v>
      </c>
      <c r="E256" s="132"/>
      <c r="F256" s="5">
        <f t="shared" si="18"/>
        <v>0</v>
      </c>
      <c r="G256" s="162"/>
      <c r="H256" s="3"/>
      <c r="I256" s="164"/>
      <c r="J256" s="164"/>
      <c r="K256" s="261"/>
      <c r="L256" s="443"/>
      <c r="M256" s="216"/>
      <c r="N256" s="216"/>
      <c r="P256" s="16"/>
      <c r="Q256" s="16"/>
      <c r="R256" s="16"/>
      <c r="S256" s="16"/>
      <c r="T256" s="16"/>
      <c r="U256" s="16"/>
    </row>
    <row r="257" spans="1:21" s="218" customFormat="1" ht="30" customHeight="1">
      <c r="A257" s="136" t="s">
        <v>243</v>
      </c>
      <c r="B257" s="224" t="s">
        <v>363</v>
      </c>
      <c r="C257" s="424">
        <v>1</v>
      </c>
      <c r="D257" s="358" t="s">
        <v>64</v>
      </c>
      <c r="E257" s="132"/>
      <c r="F257" s="5">
        <f t="shared" si="18"/>
        <v>0</v>
      </c>
      <c r="G257" s="425"/>
      <c r="H257" s="131"/>
      <c r="I257" s="132"/>
      <c r="J257" s="5"/>
      <c r="K257" s="261"/>
      <c r="L257" s="443"/>
      <c r="M257" s="216"/>
      <c r="N257" s="216"/>
      <c r="P257" s="16"/>
      <c r="Q257" s="16"/>
      <c r="R257" s="16"/>
      <c r="S257" s="16"/>
      <c r="T257" s="16"/>
      <c r="U257" s="16"/>
    </row>
    <row r="258" spans="1:21" s="218" customFormat="1" ht="30" customHeight="1">
      <c r="A258" s="136" t="s">
        <v>244</v>
      </c>
      <c r="B258" s="224" t="s">
        <v>362</v>
      </c>
      <c r="C258" s="426">
        <v>3</v>
      </c>
      <c r="D258" s="358" t="s">
        <v>64</v>
      </c>
      <c r="E258" s="314"/>
      <c r="F258" s="5">
        <f t="shared" si="18"/>
        <v>0</v>
      </c>
      <c r="G258" s="135"/>
      <c r="H258" s="131"/>
      <c r="I258" s="132"/>
      <c r="J258" s="5"/>
      <c r="K258" s="261"/>
      <c r="L258" s="443"/>
      <c r="M258" s="216"/>
      <c r="N258" s="216"/>
      <c r="P258" s="16"/>
      <c r="Q258" s="16"/>
      <c r="R258" s="16"/>
      <c r="S258" s="16"/>
      <c r="T258" s="16"/>
      <c r="U258" s="16"/>
    </row>
    <row r="259" spans="1:21" s="218" customFormat="1" ht="30" customHeight="1">
      <c r="A259" s="268" t="s">
        <v>245</v>
      </c>
      <c r="B259" s="417" t="s">
        <v>361</v>
      </c>
      <c r="C259" s="427">
        <v>4</v>
      </c>
      <c r="D259" s="419" t="s">
        <v>64</v>
      </c>
      <c r="E259" s="312"/>
      <c r="F259" s="298">
        <f t="shared" si="18"/>
        <v>0</v>
      </c>
      <c r="G259" s="428"/>
      <c r="H259" s="205"/>
      <c r="I259" s="312"/>
      <c r="J259" s="125"/>
      <c r="K259" s="444"/>
      <c r="L259" s="445"/>
      <c r="M259" s="216"/>
      <c r="N259" s="216"/>
      <c r="P259" s="16"/>
      <c r="Q259" s="16"/>
      <c r="R259" s="16"/>
      <c r="S259" s="16"/>
      <c r="T259" s="16"/>
      <c r="U259" s="16"/>
    </row>
    <row r="260" spans="1:21" s="218" customFormat="1" ht="15.6" customHeight="1">
      <c r="A260" s="16"/>
      <c r="B260" s="210"/>
      <c r="C260" s="16"/>
      <c r="D260" s="211"/>
      <c r="E260" s="16"/>
      <c r="F260" s="16"/>
      <c r="G260" s="16"/>
      <c r="H260" s="16"/>
      <c r="I260" s="16"/>
      <c r="J260" s="16"/>
      <c r="K260" s="16"/>
      <c r="L260" s="114"/>
      <c r="M260" s="216"/>
      <c r="N260" s="216"/>
      <c r="P260" s="16"/>
      <c r="Q260" s="16"/>
      <c r="R260" s="16"/>
      <c r="S260" s="16"/>
      <c r="T260" s="16"/>
      <c r="U260" s="16"/>
    </row>
    <row r="261" spans="1:21" s="218" customFormat="1" ht="30" customHeight="1">
      <c r="A261" s="596" t="s">
        <v>14</v>
      </c>
      <c r="B261" s="596"/>
      <c r="C261" s="596"/>
      <c r="D261" s="596"/>
      <c r="E261" s="596"/>
      <c r="F261" s="596"/>
      <c r="G261" s="597"/>
      <c r="H261" s="597"/>
      <c r="I261" s="597"/>
      <c r="J261" s="16"/>
      <c r="K261" s="612">
        <f>K241+1</f>
        <v>27</v>
      </c>
      <c r="L261" s="612"/>
      <c r="M261" s="216"/>
      <c r="N261" s="216"/>
      <c r="P261" s="16"/>
      <c r="Q261" s="16"/>
      <c r="R261" s="16"/>
      <c r="S261" s="16"/>
      <c r="T261" s="16"/>
      <c r="U261" s="16"/>
    </row>
    <row r="262" spans="1:21" s="218" customFormat="1" ht="15" customHeight="1">
      <c r="A262" s="598" t="s">
        <v>12</v>
      </c>
      <c r="B262" s="601" t="s">
        <v>13</v>
      </c>
      <c r="C262" s="585" t="s">
        <v>9</v>
      </c>
      <c r="D262" s="604"/>
      <c r="E262" s="604"/>
      <c r="F262" s="604"/>
      <c r="G262" s="606" t="s">
        <v>4</v>
      </c>
      <c r="H262" s="607"/>
      <c r="I262" s="607"/>
      <c r="J262" s="608"/>
      <c r="K262" s="592" t="s">
        <v>2</v>
      </c>
      <c r="L262" s="593"/>
      <c r="M262" s="216"/>
      <c r="N262" s="216"/>
      <c r="P262" s="16"/>
      <c r="Q262" s="16"/>
      <c r="R262" s="16"/>
      <c r="S262" s="16"/>
      <c r="T262" s="16"/>
      <c r="U262" s="16"/>
    </row>
    <row r="263" spans="1:21" s="218" customFormat="1" ht="15" customHeight="1">
      <c r="A263" s="599"/>
      <c r="B263" s="602"/>
      <c r="C263" s="587"/>
      <c r="D263" s="605"/>
      <c r="E263" s="605"/>
      <c r="F263" s="605"/>
      <c r="G263" s="609"/>
      <c r="H263" s="610"/>
      <c r="I263" s="610"/>
      <c r="J263" s="611"/>
      <c r="K263" s="594"/>
      <c r="L263" s="595"/>
      <c r="M263" s="216"/>
      <c r="N263" s="216"/>
      <c r="P263" s="16"/>
      <c r="Q263" s="16"/>
      <c r="R263" s="16"/>
      <c r="S263" s="16"/>
      <c r="T263" s="16"/>
      <c r="U263" s="16"/>
    </row>
    <row r="264" spans="1:21" s="218" customFormat="1" ht="30" customHeight="1">
      <c r="A264" s="600"/>
      <c r="B264" s="603"/>
      <c r="C264" s="155" t="s">
        <v>0</v>
      </c>
      <c r="D264" s="156" t="s">
        <v>1</v>
      </c>
      <c r="E264" s="155" t="s">
        <v>5</v>
      </c>
      <c r="F264" s="157" t="s">
        <v>3</v>
      </c>
      <c r="G264" s="155" t="s">
        <v>0</v>
      </c>
      <c r="H264" s="158" t="s">
        <v>1</v>
      </c>
      <c r="I264" s="159" t="s">
        <v>5</v>
      </c>
      <c r="J264" s="159" t="s">
        <v>3</v>
      </c>
      <c r="K264" s="594"/>
      <c r="L264" s="595"/>
      <c r="M264" s="216"/>
      <c r="N264" s="216"/>
      <c r="P264" s="16"/>
      <c r="Q264" s="16"/>
      <c r="R264" s="16"/>
      <c r="S264" s="16"/>
      <c r="T264" s="16"/>
      <c r="U264" s="16"/>
    </row>
    <row r="265" spans="1:21" s="218" customFormat="1" ht="30" customHeight="1">
      <c r="A265" s="136" t="s">
        <v>428</v>
      </c>
      <c r="B265" s="224" t="s">
        <v>252</v>
      </c>
      <c r="C265" s="426">
        <v>4</v>
      </c>
      <c r="D265" s="358" t="s">
        <v>64</v>
      </c>
      <c r="E265" s="447"/>
      <c r="F265" s="5">
        <f t="shared" ref="F265:F270" si="19">ROUNDDOWN(C265*E265,0)</f>
        <v>0</v>
      </c>
      <c r="G265" s="213"/>
      <c r="H265" s="131"/>
      <c r="I265" s="137"/>
      <c r="J265" s="5"/>
      <c r="K265" s="261"/>
      <c r="L265" s="443"/>
      <c r="M265" s="216"/>
      <c r="N265" s="216"/>
      <c r="P265" s="16"/>
      <c r="Q265" s="16"/>
      <c r="R265" s="16"/>
      <c r="S265" s="16"/>
      <c r="T265" s="16"/>
      <c r="U265" s="16"/>
    </row>
    <row r="266" spans="1:21" s="218" customFormat="1" ht="30" customHeight="1">
      <c r="A266" s="311" t="s">
        <v>249</v>
      </c>
      <c r="B266" s="429" t="s">
        <v>248</v>
      </c>
      <c r="C266" s="430">
        <v>4</v>
      </c>
      <c r="D266" s="431" t="s">
        <v>64</v>
      </c>
      <c r="E266" s="134"/>
      <c r="F266" s="5">
        <f t="shared" si="19"/>
        <v>0</v>
      </c>
      <c r="G266" s="373"/>
      <c r="H266" s="131"/>
      <c r="I266" s="134"/>
      <c r="J266" s="5"/>
      <c r="K266" s="261"/>
      <c r="L266" s="443"/>
      <c r="M266" s="216"/>
      <c r="N266" s="216"/>
      <c r="P266" s="16"/>
      <c r="Q266" s="16"/>
      <c r="R266" s="16"/>
      <c r="S266" s="16"/>
      <c r="T266" s="16"/>
      <c r="U266" s="16"/>
    </row>
    <row r="267" spans="1:21" s="218" customFormat="1" ht="30" customHeight="1">
      <c r="A267" s="136" t="s">
        <v>247</v>
      </c>
      <c r="B267" s="224" t="s">
        <v>246</v>
      </c>
      <c r="C267" s="432">
        <v>1</v>
      </c>
      <c r="D267" s="358" t="s">
        <v>64</v>
      </c>
      <c r="E267" s="134"/>
      <c r="F267" s="5">
        <f t="shared" si="19"/>
        <v>0</v>
      </c>
      <c r="G267" s="213"/>
      <c r="H267" s="131"/>
      <c r="I267" s="134"/>
      <c r="J267" s="5"/>
      <c r="K267" s="261"/>
      <c r="L267" s="443"/>
      <c r="M267" s="216"/>
      <c r="N267" s="216"/>
      <c r="P267" s="16"/>
      <c r="Q267" s="16"/>
      <c r="R267" s="16"/>
      <c r="S267" s="16"/>
      <c r="T267" s="16"/>
      <c r="U267" s="16"/>
    </row>
    <row r="268" spans="1:21" s="218" customFormat="1" ht="30" customHeight="1">
      <c r="A268" s="311" t="s">
        <v>251</v>
      </c>
      <c r="B268" s="429" t="s">
        <v>250</v>
      </c>
      <c r="C268" s="430">
        <v>4</v>
      </c>
      <c r="D268" s="358" t="s">
        <v>64</v>
      </c>
      <c r="E268" s="134"/>
      <c r="F268" s="5">
        <f t="shared" si="19"/>
        <v>0</v>
      </c>
      <c r="G268" s="372"/>
      <c r="H268" s="131"/>
      <c r="I268" s="134"/>
      <c r="J268" s="5"/>
      <c r="K268" s="261"/>
      <c r="L268" s="443"/>
      <c r="M268" s="216"/>
      <c r="N268" s="216"/>
      <c r="P268" s="16"/>
      <c r="Q268" s="16"/>
      <c r="R268" s="16"/>
      <c r="S268" s="16"/>
      <c r="T268" s="16"/>
      <c r="U268" s="16"/>
    </row>
    <row r="269" spans="1:21" s="218" customFormat="1" ht="30" customHeight="1">
      <c r="A269" s="136" t="s">
        <v>295</v>
      </c>
      <c r="B269" s="224" t="s">
        <v>291</v>
      </c>
      <c r="C269" s="402">
        <v>2</v>
      </c>
      <c r="D269" s="358" t="s">
        <v>64</v>
      </c>
      <c r="E269" s="134"/>
      <c r="F269" s="5">
        <f t="shared" si="19"/>
        <v>0</v>
      </c>
      <c r="G269" s="373"/>
      <c r="H269" s="131"/>
      <c r="I269" s="134"/>
      <c r="J269" s="5"/>
      <c r="K269" s="261"/>
      <c r="L269" s="443"/>
      <c r="M269" s="216"/>
      <c r="N269" s="216"/>
      <c r="P269" s="16"/>
      <c r="Q269" s="16"/>
      <c r="R269" s="16"/>
      <c r="S269" s="16"/>
      <c r="T269" s="16"/>
      <c r="U269" s="16"/>
    </row>
    <row r="270" spans="1:21" s="218" customFormat="1" ht="30" customHeight="1">
      <c r="A270" s="136" t="s">
        <v>293</v>
      </c>
      <c r="B270" s="224" t="s">
        <v>292</v>
      </c>
      <c r="C270" s="402">
        <v>1</v>
      </c>
      <c r="D270" s="358" t="s">
        <v>64</v>
      </c>
      <c r="E270" s="134"/>
      <c r="F270" s="5">
        <f t="shared" si="19"/>
        <v>0</v>
      </c>
      <c r="G270" s="373"/>
      <c r="H270" s="131"/>
      <c r="I270" s="134"/>
      <c r="J270" s="5"/>
      <c r="K270" s="261"/>
      <c r="L270" s="443"/>
      <c r="M270" s="216"/>
      <c r="N270" s="216"/>
      <c r="P270" s="16"/>
      <c r="Q270" s="16"/>
      <c r="R270" s="16"/>
      <c r="S270" s="16"/>
      <c r="T270" s="16"/>
      <c r="U270" s="16"/>
    </row>
    <row r="271" spans="1:21" s="218" customFormat="1" ht="30" customHeight="1">
      <c r="A271" s="136"/>
      <c r="B271" s="224"/>
      <c r="C271" s="432"/>
      <c r="D271" s="358"/>
      <c r="E271" s="134"/>
      <c r="F271" s="5"/>
      <c r="G271" s="373"/>
      <c r="H271" s="131"/>
      <c r="I271" s="134"/>
      <c r="J271" s="5"/>
      <c r="K271" s="167"/>
      <c r="L271" s="185"/>
      <c r="M271" s="216"/>
      <c r="N271" s="216"/>
      <c r="P271" s="16"/>
      <c r="Q271" s="16"/>
      <c r="R271" s="16"/>
      <c r="S271" s="16"/>
      <c r="T271" s="16"/>
      <c r="U271" s="16"/>
    </row>
    <row r="272" spans="1:21" s="218" customFormat="1" ht="30" customHeight="1">
      <c r="A272" s="136" t="s">
        <v>443</v>
      </c>
      <c r="B272" s="429"/>
      <c r="C272" s="433"/>
      <c r="D272" s="131"/>
      <c r="E272" s="134"/>
      <c r="F272" s="5">
        <f>SUM(F207:F271)</f>
        <v>0</v>
      </c>
      <c r="G272" s="359"/>
      <c r="H272" s="131"/>
      <c r="I272" s="134"/>
      <c r="J272" s="5"/>
      <c r="K272" s="167"/>
      <c r="L272" s="185"/>
      <c r="M272" s="216"/>
      <c r="N272" s="216"/>
      <c r="P272" s="16"/>
      <c r="Q272" s="16"/>
      <c r="R272" s="16"/>
      <c r="S272" s="16"/>
      <c r="T272" s="16"/>
      <c r="U272" s="16"/>
    </row>
    <row r="273" spans="1:21" s="218" customFormat="1" ht="30" customHeight="1">
      <c r="A273" s="311"/>
      <c r="B273" s="224"/>
      <c r="C273" s="400"/>
      <c r="D273" s="335"/>
      <c r="E273" s="134"/>
      <c r="F273" s="5"/>
      <c r="G273" s="373"/>
      <c r="H273" s="131"/>
      <c r="I273" s="134"/>
      <c r="J273" s="5"/>
      <c r="K273" s="167"/>
      <c r="L273" s="185"/>
      <c r="M273" s="216"/>
      <c r="N273" s="216"/>
      <c r="P273" s="16"/>
      <c r="Q273" s="16"/>
      <c r="R273" s="16"/>
      <c r="S273" s="16"/>
      <c r="T273" s="16"/>
      <c r="U273" s="16"/>
    </row>
    <row r="274" spans="1:21" s="218" customFormat="1" ht="30" customHeight="1">
      <c r="A274" s="136"/>
      <c r="B274" s="224"/>
      <c r="C274" s="400"/>
      <c r="D274" s="335"/>
      <c r="E274" s="134"/>
      <c r="F274" s="5"/>
      <c r="G274" s="213"/>
      <c r="H274" s="131"/>
      <c r="I274" s="134"/>
      <c r="J274" s="5"/>
      <c r="K274" s="167"/>
      <c r="L274" s="185"/>
      <c r="M274" s="216"/>
      <c r="N274" s="216"/>
      <c r="P274" s="16"/>
      <c r="Q274" s="16"/>
      <c r="R274" s="16"/>
      <c r="S274" s="16"/>
      <c r="T274" s="16"/>
      <c r="U274" s="16"/>
    </row>
    <row r="275" spans="1:21" s="218" customFormat="1" ht="30" customHeight="1">
      <c r="A275" s="136"/>
      <c r="B275" s="224"/>
      <c r="C275" s="400"/>
      <c r="D275" s="131"/>
      <c r="E275" s="134"/>
      <c r="F275" s="5"/>
      <c r="G275" s="359"/>
      <c r="H275" s="131"/>
      <c r="I275" s="134"/>
      <c r="J275" s="5"/>
      <c r="K275" s="167"/>
      <c r="L275" s="185"/>
      <c r="M275" s="216"/>
      <c r="N275" s="216"/>
      <c r="P275" s="16"/>
      <c r="Q275" s="16"/>
      <c r="R275" s="16"/>
      <c r="S275" s="16"/>
      <c r="T275" s="16"/>
      <c r="U275" s="16"/>
    </row>
    <row r="276" spans="1:21" s="218" customFormat="1" ht="30" customHeight="1">
      <c r="A276" s="311"/>
      <c r="B276" s="224"/>
      <c r="C276" s="416"/>
      <c r="D276" s="131"/>
      <c r="E276" s="134"/>
      <c r="F276" s="5"/>
      <c r="G276" s="373"/>
      <c r="H276" s="131"/>
      <c r="I276" s="134"/>
      <c r="J276" s="5"/>
      <c r="K276" s="167"/>
      <c r="L276" s="185"/>
      <c r="M276" s="216"/>
      <c r="N276" s="216"/>
      <c r="P276" s="16"/>
      <c r="Q276" s="16"/>
      <c r="R276" s="16"/>
      <c r="S276" s="16"/>
      <c r="T276" s="16"/>
      <c r="U276" s="16"/>
    </row>
    <row r="277" spans="1:21" s="218" customFormat="1" ht="30" customHeight="1">
      <c r="A277" s="136"/>
      <c r="B277" s="161"/>
      <c r="C277" s="221"/>
      <c r="D277" s="131"/>
      <c r="E277" s="134"/>
      <c r="F277" s="5"/>
      <c r="G277" s="434"/>
      <c r="H277" s="131"/>
      <c r="I277" s="134"/>
      <c r="J277" s="5"/>
      <c r="K277" s="167"/>
      <c r="L277" s="185"/>
      <c r="M277" s="216"/>
      <c r="N277" s="216"/>
      <c r="P277" s="16"/>
      <c r="Q277" s="16"/>
      <c r="R277" s="16"/>
      <c r="S277" s="16"/>
      <c r="T277" s="16"/>
      <c r="U277" s="16"/>
    </row>
    <row r="278" spans="1:21" s="218" customFormat="1" ht="30" customHeight="1">
      <c r="A278" s="136"/>
      <c r="B278" s="288"/>
      <c r="C278" s="402"/>
      <c r="D278" s="131"/>
      <c r="E278" s="149"/>
      <c r="F278" s="5"/>
      <c r="G278" s="435"/>
      <c r="H278" s="335"/>
      <c r="I278" s="149"/>
      <c r="J278" s="130"/>
      <c r="K278" s="201"/>
      <c r="L278" s="202"/>
      <c r="M278" s="216"/>
      <c r="N278" s="216"/>
      <c r="P278" s="16"/>
      <c r="Q278" s="16"/>
      <c r="R278" s="16"/>
      <c r="S278" s="16"/>
      <c r="T278" s="16"/>
      <c r="U278" s="16"/>
    </row>
    <row r="279" spans="1:21" s="218" customFormat="1" ht="30" customHeight="1">
      <c r="A279" s="268"/>
      <c r="B279" s="203"/>
      <c r="C279" s="436"/>
      <c r="D279" s="205"/>
      <c r="E279" s="312"/>
      <c r="F279" s="125"/>
      <c r="G279" s="436"/>
      <c r="H279" s="205"/>
      <c r="I279" s="312"/>
      <c r="J279" s="125"/>
      <c r="K279" s="178"/>
      <c r="L279" s="191"/>
      <c r="M279" s="216"/>
      <c r="N279" s="216"/>
      <c r="P279" s="16"/>
      <c r="Q279" s="16"/>
      <c r="R279" s="16"/>
      <c r="S279" s="16"/>
      <c r="T279" s="16"/>
      <c r="U279" s="16"/>
    </row>
    <row r="280" spans="1:21" s="218" customFormat="1" ht="15.6" customHeight="1">
      <c r="A280" s="16"/>
      <c r="B280" s="210"/>
      <c r="C280" s="16"/>
      <c r="D280" s="211"/>
      <c r="E280" s="16"/>
      <c r="F280" s="16"/>
      <c r="G280" s="16"/>
      <c r="H280" s="16"/>
      <c r="I280" s="16"/>
      <c r="J280" s="16"/>
      <c r="K280" s="16"/>
      <c r="L280" s="114"/>
      <c r="M280" s="216"/>
      <c r="N280" s="216"/>
      <c r="P280" s="16"/>
      <c r="Q280" s="16"/>
      <c r="R280" s="16"/>
      <c r="S280" s="16"/>
      <c r="T280" s="16"/>
      <c r="U280" s="16"/>
    </row>
    <row r="281" spans="1:21" s="218" customFormat="1" ht="30" customHeight="1">
      <c r="A281" s="596" t="s">
        <v>14</v>
      </c>
      <c r="B281" s="596"/>
      <c r="C281" s="596"/>
      <c r="D281" s="596"/>
      <c r="E281" s="596"/>
      <c r="F281" s="596"/>
      <c r="G281" s="597"/>
      <c r="H281" s="597"/>
      <c r="I281" s="597"/>
      <c r="J281" s="16"/>
      <c r="K281" s="612">
        <f>K261+1</f>
        <v>28</v>
      </c>
      <c r="L281" s="612"/>
      <c r="M281" s="216"/>
      <c r="N281" s="216"/>
      <c r="P281" s="16"/>
      <c r="Q281" s="16"/>
      <c r="R281" s="16"/>
      <c r="S281" s="16"/>
      <c r="T281" s="16"/>
      <c r="U281" s="16"/>
    </row>
    <row r="282" spans="1:21" s="218" customFormat="1" ht="15" customHeight="1">
      <c r="A282" s="598" t="s">
        <v>12</v>
      </c>
      <c r="B282" s="601" t="s">
        <v>13</v>
      </c>
      <c r="C282" s="585" t="s">
        <v>9</v>
      </c>
      <c r="D282" s="604"/>
      <c r="E282" s="604"/>
      <c r="F282" s="604"/>
      <c r="G282" s="606" t="s">
        <v>4</v>
      </c>
      <c r="H282" s="607"/>
      <c r="I282" s="607"/>
      <c r="J282" s="608"/>
      <c r="K282" s="592" t="s">
        <v>2</v>
      </c>
      <c r="L282" s="593"/>
      <c r="M282" s="216"/>
      <c r="N282" s="216"/>
      <c r="P282" s="16"/>
      <c r="Q282" s="16"/>
      <c r="R282" s="16"/>
      <c r="S282" s="16"/>
      <c r="T282" s="16"/>
      <c r="U282" s="16"/>
    </row>
    <row r="283" spans="1:21" s="218" customFormat="1" ht="15" customHeight="1">
      <c r="A283" s="599"/>
      <c r="B283" s="602"/>
      <c r="C283" s="587"/>
      <c r="D283" s="605"/>
      <c r="E283" s="605"/>
      <c r="F283" s="605"/>
      <c r="G283" s="609"/>
      <c r="H283" s="610"/>
      <c r="I283" s="610"/>
      <c r="J283" s="611"/>
      <c r="K283" s="594"/>
      <c r="L283" s="595"/>
      <c r="M283" s="216"/>
      <c r="N283" s="216"/>
      <c r="P283" s="16"/>
      <c r="Q283" s="16"/>
      <c r="R283" s="16"/>
      <c r="S283" s="16"/>
      <c r="T283" s="16"/>
      <c r="U283" s="16"/>
    </row>
    <row r="284" spans="1:21" s="218" customFormat="1" ht="30" customHeight="1">
      <c r="A284" s="600"/>
      <c r="B284" s="603"/>
      <c r="C284" s="155" t="s">
        <v>0</v>
      </c>
      <c r="D284" s="156" t="s">
        <v>1</v>
      </c>
      <c r="E284" s="155" t="s">
        <v>5</v>
      </c>
      <c r="F284" s="157" t="s">
        <v>3</v>
      </c>
      <c r="G284" s="155" t="s">
        <v>0</v>
      </c>
      <c r="H284" s="158" t="s">
        <v>1</v>
      </c>
      <c r="I284" s="159" t="s">
        <v>5</v>
      </c>
      <c r="J284" s="159" t="s">
        <v>3</v>
      </c>
      <c r="K284" s="594"/>
      <c r="L284" s="595"/>
      <c r="M284" s="216"/>
      <c r="N284" s="216"/>
      <c r="P284" s="16"/>
      <c r="Q284" s="16"/>
      <c r="R284" s="16"/>
      <c r="S284" s="16"/>
      <c r="T284" s="16"/>
      <c r="U284" s="16"/>
    </row>
    <row r="285" spans="1:21" ht="30" customHeight="1">
      <c r="A285" s="326" t="s">
        <v>441</v>
      </c>
      <c r="B285" s="288"/>
      <c r="C285" s="402"/>
      <c r="D285" s="131"/>
      <c r="E285" s="134"/>
      <c r="F285" s="5"/>
      <c r="G285" s="162"/>
      <c r="H285" s="3"/>
      <c r="I285" s="164"/>
      <c r="J285" s="164"/>
      <c r="K285" s="261"/>
      <c r="L285" s="443"/>
    </row>
    <row r="286" spans="1:21" ht="30" customHeight="1">
      <c r="A286" s="311" t="s">
        <v>169</v>
      </c>
      <c r="B286" s="224" t="s">
        <v>168</v>
      </c>
      <c r="C286" s="402">
        <v>1</v>
      </c>
      <c r="D286" s="131" t="s">
        <v>64</v>
      </c>
      <c r="E286" s="134"/>
      <c r="F286" s="5">
        <f t="shared" ref="F286:F299" si="20">ROUNDDOWN(C286*E286,0)</f>
        <v>0</v>
      </c>
      <c r="G286" s="162"/>
      <c r="H286" s="3"/>
      <c r="I286" s="164"/>
      <c r="J286" s="164"/>
      <c r="K286" s="261"/>
      <c r="L286" s="443"/>
    </row>
    <row r="287" spans="1:21" ht="30" customHeight="1">
      <c r="A287" s="311" t="s">
        <v>171</v>
      </c>
      <c r="B287" s="224" t="s">
        <v>170</v>
      </c>
      <c r="C287" s="402">
        <v>1</v>
      </c>
      <c r="D287" s="131" t="s">
        <v>64</v>
      </c>
      <c r="E287" s="134"/>
      <c r="F287" s="5">
        <f t="shared" si="20"/>
        <v>0</v>
      </c>
      <c r="G287" s="135"/>
      <c r="H287" s="131"/>
      <c r="I287" s="134"/>
      <c r="J287" s="5"/>
      <c r="K287" s="261"/>
      <c r="L287" s="443"/>
      <c r="S287" s="218"/>
    </row>
    <row r="288" spans="1:21" ht="30" customHeight="1">
      <c r="A288" s="136" t="s">
        <v>173</v>
      </c>
      <c r="B288" s="224" t="s">
        <v>172</v>
      </c>
      <c r="C288" s="402">
        <v>14</v>
      </c>
      <c r="D288" s="131" t="s">
        <v>64</v>
      </c>
      <c r="E288" s="134"/>
      <c r="F288" s="5">
        <f t="shared" si="20"/>
        <v>0</v>
      </c>
      <c r="G288" s="162"/>
      <c r="H288" s="131"/>
      <c r="I288" s="198"/>
      <c r="J288" s="190"/>
      <c r="K288" s="261"/>
      <c r="L288" s="443"/>
      <c r="S288" s="218"/>
    </row>
    <row r="289" spans="1:19" ht="30" customHeight="1">
      <c r="A289" s="136" t="s">
        <v>175</v>
      </c>
      <c r="B289" s="224" t="s">
        <v>174</v>
      </c>
      <c r="C289" s="402">
        <v>6</v>
      </c>
      <c r="D289" s="131" t="s">
        <v>64</v>
      </c>
      <c r="E289" s="134"/>
      <c r="F289" s="5">
        <f t="shared" si="20"/>
        <v>0</v>
      </c>
      <c r="G289" s="162"/>
      <c r="H289" s="131"/>
      <c r="I289" s="198"/>
      <c r="J289" s="190"/>
      <c r="K289" s="261"/>
      <c r="L289" s="443"/>
    </row>
    <row r="290" spans="1:19" ht="30" customHeight="1">
      <c r="A290" s="136" t="s">
        <v>176</v>
      </c>
      <c r="B290" s="224" t="s">
        <v>177</v>
      </c>
      <c r="C290" s="402">
        <v>3</v>
      </c>
      <c r="D290" s="131" t="s">
        <v>64</v>
      </c>
      <c r="E290" s="134"/>
      <c r="F290" s="5">
        <f t="shared" si="20"/>
        <v>0</v>
      </c>
      <c r="G290" s="135"/>
      <c r="H290" s="131"/>
      <c r="I290" s="134"/>
      <c r="J290" s="187"/>
      <c r="K290" s="261"/>
      <c r="L290" s="443"/>
      <c r="S290" s="218"/>
    </row>
    <row r="291" spans="1:19" ht="30" customHeight="1">
      <c r="A291" s="311" t="s">
        <v>283</v>
      </c>
      <c r="B291" s="224" t="s">
        <v>282</v>
      </c>
      <c r="C291" s="402">
        <v>6</v>
      </c>
      <c r="D291" s="131" t="s">
        <v>64</v>
      </c>
      <c r="E291" s="134"/>
      <c r="F291" s="5">
        <f t="shared" si="20"/>
        <v>0</v>
      </c>
      <c r="G291" s="135"/>
      <c r="H291" s="131"/>
      <c r="I291" s="134"/>
      <c r="J291" s="187"/>
      <c r="K291" s="261"/>
      <c r="L291" s="443"/>
    </row>
    <row r="292" spans="1:19" ht="30" customHeight="1">
      <c r="A292" s="311" t="s">
        <v>285</v>
      </c>
      <c r="B292" s="224" t="s">
        <v>284</v>
      </c>
      <c r="C292" s="221">
        <v>6</v>
      </c>
      <c r="D292" s="131" t="s">
        <v>64</v>
      </c>
      <c r="E292" s="134"/>
      <c r="F292" s="5">
        <f t="shared" si="20"/>
        <v>0</v>
      </c>
      <c r="G292" s="135"/>
      <c r="H292" s="131"/>
      <c r="I292" s="134"/>
      <c r="J292" s="187"/>
      <c r="K292" s="261"/>
      <c r="L292" s="443"/>
    </row>
    <row r="293" spans="1:19" ht="30" customHeight="1">
      <c r="A293" s="311" t="s">
        <v>287</v>
      </c>
      <c r="B293" s="224" t="s">
        <v>286</v>
      </c>
      <c r="C293" s="402">
        <v>1</v>
      </c>
      <c r="D293" s="131" t="s">
        <v>64</v>
      </c>
      <c r="E293" s="134"/>
      <c r="F293" s="5">
        <f t="shared" si="20"/>
        <v>0</v>
      </c>
      <c r="G293" s="135"/>
      <c r="H293" s="131"/>
      <c r="I293" s="134"/>
      <c r="J293" s="187"/>
      <c r="K293" s="261"/>
      <c r="L293" s="443"/>
    </row>
    <row r="294" spans="1:19" ht="30" customHeight="1">
      <c r="A294" s="136" t="s">
        <v>262</v>
      </c>
      <c r="B294" s="224" t="s">
        <v>261</v>
      </c>
      <c r="C294" s="402">
        <v>1</v>
      </c>
      <c r="D294" s="131" t="s">
        <v>64</v>
      </c>
      <c r="E294" s="134"/>
      <c r="F294" s="5">
        <f t="shared" si="20"/>
        <v>0</v>
      </c>
      <c r="G294" s="135"/>
      <c r="H294" s="131"/>
      <c r="I294" s="134"/>
      <c r="J294" s="5"/>
      <c r="K294" s="261"/>
      <c r="L294" s="443"/>
      <c r="S294" s="218"/>
    </row>
    <row r="295" spans="1:19" ht="30" customHeight="1">
      <c r="A295" s="311" t="s">
        <v>178</v>
      </c>
      <c r="B295" s="224" t="s">
        <v>170</v>
      </c>
      <c r="C295" s="437">
        <v>3</v>
      </c>
      <c r="D295" s="131" t="s">
        <v>64</v>
      </c>
      <c r="E295" s="134"/>
      <c r="F295" s="5">
        <f t="shared" si="20"/>
        <v>0</v>
      </c>
      <c r="G295" s="135"/>
      <c r="H295" s="131"/>
      <c r="I295" s="134"/>
      <c r="J295" s="5"/>
      <c r="K295" s="261"/>
      <c r="L295" s="443"/>
      <c r="S295" s="218"/>
    </row>
    <row r="296" spans="1:19" ht="30" customHeight="1">
      <c r="A296" s="311" t="s">
        <v>256</v>
      </c>
      <c r="B296" s="224" t="s">
        <v>170</v>
      </c>
      <c r="C296" s="402">
        <v>3</v>
      </c>
      <c r="D296" s="131" t="s">
        <v>64</v>
      </c>
      <c r="E296" s="134"/>
      <c r="F296" s="5">
        <f t="shared" si="20"/>
        <v>0</v>
      </c>
      <c r="G296" s="135"/>
      <c r="H296" s="131"/>
      <c r="I296" s="134"/>
      <c r="J296" s="5"/>
      <c r="K296" s="261"/>
      <c r="L296" s="443"/>
      <c r="S296" s="218"/>
    </row>
    <row r="297" spans="1:19" ht="30" customHeight="1">
      <c r="A297" s="136" t="s">
        <v>258</v>
      </c>
      <c r="B297" s="224" t="s">
        <v>257</v>
      </c>
      <c r="C297" s="402">
        <v>1</v>
      </c>
      <c r="D297" s="131" t="s">
        <v>64</v>
      </c>
      <c r="E297" s="134"/>
      <c r="F297" s="5">
        <f t="shared" si="20"/>
        <v>0</v>
      </c>
      <c r="G297" s="135"/>
      <c r="H297" s="131"/>
      <c r="I297" s="134"/>
      <c r="J297" s="5"/>
      <c r="K297" s="261"/>
      <c r="L297" s="443"/>
      <c r="S297" s="218"/>
    </row>
    <row r="298" spans="1:19" ht="30" customHeight="1">
      <c r="A298" s="136" t="s">
        <v>260</v>
      </c>
      <c r="B298" s="224" t="s">
        <v>259</v>
      </c>
      <c r="C298" s="402">
        <v>1</v>
      </c>
      <c r="D298" s="131" t="s">
        <v>64</v>
      </c>
      <c r="E298" s="134"/>
      <c r="F298" s="5">
        <f t="shared" si="20"/>
        <v>0</v>
      </c>
      <c r="G298" s="135"/>
      <c r="H298" s="131"/>
      <c r="I298" s="134"/>
      <c r="J298" s="5"/>
      <c r="K298" s="261"/>
      <c r="L298" s="443"/>
    </row>
    <row r="299" spans="1:19" ht="30" customHeight="1">
      <c r="A299" s="268" t="s">
        <v>263</v>
      </c>
      <c r="B299" s="417" t="s">
        <v>174</v>
      </c>
      <c r="C299" s="438">
        <v>2</v>
      </c>
      <c r="D299" s="205" t="s">
        <v>64</v>
      </c>
      <c r="E299" s="312"/>
      <c r="F299" s="125">
        <f t="shared" si="20"/>
        <v>0</v>
      </c>
      <c r="G299" s="214"/>
      <c r="H299" s="205"/>
      <c r="I299" s="312"/>
      <c r="J299" s="125"/>
      <c r="K299" s="444"/>
      <c r="L299" s="445"/>
    </row>
    <row r="300" spans="1:19" ht="15.6" customHeight="1">
      <c r="L300" s="114"/>
    </row>
    <row r="301" spans="1:19" ht="30" customHeight="1">
      <c r="A301" s="578" t="s">
        <v>14</v>
      </c>
      <c r="B301" s="578"/>
      <c r="C301" s="578"/>
      <c r="D301" s="578"/>
      <c r="E301" s="578"/>
      <c r="F301" s="578"/>
      <c r="G301" s="578"/>
      <c r="H301" s="578"/>
      <c r="I301" s="578"/>
      <c r="K301" s="591">
        <f>K281+1</f>
        <v>29</v>
      </c>
      <c r="L301" s="591"/>
    </row>
    <row r="302" spans="1:19" ht="15" customHeight="1">
      <c r="A302" s="598" t="s">
        <v>12</v>
      </c>
      <c r="B302" s="601" t="s">
        <v>13</v>
      </c>
      <c r="C302" s="585" t="s">
        <v>9</v>
      </c>
      <c r="D302" s="613"/>
      <c r="E302" s="613"/>
      <c r="F302" s="614"/>
      <c r="G302" s="606" t="s">
        <v>4</v>
      </c>
      <c r="H302" s="607"/>
      <c r="I302" s="607"/>
      <c r="J302" s="608"/>
      <c r="K302" s="551" t="s">
        <v>2</v>
      </c>
      <c r="L302" s="576"/>
    </row>
    <row r="303" spans="1:19" ht="15" customHeight="1">
      <c r="A303" s="599"/>
      <c r="B303" s="602"/>
      <c r="C303" s="615"/>
      <c r="D303" s="616"/>
      <c r="E303" s="616"/>
      <c r="F303" s="617"/>
      <c r="G303" s="609"/>
      <c r="H303" s="610"/>
      <c r="I303" s="610"/>
      <c r="J303" s="611"/>
      <c r="K303" s="618"/>
      <c r="L303" s="619"/>
    </row>
    <row r="304" spans="1:19" ht="30" customHeight="1">
      <c r="A304" s="600"/>
      <c r="B304" s="603"/>
      <c r="C304" s="155" t="s">
        <v>0</v>
      </c>
      <c r="D304" s="156" t="s">
        <v>1</v>
      </c>
      <c r="E304" s="155" t="s">
        <v>5</v>
      </c>
      <c r="F304" s="157" t="s">
        <v>3</v>
      </c>
      <c r="G304" s="155" t="s">
        <v>0</v>
      </c>
      <c r="H304" s="158" t="s">
        <v>1</v>
      </c>
      <c r="I304" s="159" t="s">
        <v>5</v>
      </c>
      <c r="J304" s="159" t="s">
        <v>3</v>
      </c>
      <c r="K304" s="552"/>
      <c r="L304" s="577"/>
    </row>
    <row r="305" spans="1:21" ht="30" customHeight="1">
      <c r="A305" s="136" t="s">
        <v>265</v>
      </c>
      <c r="B305" s="224" t="s">
        <v>376</v>
      </c>
      <c r="C305" s="402">
        <v>1</v>
      </c>
      <c r="D305" s="131" t="s">
        <v>64</v>
      </c>
      <c r="E305" s="134"/>
      <c r="F305" s="5">
        <f t="shared" ref="F305:F319" si="21">ROUNDDOWN(C305*E305,0)</f>
        <v>0</v>
      </c>
      <c r="G305" s="135"/>
      <c r="H305" s="131"/>
      <c r="I305" s="134"/>
      <c r="J305" s="5"/>
      <c r="K305" s="261"/>
      <c r="L305" s="443"/>
    </row>
    <row r="306" spans="1:21" ht="30" customHeight="1">
      <c r="A306" s="136" t="s">
        <v>266</v>
      </c>
      <c r="B306" s="224" t="s">
        <v>377</v>
      </c>
      <c r="C306" s="402">
        <v>2</v>
      </c>
      <c r="D306" s="131" t="s">
        <v>64</v>
      </c>
      <c r="E306" s="134"/>
      <c r="F306" s="5">
        <f t="shared" si="21"/>
        <v>0</v>
      </c>
      <c r="G306" s="439"/>
      <c r="H306" s="365"/>
      <c r="I306" s="315"/>
      <c r="J306" s="367"/>
      <c r="K306" s="261"/>
      <c r="L306" s="443"/>
    </row>
    <row r="307" spans="1:21" ht="30" customHeight="1">
      <c r="A307" s="311" t="s">
        <v>267</v>
      </c>
      <c r="B307" s="224" t="s">
        <v>378</v>
      </c>
      <c r="C307" s="402">
        <v>1</v>
      </c>
      <c r="D307" s="131" t="s">
        <v>64</v>
      </c>
      <c r="E307" s="134"/>
      <c r="F307" s="5">
        <f t="shared" si="21"/>
        <v>0</v>
      </c>
      <c r="G307" s="135"/>
      <c r="H307" s="131"/>
      <c r="I307" s="134"/>
      <c r="J307" s="5"/>
      <c r="K307" s="261"/>
      <c r="L307" s="443"/>
      <c r="S307" s="218"/>
    </row>
    <row r="308" spans="1:21" ht="30" customHeight="1">
      <c r="A308" s="136" t="s">
        <v>268</v>
      </c>
      <c r="B308" s="224" t="s">
        <v>241</v>
      </c>
      <c r="C308" s="402">
        <v>1</v>
      </c>
      <c r="D308" s="131" t="s">
        <v>64</v>
      </c>
      <c r="E308" s="134"/>
      <c r="F308" s="5">
        <f t="shared" si="21"/>
        <v>0</v>
      </c>
      <c r="G308" s="135"/>
      <c r="H308" s="131"/>
      <c r="I308" s="134"/>
      <c r="J308" s="5"/>
      <c r="K308" s="261"/>
      <c r="L308" s="443"/>
    </row>
    <row r="309" spans="1:21" ht="30" customHeight="1">
      <c r="A309" s="136" t="s">
        <v>270</v>
      </c>
      <c r="B309" s="224" t="s">
        <v>269</v>
      </c>
      <c r="C309" s="402">
        <v>1</v>
      </c>
      <c r="D309" s="131" t="s">
        <v>64</v>
      </c>
      <c r="E309" s="134"/>
      <c r="F309" s="5">
        <f t="shared" si="21"/>
        <v>0</v>
      </c>
      <c r="G309" s="135"/>
      <c r="H309" s="440"/>
      <c r="I309" s="134"/>
      <c r="J309" s="5"/>
      <c r="K309" s="261"/>
      <c r="L309" s="443"/>
    </row>
    <row r="310" spans="1:21" ht="30" customHeight="1">
      <c r="A310" s="311" t="s">
        <v>271</v>
      </c>
      <c r="B310" s="224" t="s">
        <v>264</v>
      </c>
      <c r="C310" s="402">
        <v>1</v>
      </c>
      <c r="D310" s="131" t="s">
        <v>64</v>
      </c>
      <c r="E310" s="134"/>
      <c r="F310" s="5">
        <f t="shared" si="21"/>
        <v>0</v>
      </c>
      <c r="G310" s="441"/>
      <c r="H310" s="365"/>
      <c r="I310" s="315"/>
      <c r="J310" s="367"/>
      <c r="K310" s="261"/>
      <c r="L310" s="443"/>
    </row>
    <row r="311" spans="1:21" ht="30" customHeight="1">
      <c r="A311" s="136" t="s">
        <v>272</v>
      </c>
      <c r="B311" s="224" t="s">
        <v>241</v>
      </c>
      <c r="C311" s="402">
        <v>1</v>
      </c>
      <c r="D311" s="131" t="s">
        <v>64</v>
      </c>
      <c r="E311" s="134"/>
      <c r="F311" s="5">
        <f t="shared" si="21"/>
        <v>0</v>
      </c>
      <c r="G311" s="135"/>
      <c r="H311" s="131"/>
      <c r="I311" s="134"/>
      <c r="J311" s="5"/>
      <c r="K311" s="261"/>
      <c r="L311" s="443"/>
    </row>
    <row r="312" spans="1:21" ht="30" customHeight="1">
      <c r="A312" s="311" t="s">
        <v>273</v>
      </c>
      <c r="B312" s="224" t="s">
        <v>235</v>
      </c>
      <c r="C312" s="402">
        <v>2</v>
      </c>
      <c r="D312" s="131" t="s">
        <v>64</v>
      </c>
      <c r="E312" s="134"/>
      <c r="F312" s="5">
        <f t="shared" si="21"/>
        <v>0</v>
      </c>
      <c r="G312" s="133"/>
      <c r="H312" s="131"/>
      <c r="I312" s="134"/>
      <c r="J312" s="5"/>
      <c r="K312" s="261"/>
      <c r="L312" s="443"/>
    </row>
    <row r="313" spans="1:21" ht="30" customHeight="1">
      <c r="A313" s="311" t="s">
        <v>275</v>
      </c>
      <c r="B313" s="224" t="s">
        <v>274</v>
      </c>
      <c r="C313" s="402">
        <v>2</v>
      </c>
      <c r="D313" s="131" t="s">
        <v>64</v>
      </c>
      <c r="E313" s="134"/>
      <c r="F313" s="5">
        <f t="shared" si="21"/>
        <v>0</v>
      </c>
      <c r="G313" s="133"/>
      <c r="H313" s="131"/>
      <c r="I313" s="134"/>
      <c r="J313" s="5"/>
      <c r="K313" s="261"/>
      <c r="L313" s="443"/>
    </row>
    <row r="314" spans="1:21" ht="30" customHeight="1">
      <c r="A314" s="311" t="s">
        <v>290</v>
      </c>
      <c r="B314" s="224" t="s">
        <v>276</v>
      </c>
      <c r="C314" s="402">
        <v>2</v>
      </c>
      <c r="D314" s="131" t="s">
        <v>64</v>
      </c>
      <c r="E314" s="134"/>
      <c r="F314" s="5">
        <f t="shared" si="21"/>
        <v>0</v>
      </c>
      <c r="G314" s="135"/>
      <c r="H314" s="131"/>
      <c r="I314" s="134"/>
      <c r="J314" s="5"/>
      <c r="K314" s="261"/>
      <c r="L314" s="443"/>
    </row>
    <row r="315" spans="1:21" ht="30" customHeight="1">
      <c r="A315" s="311" t="s">
        <v>278</v>
      </c>
      <c r="B315" s="224" t="s">
        <v>277</v>
      </c>
      <c r="C315" s="437">
        <v>1</v>
      </c>
      <c r="D315" s="131" t="s">
        <v>64</v>
      </c>
      <c r="E315" s="134"/>
      <c r="F315" s="5">
        <f t="shared" si="21"/>
        <v>0</v>
      </c>
      <c r="G315" s="133"/>
      <c r="H315" s="131"/>
      <c r="I315" s="134"/>
      <c r="J315" s="5"/>
      <c r="K315" s="261"/>
      <c r="L315" s="443"/>
    </row>
    <row r="316" spans="1:21" ht="30" customHeight="1">
      <c r="A316" s="311" t="s">
        <v>280</v>
      </c>
      <c r="B316" s="224" t="s">
        <v>279</v>
      </c>
      <c r="C316" s="402">
        <v>2</v>
      </c>
      <c r="D316" s="131" t="s">
        <v>64</v>
      </c>
      <c r="E316" s="134"/>
      <c r="F316" s="5">
        <f t="shared" si="21"/>
        <v>0</v>
      </c>
      <c r="G316" s="133"/>
      <c r="H316" s="131"/>
      <c r="I316" s="134"/>
      <c r="J316" s="5"/>
      <c r="K316" s="261"/>
      <c r="L316" s="443"/>
    </row>
    <row r="317" spans="1:21" s="218" customFormat="1" ht="30" customHeight="1">
      <c r="A317" s="311" t="s">
        <v>289</v>
      </c>
      <c r="B317" s="224" t="s">
        <v>288</v>
      </c>
      <c r="C317" s="437">
        <v>1</v>
      </c>
      <c r="D317" s="131" t="s">
        <v>64</v>
      </c>
      <c r="E317" s="134"/>
      <c r="F317" s="5">
        <f t="shared" si="21"/>
        <v>0</v>
      </c>
      <c r="G317" s="133"/>
      <c r="H317" s="131"/>
      <c r="I317" s="134"/>
      <c r="J317" s="5"/>
      <c r="K317" s="261"/>
      <c r="L317" s="443"/>
      <c r="M317" s="216"/>
      <c r="N317" s="216"/>
      <c r="P317" s="16"/>
      <c r="Q317" s="16"/>
      <c r="R317" s="16"/>
      <c r="S317" s="16"/>
      <c r="T317" s="16"/>
      <c r="U317" s="16"/>
    </row>
    <row r="318" spans="1:21" s="218" customFormat="1" ht="30" customHeight="1">
      <c r="A318" s="311" t="s">
        <v>289</v>
      </c>
      <c r="B318" s="224" t="s">
        <v>281</v>
      </c>
      <c r="C318" s="402">
        <v>1</v>
      </c>
      <c r="D318" s="131" t="s">
        <v>64</v>
      </c>
      <c r="E318" s="149"/>
      <c r="F318" s="5">
        <f t="shared" si="21"/>
        <v>0</v>
      </c>
      <c r="G318" s="215"/>
      <c r="H318" s="335"/>
      <c r="I318" s="149"/>
      <c r="J318" s="130"/>
      <c r="K318" s="261"/>
      <c r="L318" s="443"/>
      <c r="M318" s="216"/>
      <c r="N318" s="216"/>
      <c r="P318" s="16"/>
      <c r="Q318" s="16"/>
      <c r="R318" s="16"/>
      <c r="S318" s="16"/>
      <c r="T318" s="16"/>
      <c r="U318" s="16"/>
    </row>
    <row r="319" spans="1:21" s="218" customFormat="1" ht="30" customHeight="1">
      <c r="A319" s="268" t="s">
        <v>296</v>
      </c>
      <c r="B319" s="417" t="s">
        <v>297</v>
      </c>
      <c r="C319" s="438">
        <v>4</v>
      </c>
      <c r="D319" s="205" t="s">
        <v>64</v>
      </c>
      <c r="E319" s="312"/>
      <c r="F319" s="298">
        <f t="shared" si="21"/>
        <v>0</v>
      </c>
      <c r="G319" s="183"/>
      <c r="H319" s="29"/>
      <c r="I319" s="298"/>
      <c r="J319" s="298"/>
      <c r="K319" s="444"/>
      <c r="L319" s="445"/>
      <c r="M319" s="216"/>
      <c r="N319" s="216"/>
      <c r="P319" s="16"/>
      <c r="Q319" s="16"/>
      <c r="R319" s="16"/>
      <c r="S319" s="16"/>
      <c r="T319" s="16"/>
      <c r="U319" s="16"/>
    </row>
    <row r="320" spans="1:21" s="218" customFormat="1" ht="15" customHeight="1">
      <c r="A320" s="16"/>
      <c r="B320" s="210"/>
      <c r="C320" s="16"/>
      <c r="D320" s="211"/>
      <c r="E320" s="16"/>
      <c r="F320" s="16"/>
      <c r="G320" s="16"/>
      <c r="H320" s="16"/>
      <c r="I320" s="16"/>
      <c r="J320" s="16"/>
      <c r="K320" s="16"/>
      <c r="L320" s="114"/>
      <c r="M320" s="216"/>
      <c r="N320" s="216"/>
      <c r="P320" s="16"/>
      <c r="Q320" s="16"/>
      <c r="R320" s="16"/>
      <c r="S320" s="16"/>
      <c r="T320" s="16"/>
      <c r="U320" s="16"/>
    </row>
    <row r="321" spans="1:21" s="218" customFormat="1" ht="30" customHeight="1">
      <c r="A321" s="596" t="s">
        <v>14</v>
      </c>
      <c r="B321" s="596"/>
      <c r="C321" s="596"/>
      <c r="D321" s="596"/>
      <c r="E321" s="596"/>
      <c r="F321" s="596"/>
      <c r="G321" s="597"/>
      <c r="H321" s="597"/>
      <c r="I321" s="597"/>
      <c r="J321" s="16"/>
      <c r="K321" s="612">
        <f>K301+1</f>
        <v>30</v>
      </c>
      <c r="L321" s="612"/>
      <c r="M321" s="216"/>
      <c r="N321" s="216"/>
      <c r="P321" s="16"/>
      <c r="Q321" s="16"/>
      <c r="R321" s="16"/>
      <c r="S321" s="16"/>
      <c r="T321" s="16"/>
      <c r="U321" s="16"/>
    </row>
    <row r="322" spans="1:21" s="218" customFormat="1" ht="15" customHeight="1">
      <c r="A322" s="598" t="s">
        <v>12</v>
      </c>
      <c r="B322" s="601" t="s">
        <v>13</v>
      </c>
      <c r="C322" s="585" t="s">
        <v>9</v>
      </c>
      <c r="D322" s="604"/>
      <c r="E322" s="604"/>
      <c r="F322" s="604"/>
      <c r="G322" s="606" t="s">
        <v>4</v>
      </c>
      <c r="H322" s="607"/>
      <c r="I322" s="607"/>
      <c r="J322" s="608"/>
      <c r="K322" s="592" t="s">
        <v>2</v>
      </c>
      <c r="L322" s="593"/>
      <c r="M322" s="216"/>
      <c r="N322" s="216"/>
      <c r="P322" s="16"/>
      <c r="Q322" s="16"/>
      <c r="R322" s="16"/>
      <c r="S322" s="16"/>
      <c r="T322" s="16"/>
      <c r="U322" s="16"/>
    </row>
    <row r="323" spans="1:21" s="218" customFormat="1" ht="15" customHeight="1">
      <c r="A323" s="599"/>
      <c r="B323" s="602"/>
      <c r="C323" s="587"/>
      <c r="D323" s="605"/>
      <c r="E323" s="605"/>
      <c r="F323" s="605"/>
      <c r="G323" s="609"/>
      <c r="H323" s="610"/>
      <c r="I323" s="610"/>
      <c r="J323" s="611"/>
      <c r="K323" s="594"/>
      <c r="L323" s="595"/>
      <c r="M323" s="216"/>
      <c r="N323" s="216"/>
      <c r="P323" s="16"/>
      <c r="Q323" s="16"/>
      <c r="R323" s="16"/>
      <c r="S323" s="16"/>
      <c r="T323" s="16"/>
      <c r="U323" s="16"/>
    </row>
    <row r="324" spans="1:21" s="218" customFormat="1" ht="30" customHeight="1">
      <c r="A324" s="600"/>
      <c r="B324" s="603"/>
      <c r="C324" s="155" t="s">
        <v>0</v>
      </c>
      <c r="D324" s="156" t="s">
        <v>1</v>
      </c>
      <c r="E324" s="155" t="s">
        <v>5</v>
      </c>
      <c r="F324" s="157" t="s">
        <v>3</v>
      </c>
      <c r="G324" s="155" t="s">
        <v>0</v>
      </c>
      <c r="H324" s="158" t="s">
        <v>1</v>
      </c>
      <c r="I324" s="159" t="s">
        <v>5</v>
      </c>
      <c r="J324" s="159" t="s">
        <v>3</v>
      </c>
      <c r="K324" s="594"/>
      <c r="L324" s="595"/>
      <c r="M324" s="216"/>
      <c r="N324" s="216"/>
      <c r="P324" s="16"/>
      <c r="Q324" s="16"/>
      <c r="R324" s="16"/>
      <c r="S324" s="16"/>
      <c r="T324" s="16"/>
      <c r="U324" s="16"/>
    </row>
    <row r="325" spans="1:21" s="218" customFormat="1" ht="30" customHeight="1">
      <c r="A325" s="225" t="s">
        <v>300</v>
      </c>
      <c r="B325" s="224" t="s">
        <v>298</v>
      </c>
      <c r="C325" s="437">
        <v>2</v>
      </c>
      <c r="D325" s="131" t="s">
        <v>64</v>
      </c>
      <c r="E325" s="134"/>
      <c r="F325" s="5">
        <f t="shared" ref="F325:F329" si="22">ROUNDDOWN(C325*E325,0)</f>
        <v>0</v>
      </c>
      <c r="G325" s="162"/>
      <c r="H325" s="3"/>
      <c r="I325" s="164"/>
      <c r="J325" s="164"/>
      <c r="K325" s="261"/>
      <c r="L325" s="443"/>
      <c r="M325" s="216"/>
      <c r="N325" s="216"/>
      <c r="P325" s="16"/>
      <c r="Q325" s="16"/>
      <c r="R325" s="16"/>
      <c r="S325" s="16"/>
      <c r="T325" s="16"/>
      <c r="U325" s="16"/>
    </row>
    <row r="326" spans="1:21" s="218" customFormat="1" ht="30" customHeight="1">
      <c r="A326" s="225" t="s">
        <v>301</v>
      </c>
      <c r="B326" s="224" t="s">
        <v>299</v>
      </c>
      <c r="C326" s="402">
        <v>1</v>
      </c>
      <c r="D326" s="131" t="s">
        <v>64</v>
      </c>
      <c r="E326" s="134"/>
      <c r="F326" s="5">
        <f t="shared" si="22"/>
        <v>0</v>
      </c>
      <c r="G326" s="135"/>
      <c r="H326" s="131"/>
      <c r="I326" s="134"/>
      <c r="J326" s="5"/>
      <c r="K326" s="261"/>
      <c r="L326" s="443"/>
      <c r="M326" s="216"/>
      <c r="N326" s="216"/>
      <c r="P326" s="16"/>
      <c r="Q326" s="16"/>
      <c r="R326" s="16"/>
      <c r="S326" s="16"/>
      <c r="T326" s="16"/>
      <c r="U326" s="16"/>
    </row>
    <row r="327" spans="1:21" s="218" customFormat="1" ht="30" customHeight="1">
      <c r="A327" s="225" t="s">
        <v>302</v>
      </c>
      <c r="B327" s="224" t="s">
        <v>228</v>
      </c>
      <c r="C327" s="133">
        <v>1</v>
      </c>
      <c r="D327" s="131" t="s">
        <v>64</v>
      </c>
      <c r="E327" s="134"/>
      <c r="F327" s="5">
        <f t="shared" si="22"/>
        <v>0</v>
      </c>
      <c r="G327" s="135"/>
      <c r="H327" s="131"/>
      <c r="I327" s="134"/>
      <c r="J327" s="5"/>
      <c r="K327" s="261"/>
      <c r="L327" s="443"/>
      <c r="M327" s="216"/>
      <c r="N327" s="216"/>
      <c r="P327" s="16"/>
      <c r="Q327" s="16"/>
      <c r="R327" s="16"/>
      <c r="S327" s="16"/>
      <c r="T327" s="16"/>
      <c r="U327" s="16"/>
    </row>
    <row r="328" spans="1:21" s="218" customFormat="1" ht="30" customHeight="1">
      <c r="A328" s="442" t="s">
        <v>303</v>
      </c>
      <c r="B328" s="429" t="s">
        <v>297</v>
      </c>
      <c r="C328" s="439">
        <v>1</v>
      </c>
      <c r="D328" s="365" t="s">
        <v>64</v>
      </c>
      <c r="E328" s="134"/>
      <c r="F328" s="5">
        <f t="shared" si="22"/>
        <v>0</v>
      </c>
      <c r="G328" s="135"/>
      <c r="H328" s="131"/>
      <c r="I328" s="134"/>
      <c r="J328" s="5"/>
      <c r="K328" s="261"/>
      <c r="L328" s="443"/>
      <c r="M328" s="216"/>
      <c r="N328" s="216"/>
      <c r="P328" s="16"/>
      <c r="Q328" s="16"/>
      <c r="R328" s="16"/>
      <c r="S328" s="16"/>
      <c r="T328" s="16"/>
      <c r="U328" s="16"/>
    </row>
    <row r="329" spans="1:21" s="218" customFormat="1" ht="30" customHeight="1">
      <c r="A329" s="225" t="s">
        <v>304</v>
      </c>
      <c r="B329" s="224" t="s">
        <v>281</v>
      </c>
      <c r="C329" s="402">
        <v>1</v>
      </c>
      <c r="D329" s="131" t="s">
        <v>64</v>
      </c>
      <c r="E329" s="134"/>
      <c r="F329" s="5">
        <f t="shared" si="22"/>
        <v>0</v>
      </c>
      <c r="G329" s="135"/>
      <c r="H329" s="131"/>
      <c r="I329" s="134"/>
      <c r="J329" s="5"/>
      <c r="K329" s="261"/>
      <c r="L329" s="443"/>
      <c r="M329" s="216"/>
      <c r="N329" s="216"/>
      <c r="P329" s="16"/>
      <c r="Q329" s="16"/>
      <c r="R329" s="16"/>
      <c r="S329" s="16"/>
      <c r="T329" s="16"/>
      <c r="U329" s="16"/>
    </row>
    <row r="330" spans="1:21" s="218" customFormat="1" ht="30" customHeight="1">
      <c r="A330" s="225"/>
      <c r="B330" s="224"/>
      <c r="C330" s="402"/>
      <c r="D330" s="131"/>
      <c r="E330" s="134"/>
      <c r="F330" s="5"/>
      <c r="G330" s="135"/>
      <c r="H330" s="131"/>
      <c r="I330" s="134"/>
      <c r="J330" s="5"/>
      <c r="K330" s="167"/>
      <c r="L330" s="185"/>
      <c r="M330" s="216"/>
      <c r="N330" s="216"/>
      <c r="P330" s="16"/>
      <c r="Q330" s="16"/>
      <c r="R330" s="16"/>
      <c r="S330" s="16"/>
      <c r="T330" s="16"/>
      <c r="U330" s="16"/>
    </row>
    <row r="331" spans="1:21" s="218" customFormat="1" ht="30" customHeight="1">
      <c r="A331" s="136"/>
      <c r="B331" s="293"/>
      <c r="C331" s="362"/>
      <c r="D331" s="131"/>
      <c r="E331" s="134"/>
      <c r="F331" s="5"/>
      <c r="G331" s="135"/>
      <c r="H331" s="131"/>
      <c r="I331" s="134"/>
      <c r="J331" s="5"/>
      <c r="K331" s="167"/>
      <c r="L331" s="185"/>
      <c r="M331" s="216"/>
      <c r="N331" s="216"/>
      <c r="P331" s="16"/>
      <c r="Q331" s="16"/>
      <c r="R331" s="16"/>
      <c r="S331" s="16"/>
      <c r="T331" s="16"/>
      <c r="U331" s="16"/>
    </row>
    <row r="332" spans="1:21" s="218" customFormat="1" ht="30" customHeight="1">
      <c r="A332" s="136" t="s">
        <v>442</v>
      </c>
      <c r="B332" s="161"/>
      <c r="C332" s="135"/>
      <c r="D332" s="131"/>
      <c r="E332" s="134"/>
      <c r="F332" s="5">
        <f>SUM(F286:F331)</f>
        <v>0</v>
      </c>
      <c r="G332" s="135"/>
      <c r="H332" s="131"/>
      <c r="I332" s="134"/>
      <c r="J332" s="5"/>
      <c r="K332" s="167"/>
      <c r="L332" s="185"/>
      <c r="M332" s="216"/>
      <c r="N332" s="216"/>
      <c r="P332" s="16"/>
      <c r="Q332" s="16"/>
      <c r="R332" s="16"/>
      <c r="S332" s="16"/>
      <c r="T332" s="16"/>
      <c r="U332" s="16"/>
    </row>
    <row r="333" spans="1:21" s="218" customFormat="1" ht="30" customHeight="1">
      <c r="A333" s="311"/>
      <c r="B333" s="288"/>
      <c r="C333" s="135"/>
      <c r="D333" s="131"/>
      <c r="E333" s="134"/>
      <c r="F333" s="5"/>
      <c r="G333" s="362"/>
      <c r="H333" s="131"/>
      <c r="I333" s="134"/>
      <c r="J333" s="5"/>
      <c r="K333" s="167"/>
      <c r="L333" s="185"/>
      <c r="M333" s="216"/>
      <c r="N333" s="216"/>
      <c r="P333" s="16"/>
      <c r="Q333" s="16"/>
      <c r="R333" s="16"/>
      <c r="S333" s="16"/>
      <c r="T333" s="16"/>
      <c r="U333" s="16"/>
    </row>
    <row r="334" spans="1:21" s="218" customFormat="1" ht="30" customHeight="1">
      <c r="A334" s="311"/>
      <c r="B334" s="293"/>
      <c r="C334" s="362"/>
      <c r="D334" s="131"/>
      <c r="E334" s="134"/>
      <c r="F334" s="5"/>
      <c r="G334" s="135"/>
      <c r="H334" s="131"/>
      <c r="I334" s="134"/>
      <c r="J334" s="5"/>
      <c r="K334" s="167"/>
      <c r="L334" s="185"/>
      <c r="M334" s="216"/>
      <c r="N334" s="216"/>
      <c r="P334" s="16"/>
      <c r="Q334" s="16"/>
      <c r="R334" s="16"/>
      <c r="S334" s="16"/>
      <c r="T334" s="16"/>
      <c r="U334" s="16"/>
    </row>
    <row r="335" spans="1:21" s="218" customFormat="1" ht="30" customHeight="1">
      <c r="A335" s="311"/>
      <c r="B335" s="161"/>
      <c r="C335" s="135"/>
      <c r="D335" s="131"/>
      <c r="E335" s="134"/>
      <c r="F335" s="5"/>
      <c r="G335" s="135"/>
      <c r="H335" s="131"/>
      <c r="I335" s="134"/>
      <c r="J335" s="5"/>
      <c r="K335" s="167"/>
      <c r="L335" s="185"/>
      <c r="M335" s="216"/>
      <c r="N335" s="216"/>
      <c r="P335" s="16"/>
      <c r="Q335" s="16"/>
      <c r="R335" s="16"/>
      <c r="S335" s="16"/>
      <c r="T335" s="16"/>
      <c r="U335" s="16"/>
    </row>
    <row r="336" spans="1:21" s="218" customFormat="1" ht="30" customHeight="1">
      <c r="A336" s="311"/>
      <c r="B336" s="161"/>
      <c r="C336" s="135"/>
      <c r="D336" s="131"/>
      <c r="E336" s="134"/>
      <c r="F336" s="5"/>
      <c r="G336" s="135"/>
      <c r="H336" s="131"/>
      <c r="I336" s="134"/>
      <c r="J336" s="5"/>
      <c r="K336" s="167"/>
      <c r="L336" s="185"/>
      <c r="M336" s="216"/>
      <c r="N336" s="216"/>
      <c r="P336" s="16"/>
      <c r="Q336" s="16"/>
      <c r="R336" s="16"/>
      <c r="S336" s="16"/>
      <c r="T336" s="16"/>
      <c r="U336" s="16"/>
    </row>
    <row r="337" spans="1:21" s="218" customFormat="1" ht="30" customHeight="1">
      <c r="A337" s="311"/>
      <c r="B337" s="360"/>
      <c r="C337" s="135"/>
      <c r="D337" s="131"/>
      <c r="E337" s="134"/>
      <c r="F337" s="5"/>
      <c r="G337" s="135"/>
      <c r="H337" s="131"/>
      <c r="I337" s="134"/>
      <c r="J337" s="5"/>
      <c r="K337" s="167"/>
      <c r="L337" s="185"/>
      <c r="M337" s="216"/>
      <c r="N337" s="216"/>
      <c r="P337" s="16"/>
      <c r="Q337" s="16"/>
      <c r="R337" s="16"/>
      <c r="S337" s="16"/>
      <c r="T337" s="16"/>
      <c r="U337" s="16"/>
    </row>
    <row r="338" spans="1:21" s="218" customFormat="1" ht="30" customHeight="1">
      <c r="A338" s="311"/>
      <c r="B338" s="288"/>
      <c r="C338" s="135"/>
      <c r="D338" s="131"/>
      <c r="E338" s="134"/>
      <c r="F338" s="5"/>
      <c r="G338" s="135"/>
      <c r="H338" s="131"/>
      <c r="I338" s="134"/>
      <c r="J338" s="5"/>
      <c r="K338" s="167"/>
      <c r="L338" s="185"/>
      <c r="M338" s="216"/>
      <c r="N338" s="216"/>
      <c r="P338" s="16"/>
      <c r="Q338" s="16"/>
      <c r="R338" s="16"/>
      <c r="S338" s="16"/>
      <c r="T338" s="16"/>
      <c r="U338" s="16"/>
    </row>
    <row r="339" spans="1:21" s="218" customFormat="1" ht="30" customHeight="1">
      <c r="A339" s="268" t="s">
        <v>45</v>
      </c>
      <c r="B339" s="174"/>
      <c r="C339" s="362"/>
      <c r="D339" s="335"/>
      <c r="E339" s="137"/>
      <c r="F339" s="176">
        <f>F272+F332</f>
        <v>0</v>
      </c>
      <c r="G339" s="183"/>
      <c r="H339" s="131"/>
      <c r="I339" s="149"/>
      <c r="J339" s="298"/>
      <c r="K339" s="178"/>
      <c r="L339" s="191"/>
      <c r="M339" s="216"/>
      <c r="N339" s="216"/>
      <c r="P339" s="16"/>
      <c r="Q339" s="16"/>
      <c r="R339" s="16"/>
      <c r="S339" s="16"/>
      <c r="T339" s="16"/>
      <c r="U339" s="16"/>
    </row>
    <row r="340" spans="1:21" s="218" customFormat="1" ht="15" customHeight="1">
      <c r="A340" s="180"/>
      <c r="B340" s="181"/>
      <c r="C340" s="180"/>
      <c r="D340" s="182"/>
      <c r="E340" s="180"/>
      <c r="F340" s="180"/>
      <c r="G340" s="16"/>
      <c r="H340" s="180"/>
      <c r="I340" s="180"/>
      <c r="J340" s="16"/>
      <c r="K340" s="16"/>
      <c r="L340" s="114"/>
      <c r="M340" s="216"/>
      <c r="N340" s="216"/>
      <c r="P340" s="16"/>
      <c r="Q340" s="16"/>
      <c r="R340" s="16"/>
      <c r="S340" s="16"/>
      <c r="T340" s="16"/>
      <c r="U340" s="16"/>
    </row>
  </sheetData>
  <mergeCells count="119">
    <mergeCell ref="A242:A244"/>
    <mergeCell ref="B242:B244"/>
    <mergeCell ref="C242:F243"/>
    <mergeCell ref="G242:J243"/>
    <mergeCell ref="K242:L244"/>
    <mergeCell ref="A261:I261"/>
    <mergeCell ref="K261:L261"/>
    <mergeCell ref="A222:A224"/>
    <mergeCell ref="B222:B224"/>
    <mergeCell ref="C222:F223"/>
    <mergeCell ref="G222:J223"/>
    <mergeCell ref="K222:L224"/>
    <mergeCell ref="A241:I241"/>
    <mergeCell ref="K241:L241"/>
    <mergeCell ref="A282:A284"/>
    <mergeCell ref="B282:B284"/>
    <mergeCell ref="C282:F283"/>
    <mergeCell ref="G282:J283"/>
    <mergeCell ref="K282:L284"/>
    <mergeCell ref="A301:I301"/>
    <mergeCell ref="K301:L301"/>
    <mergeCell ref="A262:A264"/>
    <mergeCell ref="B262:B264"/>
    <mergeCell ref="C262:F263"/>
    <mergeCell ref="G262:J263"/>
    <mergeCell ref="K262:L264"/>
    <mergeCell ref="A281:I281"/>
    <mergeCell ref="K281:L281"/>
    <mergeCell ref="A322:A324"/>
    <mergeCell ref="B322:B324"/>
    <mergeCell ref="C322:F323"/>
    <mergeCell ref="G322:J323"/>
    <mergeCell ref="K322:L324"/>
    <mergeCell ref="A302:A304"/>
    <mergeCell ref="B302:B304"/>
    <mergeCell ref="C302:F303"/>
    <mergeCell ref="G302:J303"/>
    <mergeCell ref="K302:L304"/>
    <mergeCell ref="A321:I321"/>
    <mergeCell ref="K321:L321"/>
    <mergeCell ref="A202:A204"/>
    <mergeCell ref="B202:B204"/>
    <mergeCell ref="C202:F203"/>
    <mergeCell ref="G202:J203"/>
    <mergeCell ref="K202:L204"/>
    <mergeCell ref="A221:I221"/>
    <mergeCell ref="K221:L221"/>
    <mergeCell ref="A201:I201"/>
    <mergeCell ref="K201:L201"/>
    <mergeCell ref="A141:I141"/>
    <mergeCell ref="K141:L141"/>
    <mergeCell ref="A182:A184"/>
    <mergeCell ref="B182:B184"/>
    <mergeCell ref="C182:F183"/>
    <mergeCell ref="G182:J183"/>
    <mergeCell ref="K182:L184"/>
    <mergeCell ref="A81:I81"/>
    <mergeCell ref="K81:L81"/>
    <mergeCell ref="G102:J103"/>
    <mergeCell ref="K102:L104"/>
    <mergeCell ref="A121:I121"/>
    <mergeCell ref="K121:L121"/>
    <mergeCell ref="A162:A164"/>
    <mergeCell ref="B162:B164"/>
    <mergeCell ref="C162:F163"/>
    <mergeCell ref="G162:J163"/>
    <mergeCell ref="K162:L164"/>
    <mergeCell ref="A181:I181"/>
    <mergeCell ref="K181:L181"/>
    <mergeCell ref="A161:I161"/>
    <mergeCell ref="K161:L161"/>
    <mergeCell ref="G62:J63"/>
    <mergeCell ref="K62:L64"/>
    <mergeCell ref="A61:I61"/>
    <mergeCell ref="K61:L61"/>
    <mergeCell ref="A142:A144"/>
    <mergeCell ref="B142:B144"/>
    <mergeCell ref="C142:F143"/>
    <mergeCell ref="G142:J143"/>
    <mergeCell ref="K142:L144"/>
    <mergeCell ref="A101:I101"/>
    <mergeCell ref="A122:A124"/>
    <mergeCell ref="B122:B124"/>
    <mergeCell ref="C122:F123"/>
    <mergeCell ref="G122:J123"/>
    <mergeCell ref="K122:L124"/>
    <mergeCell ref="A82:A84"/>
    <mergeCell ref="B82:B84"/>
    <mergeCell ref="C82:F83"/>
    <mergeCell ref="G82:J83"/>
    <mergeCell ref="K82:L84"/>
    <mergeCell ref="K101:L101"/>
    <mergeCell ref="A102:A104"/>
    <mergeCell ref="B102:B104"/>
    <mergeCell ref="C102:F103"/>
    <mergeCell ref="A1:I1"/>
    <mergeCell ref="K1:L1"/>
    <mergeCell ref="A2:A4"/>
    <mergeCell ref="B2:B4"/>
    <mergeCell ref="C2:F3"/>
    <mergeCell ref="G2:J3"/>
    <mergeCell ref="K2:L4"/>
    <mergeCell ref="K42:L44"/>
    <mergeCell ref="A62:A64"/>
    <mergeCell ref="B62:B64"/>
    <mergeCell ref="C62:F63"/>
    <mergeCell ref="A42:A44"/>
    <mergeCell ref="B42:B44"/>
    <mergeCell ref="C42:F43"/>
    <mergeCell ref="G42:J43"/>
    <mergeCell ref="A41:I41"/>
    <mergeCell ref="K41:L41"/>
    <mergeCell ref="A21:I21"/>
    <mergeCell ref="K21:L21"/>
    <mergeCell ref="A22:A24"/>
    <mergeCell ref="B22:B24"/>
    <mergeCell ref="C22:F23"/>
    <mergeCell ref="G22:J23"/>
    <mergeCell ref="K22:L24"/>
  </mergeCells>
  <phoneticPr fontId="8"/>
  <conditionalFormatting sqref="G255:G256 I165:J168 G165:G168 G179 I171:J175 G171:G175 G187 I187:J187">
    <cfRule type="cellIs" dxfId="202" priority="57" stopIfTrue="1" operator="notEqual">
      <formula>C165</formula>
    </cfRule>
  </conditionalFormatting>
  <conditionalFormatting sqref="G285 I285:J285 G288:G289 I288:I289">
    <cfRule type="cellIs" dxfId="201" priority="56" stopIfTrue="1" operator="notEqual">
      <formula>C285</formula>
    </cfRule>
  </conditionalFormatting>
  <conditionalFormatting sqref="G225">
    <cfRule type="cellIs" dxfId="200" priority="55" stopIfTrue="1" operator="notEqual">
      <formula>C225</formula>
    </cfRule>
  </conditionalFormatting>
  <conditionalFormatting sqref="G186 I186:J186">
    <cfRule type="cellIs" dxfId="199" priority="54" stopIfTrue="1" operator="notEqual">
      <formula>C186</formula>
    </cfRule>
  </conditionalFormatting>
  <conditionalFormatting sqref="I179">
    <cfRule type="cellIs" dxfId="198" priority="53" stopIfTrue="1" operator="notEqual">
      <formula>E179</formula>
    </cfRule>
  </conditionalFormatting>
  <conditionalFormatting sqref="G145:G146">
    <cfRule type="cellIs" dxfId="197" priority="52" stopIfTrue="1" operator="notEqual">
      <formula>C145</formula>
    </cfRule>
  </conditionalFormatting>
  <conditionalFormatting sqref="G105">
    <cfRule type="cellIs" dxfId="196" priority="51" stopIfTrue="1" operator="notEqual">
      <formula>C105</formula>
    </cfRule>
  </conditionalFormatting>
  <conditionalFormatting sqref="G25">
    <cfRule type="cellIs" dxfId="195" priority="50" stopIfTrue="1" operator="notEqual">
      <formula>C25</formula>
    </cfRule>
  </conditionalFormatting>
  <conditionalFormatting sqref="J5 G17:G19 I17 J17:J18">
    <cfRule type="cellIs" dxfId="194" priority="48" stopIfTrue="1" operator="notEqual">
      <formula>C5</formula>
    </cfRule>
  </conditionalFormatting>
  <conditionalFormatting sqref="G5">
    <cfRule type="cellIs" dxfId="193" priority="49" stopIfTrue="1" operator="notEqual">
      <formula>#REF!</formula>
    </cfRule>
  </conditionalFormatting>
  <conditionalFormatting sqref="G205 G208 I208">
    <cfRule type="cellIs" dxfId="192" priority="47" stopIfTrue="1" operator="notEqual">
      <formula>C205</formula>
    </cfRule>
  </conditionalFormatting>
  <conditionalFormatting sqref="G106">
    <cfRule type="cellIs" dxfId="191" priority="46" stopIfTrue="1" operator="notEqual">
      <formula>C106</formula>
    </cfRule>
  </conditionalFormatting>
  <conditionalFormatting sqref="I226:J226 G226 G229 I229:J229">
    <cfRule type="cellIs" dxfId="190" priority="44" stopIfTrue="1" operator="notEqual">
      <formula>C226</formula>
    </cfRule>
  </conditionalFormatting>
  <conditionalFormatting sqref="I286:J286 G286">
    <cfRule type="cellIs" dxfId="189" priority="43" stopIfTrue="1" operator="notEqual">
      <formula>C286</formula>
    </cfRule>
  </conditionalFormatting>
  <conditionalFormatting sqref="G289 I289">
    <cfRule type="cellIs" dxfId="188" priority="42" stopIfTrue="1" operator="notEqual">
      <formula>C289</formula>
    </cfRule>
  </conditionalFormatting>
  <conditionalFormatting sqref="I319:J319 G319">
    <cfRule type="cellIs" dxfId="187" priority="41" stopIfTrue="1" operator="notEqual">
      <formula>C319</formula>
    </cfRule>
  </conditionalFormatting>
  <conditionalFormatting sqref="G118 I118">
    <cfRule type="cellIs" dxfId="186" priority="38" stopIfTrue="1" operator="notEqual">
      <formula>C118</formula>
    </cfRule>
  </conditionalFormatting>
  <conditionalFormatting sqref="G139 I139:J139">
    <cfRule type="cellIs" dxfId="185" priority="30" stopIfTrue="1" operator="notEqual">
      <formula>C139</formula>
    </cfRule>
  </conditionalFormatting>
  <conditionalFormatting sqref="G116 I116">
    <cfRule type="cellIs" dxfId="184" priority="40" stopIfTrue="1" operator="notEqual">
      <formula>C116</formula>
    </cfRule>
  </conditionalFormatting>
  <conditionalFormatting sqref="G117 I117">
    <cfRule type="cellIs" dxfId="183" priority="39" stopIfTrue="1" operator="notEqual">
      <formula>C117</formula>
    </cfRule>
  </conditionalFormatting>
  <conditionalFormatting sqref="J125 G125 G129">
    <cfRule type="cellIs" dxfId="182" priority="37" stopIfTrue="1" operator="notEqual">
      <formula>C125</formula>
    </cfRule>
  </conditionalFormatting>
  <conditionalFormatting sqref="G129">
    <cfRule type="cellIs" dxfId="181" priority="36" stopIfTrue="1" operator="notEqual">
      <formula>C129</formula>
    </cfRule>
  </conditionalFormatting>
  <conditionalFormatting sqref="G135">
    <cfRule type="cellIs" dxfId="180" priority="35" stopIfTrue="1" operator="notEqual">
      <formula>C135</formula>
    </cfRule>
  </conditionalFormatting>
  <conditionalFormatting sqref="G133:G134">
    <cfRule type="cellIs" dxfId="179" priority="34" stopIfTrue="1" operator="notEqual">
      <formula>C133</formula>
    </cfRule>
  </conditionalFormatting>
  <conditionalFormatting sqref="G116 I116">
    <cfRule type="cellIs" dxfId="178" priority="28" stopIfTrue="1" operator="notEqual">
      <formula>C116</formula>
    </cfRule>
  </conditionalFormatting>
  <conditionalFormatting sqref="G137 I137:J137">
    <cfRule type="cellIs" dxfId="177" priority="33" stopIfTrue="1" operator="notEqual">
      <formula>C137</formula>
    </cfRule>
  </conditionalFormatting>
  <conditionalFormatting sqref="G136 I136:J136">
    <cfRule type="cellIs" dxfId="176" priority="32" stopIfTrue="1" operator="notEqual">
      <formula>C136</formula>
    </cfRule>
  </conditionalFormatting>
  <conditionalFormatting sqref="G138 I138:J138">
    <cfRule type="cellIs" dxfId="175" priority="31" stopIfTrue="1" operator="notEqual">
      <formula>C138</formula>
    </cfRule>
  </conditionalFormatting>
  <conditionalFormatting sqref="G117 I117">
    <cfRule type="cellIs" dxfId="174" priority="29" stopIfTrue="1" operator="notEqual">
      <formula>C117</formula>
    </cfRule>
  </conditionalFormatting>
  <conditionalFormatting sqref="G118 I118">
    <cfRule type="cellIs" dxfId="173" priority="27" stopIfTrue="1" operator="notEqual">
      <formula>C118</formula>
    </cfRule>
  </conditionalFormatting>
  <conditionalFormatting sqref="G245 I252:J252 I255:J256">
    <cfRule type="cellIs" dxfId="172" priority="26" stopIfTrue="1" operator="notEqual">
      <formula>C245</formula>
    </cfRule>
  </conditionalFormatting>
  <conditionalFormatting sqref="I246:J246 G246 I248:J248">
    <cfRule type="cellIs" dxfId="171" priority="25" stopIfTrue="1" operator="notEqual">
      <formula>C246</formula>
    </cfRule>
  </conditionalFormatting>
  <conditionalFormatting sqref="G130 I130:J130">
    <cfRule type="cellIs" dxfId="170" priority="24" stopIfTrue="1" operator="notEqual">
      <formula>C130</formula>
    </cfRule>
  </conditionalFormatting>
  <conditionalFormatting sqref="G117 I117">
    <cfRule type="cellIs" dxfId="169" priority="22" stopIfTrue="1" operator="notEqual">
      <formula>C117</formula>
    </cfRule>
  </conditionalFormatting>
  <conditionalFormatting sqref="G116 I116">
    <cfRule type="cellIs" dxfId="168" priority="23" stopIfTrue="1" operator="notEqual">
      <formula>C116</formula>
    </cfRule>
  </conditionalFormatting>
  <conditionalFormatting sqref="G118">
    <cfRule type="cellIs" dxfId="167" priority="21" stopIfTrue="1" operator="notEqual">
      <formula>C118</formula>
    </cfRule>
  </conditionalFormatting>
  <conditionalFormatting sqref="G118 I118">
    <cfRule type="cellIs" dxfId="166" priority="18" stopIfTrue="1" operator="notEqual">
      <formula>C118</formula>
    </cfRule>
  </conditionalFormatting>
  <conditionalFormatting sqref="G116 I116">
    <cfRule type="cellIs" dxfId="165" priority="20" stopIfTrue="1" operator="notEqual">
      <formula>C116</formula>
    </cfRule>
  </conditionalFormatting>
  <conditionalFormatting sqref="G117 I117">
    <cfRule type="cellIs" dxfId="164" priority="19" stopIfTrue="1" operator="notEqual">
      <formula>C117</formula>
    </cfRule>
  </conditionalFormatting>
  <conditionalFormatting sqref="G119">
    <cfRule type="cellIs" dxfId="163" priority="17" stopIfTrue="1" operator="notEqual">
      <formula>C119</formula>
    </cfRule>
  </conditionalFormatting>
  <conditionalFormatting sqref="G132">
    <cfRule type="cellIs" dxfId="162" priority="16" stopIfTrue="1" operator="notEqual">
      <formula>C132</formula>
    </cfRule>
  </conditionalFormatting>
  <conditionalFormatting sqref="G132">
    <cfRule type="cellIs" dxfId="161" priority="15" stopIfTrue="1" operator="notEqual">
      <formula>C132</formula>
    </cfRule>
  </conditionalFormatting>
  <conditionalFormatting sqref="G131">
    <cfRule type="cellIs" dxfId="160" priority="14" stopIfTrue="1" operator="notEqual">
      <formula>C131</formula>
    </cfRule>
  </conditionalFormatting>
  <conditionalFormatting sqref="G131">
    <cfRule type="cellIs" dxfId="159" priority="13" stopIfTrue="1" operator="notEqual">
      <formula>C131</formula>
    </cfRule>
  </conditionalFormatting>
  <conditionalFormatting sqref="I106">
    <cfRule type="cellIs" dxfId="158" priority="12" stopIfTrue="1" operator="notEqual">
      <formula>E106</formula>
    </cfRule>
  </conditionalFormatting>
  <conditionalFormatting sqref="I106">
    <cfRule type="cellIs" dxfId="157" priority="11" stopIfTrue="1" operator="notEqual">
      <formula>E106</formula>
    </cfRule>
  </conditionalFormatting>
  <conditionalFormatting sqref="I106">
    <cfRule type="cellIs" dxfId="156" priority="10" stopIfTrue="1" operator="notEqual">
      <formula>E106</formula>
    </cfRule>
  </conditionalFormatting>
  <conditionalFormatting sqref="I106">
    <cfRule type="cellIs" dxfId="155" priority="9" stopIfTrue="1" operator="notEqual">
      <formula>E106</formula>
    </cfRule>
  </conditionalFormatting>
  <conditionalFormatting sqref="G325 I325:J325">
    <cfRule type="cellIs" dxfId="154" priority="8" stopIfTrue="1" operator="notEqual">
      <formula>C325</formula>
    </cfRule>
  </conditionalFormatting>
  <conditionalFormatting sqref="G45">
    <cfRule type="cellIs" dxfId="153" priority="5" stopIfTrue="1" operator="notEqual">
      <formula>C45</formula>
    </cfRule>
  </conditionalFormatting>
  <conditionalFormatting sqref="G65">
    <cfRule type="cellIs" dxfId="152" priority="4" stopIfTrue="1" operator="notEqual">
      <formula>C65</formula>
    </cfRule>
  </conditionalFormatting>
  <conditionalFormatting sqref="G85">
    <cfRule type="cellIs" dxfId="151" priority="3" stopIfTrue="1" operator="notEqual">
      <formula>C85</formula>
    </cfRule>
  </conditionalFormatting>
  <conditionalFormatting sqref="I195:J198 G195:G198">
    <cfRule type="cellIs" dxfId="150" priority="1" stopIfTrue="1" operator="notEqual">
      <formula>C195</formula>
    </cfRule>
  </conditionalFormatting>
  <printOptions horizontalCentered="1" verticalCentered="1"/>
  <pageMargins left="0.39370078740157483" right="0.39370078740157483" top="0.78740157480314965" bottom="0.39370078740157483" header="0.51181102362204722" footer="0.51181102362204722"/>
  <pageSetup paperSize="9" orientation="landscape" blackAndWhite="1" r:id="rId1"/>
  <headerFooter alignWithMargins="0"/>
  <rowBreaks count="16" manualBreakCount="16">
    <brk id="20" max="16383" man="1"/>
    <brk id="40" max="11" man="1"/>
    <brk id="60" max="11" man="1"/>
    <brk id="80" max="11" man="1"/>
    <brk id="100" max="16383" man="1"/>
    <brk id="120" max="16383" man="1"/>
    <brk id="140" max="16383" man="1"/>
    <brk id="160" max="16383" man="1"/>
    <brk id="180" max="16383" man="1"/>
    <brk id="200" max="16383" man="1"/>
    <brk id="220" max="16383" man="1"/>
    <brk id="240" max="16383" man="1"/>
    <brk id="260" max="16383" man="1"/>
    <brk id="280" max="16383" man="1"/>
    <brk id="300" max="16383" man="1"/>
    <brk id="320" max="11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EBF58-BF02-4C1D-B5B3-35A8657B599B}">
  <dimension ref="A1:O101"/>
  <sheetViews>
    <sheetView showGridLines="0" view="pageBreakPreview" topLeftCell="A82" zoomScale="80" zoomScaleNormal="100" zoomScaleSheetLayoutView="80" workbookViewId="0">
      <selection activeCell="O291" sqref="O291"/>
    </sheetView>
  </sheetViews>
  <sheetFormatPr defaultColWidth="8.875" defaultRowHeight="30.6" customHeight="1"/>
  <cols>
    <col min="1" max="1" width="30.75" style="16" customWidth="1"/>
    <col min="2" max="2" width="25.875" style="210" customWidth="1"/>
    <col min="3" max="3" width="8.375" style="16" customWidth="1"/>
    <col min="4" max="4" width="3.625" style="211" customWidth="1"/>
    <col min="5" max="5" width="9.625" style="16" customWidth="1"/>
    <col min="6" max="6" width="13" style="16" customWidth="1"/>
    <col min="7" max="7" width="8.375" style="16" customWidth="1"/>
    <col min="8" max="8" width="3.625" style="16" customWidth="1"/>
    <col min="9" max="9" width="9.625" style="16" customWidth="1"/>
    <col min="10" max="10" width="13" style="16" customWidth="1"/>
    <col min="11" max="11" width="6.625" style="16" customWidth="1"/>
    <col min="12" max="12" width="4.625" style="216" customWidth="1"/>
    <col min="13" max="13" width="8.875" style="216"/>
    <col min="14" max="14" width="13.375" style="216" customWidth="1"/>
    <col min="15" max="15" width="8.875" style="218"/>
    <col min="16" max="16" width="11.25" style="16" bestFit="1" customWidth="1"/>
    <col min="17" max="253" width="8.875" style="16"/>
    <col min="254" max="254" width="30.75" style="16" customWidth="1"/>
    <col min="255" max="255" width="25.875" style="16" customWidth="1"/>
    <col min="256" max="256" width="8.375" style="16" customWidth="1"/>
    <col min="257" max="257" width="3.625" style="16" customWidth="1"/>
    <col min="258" max="258" width="9.625" style="16" customWidth="1"/>
    <col min="259" max="259" width="13" style="16" customWidth="1"/>
    <col min="260" max="260" width="8.375" style="16" customWidth="1"/>
    <col min="261" max="261" width="3.625" style="16" customWidth="1"/>
    <col min="262" max="262" width="9.625" style="16" customWidth="1"/>
    <col min="263" max="263" width="13" style="16" customWidth="1"/>
    <col min="264" max="264" width="10.625" style="16" customWidth="1"/>
    <col min="265" max="265" width="8.875" style="16" customWidth="1"/>
    <col min="266" max="509" width="8.875" style="16"/>
    <col min="510" max="510" width="30.75" style="16" customWidth="1"/>
    <col min="511" max="511" width="25.875" style="16" customWidth="1"/>
    <col min="512" max="512" width="8.375" style="16" customWidth="1"/>
    <col min="513" max="513" width="3.625" style="16" customWidth="1"/>
    <col min="514" max="514" width="9.625" style="16" customWidth="1"/>
    <col min="515" max="515" width="13" style="16" customWidth="1"/>
    <col min="516" max="516" width="8.375" style="16" customWidth="1"/>
    <col min="517" max="517" width="3.625" style="16" customWidth="1"/>
    <col min="518" max="518" width="9.625" style="16" customWidth="1"/>
    <col min="519" max="519" width="13" style="16" customWidth="1"/>
    <col min="520" max="520" width="10.625" style="16" customWidth="1"/>
    <col min="521" max="521" width="8.875" style="16" customWidth="1"/>
    <col min="522" max="765" width="8.875" style="16"/>
    <col min="766" max="766" width="30.75" style="16" customWidth="1"/>
    <col min="767" max="767" width="25.875" style="16" customWidth="1"/>
    <col min="768" max="768" width="8.375" style="16" customWidth="1"/>
    <col min="769" max="769" width="3.625" style="16" customWidth="1"/>
    <col min="770" max="770" width="9.625" style="16" customWidth="1"/>
    <col min="771" max="771" width="13" style="16" customWidth="1"/>
    <col min="772" max="772" width="8.375" style="16" customWidth="1"/>
    <col min="773" max="773" width="3.625" style="16" customWidth="1"/>
    <col min="774" max="774" width="9.625" style="16" customWidth="1"/>
    <col min="775" max="775" width="13" style="16" customWidth="1"/>
    <col min="776" max="776" width="10.625" style="16" customWidth="1"/>
    <col min="777" max="777" width="8.875" style="16" customWidth="1"/>
    <col min="778" max="1021" width="8.875" style="16"/>
    <col min="1022" max="1022" width="30.75" style="16" customWidth="1"/>
    <col min="1023" max="1023" width="25.875" style="16" customWidth="1"/>
    <col min="1024" max="1024" width="8.375" style="16" customWidth="1"/>
    <col min="1025" max="1025" width="3.625" style="16" customWidth="1"/>
    <col min="1026" max="1026" width="9.625" style="16" customWidth="1"/>
    <col min="1027" max="1027" width="13" style="16" customWidth="1"/>
    <col min="1028" max="1028" width="8.375" style="16" customWidth="1"/>
    <col min="1029" max="1029" width="3.625" style="16" customWidth="1"/>
    <col min="1030" max="1030" width="9.625" style="16" customWidth="1"/>
    <col min="1031" max="1031" width="13" style="16" customWidth="1"/>
    <col min="1032" max="1032" width="10.625" style="16" customWidth="1"/>
    <col min="1033" max="1033" width="8.875" style="16" customWidth="1"/>
    <col min="1034" max="1277" width="8.875" style="16"/>
    <col min="1278" max="1278" width="30.75" style="16" customWidth="1"/>
    <col min="1279" max="1279" width="25.875" style="16" customWidth="1"/>
    <col min="1280" max="1280" width="8.375" style="16" customWidth="1"/>
    <col min="1281" max="1281" width="3.625" style="16" customWidth="1"/>
    <col min="1282" max="1282" width="9.625" style="16" customWidth="1"/>
    <col min="1283" max="1283" width="13" style="16" customWidth="1"/>
    <col min="1284" max="1284" width="8.375" style="16" customWidth="1"/>
    <col min="1285" max="1285" width="3.625" style="16" customWidth="1"/>
    <col min="1286" max="1286" width="9.625" style="16" customWidth="1"/>
    <col min="1287" max="1287" width="13" style="16" customWidth="1"/>
    <col min="1288" max="1288" width="10.625" style="16" customWidth="1"/>
    <col min="1289" max="1289" width="8.875" style="16" customWidth="1"/>
    <col min="1290" max="1533" width="8.875" style="16"/>
    <col min="1534" max="1534" width="30.75" style="16" customWidth="1"/>
    <col min="1535" max="1535" width="25.875" style="16" customWidth="1"/>
    <col min="1536" max="1536" width="8.375" style="16" customWidth="1"/>
    <col min="1537" max="1537" width="3.625" style="16" customWidth="1"/>
    <col min="1538" max="1538" width="9.625" style="16" customWidth="1"/>
    <col min="1539" max="1539" width="13" style="16" customWidth="1"/>
    <col min="1540" max="1540" width="8.375" style="16" customWidth="1"/>
    <col min="1541" max="1541" width="3.625" style="16" customWidth="1"/>
    <col min="1542" max="1542" width="9.625" style="16" customWidth="1"/>
    <col min="1543" max="1543" width="13" style="16" customWidth="1"/>
    <col min="1544" max="1544" width="10.625" style="16" customWidth="1"/>
    <col min="1545" max="1545" width="8.875" style="16" customWidth="1"/>
    <col min="1546" max="1789" width="8.875" style="16"/>
    <col min="1790" max="1790" width="30.75" style="16" customWidth="1"/>
    <col min="1791" max="1791" width="25.875" style="16" customWidth="1"/>
    <col min="1792" max="1792" width="8.375" style="16" customWidth="1"/>
    <col min="1793" max="1793" width="3.625" style="16" customWidth="1"/>
    <col min="1794" max="1794" width="9.625" style="16" customWidth="1"/>
    <col min="1795" max="1795" width="13" style="16" customWidth="1"/>
    <col min="1796" max="1796" width="8.375" style="16" customWidth="1"/>
    <col min="1797" max="1797" width="3.625" style="16" customWidth="1"/>
    <col min="1798" max="1798" width="9.625" style="16" customWidth="1"/>
    <col min="1799" max="1799" width="13" style="16" customWidth="1"/>
    <col min="1800" max="1800" width="10.625" style="16" customWidth="1"/>
    <col min="1801" max="1801" width="8.875" style="16" customWidth="1"/>
    <col min="1802" max="2045" width="8.875" style="16"/>
    <col min="2046" max="2046" width="30.75" style="16" customWidth="1"/>
    <col min="2047" max="2047" width="25.875" style="16" customWidth="1"/>
    <col min="2048" max="2048" width="8.375" style="16" customWidth="1"/>
    <col min="2049" max="2049" width="3.625" style="16" customWidth="1"/>
    <col min="2050" max="2050" width="9.625" style="16" customWidth="1"/>
    <col min="2051" max="2051" width="13" style="16" customWidth="1"/>
    <col min="2052" max="2052" width="8.375" style="16" customWidth="1"/>
    <col min="2053" max="2053" width="3.625" style="16" customWidth="1"/>
    <col min="2054" max="2054" width="9.625" style="16" customWidth="1"/>
    <col min="2055" max="2055" width="13" style="16" customWidth="1"/>
    <col min="2056" max="2056" width="10.625" style="16" customWidth="1"/>
    <col min="2057" max="2057" width="8.875" style="16" customWidth="1"/>
    <col min="2058" max="2301" width="8.875" style="16"/>
    <col min="2302" max="2302" width="30.75" style="16" customWidth="1"/>
    <col min="2303" max="2303" width="25.875" style="16" customWidth="1"/>
    <col min="2304" max="2304" width="8.375" style="16" customWidth="1"/>
    <col min="2305" max="2305" width="3.625" style="16" customWidth="1"/>
    <col min="2306" max="2306" width="9.625" style="16" customWidth="1"/>
    <col min="2307" max="2307" width="13" style="16" customWidth="1"/>
    <col min="2308" max="2308" width="8.375" style="16" customWidth="1"/>
    <col min="2309" max="2309" width="3.625" style="16" customWidth="1"/>
    <col min="2310" max="2310" width="9.625" style="16" customWidth="1"/>
    <col min="2311" max="2311" width="13" style="16" customWidth="1"/>
    <col min="2312" max="2312" width="10.625" style="16" customWidth="1"/>
    <col min="2313" max="2313" width="8.875" style="16" customWidth="1"/>
    <col min="2314" max="2557" width="8.875" style="16"/>
    <col min="2558" max="2558" width="30.75" style="16" customWidth="1"/>
    <col min="2559" max="2559" width="25.875" style="16" customWidth="1"/>
    <col min="2560" max="2560" width="8.375" style="16" customWidth="1"/>
    <col min="2561" max="2561" width="3.625" style="16" customWidth="1"/>
    <col min="2562" max="2562" width="9.625" style="16" customWidth="1"/>
    <col min="2563" max="2563" width="13" style="16" customWidth="1"/>
    <col min="2564" max="2564" width="8.375" style="16" customWidth="1"/>
    <col min="2565" max="2565" width="3.625" style="16" customWidth="1"/>
    <col min="2566" max="2566" width="9.625" style="16" customWidth="1"/>
    <col min="2567" max="2567" width="13" style="16" customWidth="1"/>
    <col min="2568" max="2568" width="10.625" style="16" customWidth="1"/>
    <col min="2569" max="2569" width="8.875" style="16" customWidth="1"/>
    <col min="2570" max="2813" width="8.875" style="16"/>
    <col min="2814" max="2814" width="30.75" style="16" customWidth="1"/>
    <col min="2815" max="2815" width="25.875" style="16" customWidth="1"/>
    <col min="2816" max="2816" width="8.375" style="16" customWidth="1"/>
    <col min="2817" max="2817" width="3.625" style="16" customWidth="1"/>
    <col min="2818" max="2818" width="9.625" style="16" customWidth="1"/>
    <col min="2819" max="2819" width="13" style="16" customWidth="1"/>
    <col min="2820" max="2820" width="8.375" style="16" customWidth="1"/>
    <col min="2821" max="2821" width="3.625" style="16" customWidth="1"/>
    <col min="2822" max="2822" width="9.625" style="16" customWidth="1"/>
    <col min="2823" max="2823" width="13" style="16" customWidth="1"/>
    <col min="2824" max="2824" width="10.625" style="16" customWidth="1"/>
    <col min="2825" max="2825" width="8.875" style="16" customWidth="1"/>
    <col min="2826" max="3069" width="8.875" style="16"/>
    <col min="3070" max="3070" width="30.75" style="16" customWidth="1"/>
    <col min="3071" max="3071" width="25.875" style="16" customWidth="1"/>
    <col min="3072" max="3072" width="8.375" style="16" customWidth="1"/>
    <col min="3073" max="3073" width="3.625" style="16" customWidth="1"/>
    <col min="3074" max="3074" width="9.625" style="16" customWidth="1"/>
    <col min="3075" max="3075" width="13" style="16" customWidth="1"/>
    <col min="3076" max="3076" width="8.375" style="16" customWidth="1"/>
    <col min="3077" max="3077" width="3.625" style="16" customWidth="1"/>
    <col min="3078" max="3078" width="9.625" style="16" customWidth="1"/>
    <col min="3079" max="3079" width="13" style="16" customWidth="1"/>
    <col min="3080" max="3080" width="10.625" style="16" customWidth="1"/>
    <col min="3081" max="3081" width="8.875" style="16" customWidth="1"/>
    <col min="3082" max="3325" width="8.875" style="16"/>
    <col min="3326" max="3326" width="30.75" style="16" customWidth="1"/>
    <col min="3327" max="3327" width="25.875" style="16" customWidth="1"/>
    <col min="3328" max="3328" width="8.375" style="16" customWidth="1"/>
    <col min="3329" max="3329" width="3.625" style="16" customWidth="1"/>
    <col min="3330" max="3330" width="9.625" style="16" customWidth="1"/>
    <col min="3331" max="3331" width="13" style="16" customWidth="1"/>
    <col min="3332" max="3332" width="8.375" style="16" customWidth="1"/>
    <col min="3333" max="3333" width="3.625" style="16" customWidth="1"/>
    <col min="3334" max="3334" width="9.625" style="16" customWidth="1"/>
    <col min="3335" max="3335" width="13" style="16" customWidth="1"/>
    <col min="3336" max="3336" width="10.625" style="16" customWidth="1"/>
    <col min="3337" max="3337" width="8.875" style="16" customWidth="1"/>
    <col min="3338" max="3581" width="8.875" style="16"/>
    <col min="3582" max="3582" width="30.75" style="16" customWidth="1"/>
    <col min="3583" max="3583" width="25.875" style="16" customWidth="1"/>
    <col min="3584" max="3584" width="8.375" style="16" customWidth="1"/>
    <col min="3585" max="3585" width="3.625" style="16" customWidth="1"/>
    <col min="3586" max="3586" width="9.625" style="16" customWidth="1"/>
    <col min="3587" max="3587" width="13" style="16" customWidth="1"/>
    <col min="3588" max="3588" width="8.375" style="16" customWidth="1"/>
    <col min="3589" max="3589" width="3.625" style="16" customWidth="1"/>
    <col min="3590" max="3590" width="9.625" style="16" customWidth="1"/>
    <col min="3591" max="3591" width="13" style="16" customWidth="1"/>
    <col min="3592" max="3592" width="10.625" style="16" customWidth="1"/>
    <col min="3593" max="3593" width="8.875" style="16" customWidth="1"/>
    <col min="3594" max="3837" width="8.875" style="16"/>
    <col min="3838" max="3838" width="30.75" style="16" customWidth="1"/>
    <col min="3839" max="3839" width="25.875" style="16" customWidth="1"/>
    <col min="3840" max="3840" width="8.375" style="16" customWidth="1"/>
    <col min="3841" max="3841" width="3.625" style="16" customWidth="1"/>
    <col min="3842" max="3842" width="9.625" style="16" customWidth="1"/>
    <col min="3843" max="3843" width="13" style="16" customWidth="1"/>
    <col min="3844" max="3844" width="8.375" style="16" customWidth="1"/>
    <col min="3845" max="3845" width="3.625" style="16" customWidth="1"/>
    <col min="3846" max="3846" width="9.625" style="16" customWidth="1"/>
    <col min="3847" max="3847" width="13" style="16" customWidth="1"/>
    <col min="3848" max="3848" width="10.625" style="16" customWidth="1"/>
    <col min="3849" max="3849" width="8.875" style="16" customWidth="1"/>
    <col min="3850" max="4093" width="8.875" style="16"/>
    <col min="4094" max="4094" width="30.75" style="16" customWidth="1"/>
    <col min="4095" max="4095" width="25.875" style="16" customWidth="1"/>
    <col min="4096" max="4096" width="8.375" style="16" customWidth="1"/>
    <col min="4097" max="4097" width="3.625" style="16" customWidth="1"/>
    <col min="4098" max="4098" width="9.625" style="16" customWidth="1"/>
    <col min="4099" max="4099" width="13" style="16" customWidth="1"/>
    <col min="4100" max="4100" width="8.375" style="16" customWidth="1"/>
    <col min="4101" max="4101" width="3.625" style="16" customWidth="1"/>
    <col min="4102" max="4102" width="9.625" style="16" customWidth="1"/>
    <col min="4103" max="4103" width="13" style="16" customWidth="1"/>
    <col min="4104" max="4104" width="10.625" style="16" customWidth="1"/>
    <col min="4105" max="4105" width="8.875" style="16" customWidth="1"/>
    <col min="4106" max="4349" width="8.875" style="16"/>
    <col min="4350" max="4350" width="30.75" style="16" customWidth="1"/>
    <col min="4351" max="4351" width="25.875" style="16" customWidth="1"/>
    <col min="4352" max="4352" width="8.375" style="16" customWidth="1"/>
    <col min="4353" max="4353" width="3.625" style="16" customWidth="1"/>
    <col min="4354" max="4354" width="9.625" style="16" customWidth="1"/>
    <col min="4355" max="4355" width="13" style="16" customWidth="1"/>
    <col min="4356" max="4356" width="8.375" style="16" customWidth="1"/>
    <col min="4357" max="4357" width="3.625" style="16" customWidth="1"/>
    <col min="4358" max="4358" width="9.625" style="16" customWidth="1"/>
    <col min="4359" max="4359" width="13" style="16" customWidth="1"/>
    <col min="4360" max="4360" width="10.625" style="16" customWidth="1"/>
    <col min="4361" max="4361" width="8.875" style="16" customWidth="1"/>
    <col min="4362" max="4605" width="8.875" style="16"/>
    <col min="4606" max="4606" width="30.75" style="16" customWidth="1"/>
    <col min="4607" max="4607" width="25.875" style="16" customWidth="1"/>
    <col min="4608" max="4608" width="8.375" style="16" customWidth="1"/>
    <col min="4609" max="4609" width="3.625" style="16" customWidth="1"/>
    <col min="4610" max="4610" width="9.625" style="16" customWidth="1"/>
    <col min="4611" max="4611" width="13" style="16" customWidth="1"/>
    <col min="4612" max="4612" width="8.375" style="16" customWidth="1"/>
    <col min="4613" max="4613" width="3.625" style="16" customWidth="1"/>
    <col min="4614" max="4614" width="9.625" style="16" customWidth="1"/>
    <col min="4615" max="4615" width="13" style="16" customWidth="1"/>
    <col min="4616" max="4616" width="10.625" style="16" customWidth="1"/>
    <col min="4617" max="4617" width="8.875" style="16" customWidth="1"/>
    <col min="4618" max="4861" width="8.875" style="16"/>
    <col min="4862" max="4862" width="30.75" style="16" customWidth="1"/>
    <col min="4863" max="4863" width="25.875" style="16" customWidth="1"/>
    <col min="4864" max="4864" width="8.375" style="16" customWidth="1"/>
    <col min="4865" max="4865" width="3.625" style="16" customWidth="1"/>
    <col min="4866" max="4866" width="9.625" style="16" customWidth="1"/>
    <col min="4867" max="4867" width="13" style="16" customWidth="1"/>
    <col min="4868" max="4868" width="8.375" style="16" customWidth="1"/>
    <col min="4869" max="4869" width="3.625" style="16" customWidth="1"/>
    <col min="4870" max="4870" width="9.625" style="16" customWidth="1"/>
    <col min="4871" max="4871" width="13" style="16" customWidth="1"/>
    <col min="4872" max="4872" width="10.625" style="16" customWidth="1"/>
    <col min="4873" max="4873" width="8.875" style="16" customWidth="1"/>
    <col min="4874" max="5117" width="8.875" style="16"/>
    <col min="5118" max="5118" width="30.75" style="16" customWidth="1"/>
    <col min="5119" max="5119" width="25.875" style="16" customWidth="1"/>
    <col min="5120" max="5120" width="8.375" style="16" customWidth="1"/>
    <col min="5121" max="5121" width="3.625" style="16" customWidth="1"/>
    <col min="5122" max="5122" width="9.625" style="16" customWidth="1"/>
    <col min="5123" max="5123" width="13" style="16" customWidth="1"/>
    <col min="5124" max="5124" width="8.375" style="16" customWidth="1"/>
    <col min="5125" max="5125" width="3.625" style="16" customWidth="1"/>
    <col min="5126" max="5126" width="9.625" style="16" customWidth="1"/>
    <col min="5127" max="5127" width="13" style="16" customWidth="1"/>
    <col min="5128" max="5128" width="10.625" style="16" customWidth="1"/>
    <col min="5129" max="5129" width="8.875" style="16" customWidth="1"/>
    <col min="5130" max="5373" width="8.875" style="16"/>
    <col min="5374" max="5374" width="30.75" style="16" customWidth="1"/>
    <col min="5375" max="5375" width="25.875" style="16" customWidth="1"/>
    <col min="5376" max="5376" width="8.375" style="16" customWidth="1"/>
    <col min="5377" max="5377" width="3.625" style="16" customWidth="1"/>
    <col min="5378" max="5378" width="9.625" style="16" customWidth="1"/>
    <col min="5379" max="5379" width="13" style="16" customWidth="1"/>
    <col min="5380" max="5380" width="8.375" style="16" customWidth="1"/>
    <col min="5381" max="5381" width="3.625" style="16" customWidth="1"/>
    <col min="5382" max="5382" width="9.625" style="16" customWidth="1"/>
    <col min="5383" max="5383" width="13" style="16" customWidth="1"/>
    <col min="5384" max="5384" width="10.625" style="16" customWidth="1"/>
    <col min="5385" max="5385" width="8.875" style="16" customWidth="1"/>
    <col min="5386" max="5629" width="8.875" style="16"/>
    <col min="5630" max="5630" width="30.75" style="16" customWidth="1"/>
    <col min="5631" max="5631" width="25.875" style="16" customWidth="1"/>
    <col min="5632" max="5632" width="8.375" style="16" customWidth="1"/>
    <col min="5633" max="5633" width="3.625" style="16" customWidth="1"/>
    <col min="5634" max="5634" width="9.625" style="16" customWidth="1"/>
    <col min="5635" max="5635" width="13" style="16" customWidth="1"/>
    <col min="5636" max="5636" width="8.375" style="16" customWidth="1"/>
    <col min="5637" max="5637" width="3.625" style="16" customWidth="1"/>
    <col min="5638" max="5638" width="9.625" style="16" customWidth="1"/>
    <col min="5639" max="5639" width="13" style="16" customWidth="1"/>
    <col min="5640" max="5640" width="10.625" style="16" customWidth="1"/>
    <col min="5641" max="5641" width="8.875" style="16" customWidth="1"/>
    <col min="5642" max="5885" width="8.875" style="16"/>
    <col min="5886" max="5886" width="30.75" style="16" customWidth="1"/>
    <col min="5887" max="5887" width="25.875" style="16" customWidth="1"/>
    <col min="5888" max="5888" width="8.375" style="16" customWidth="1"/>
    <col min="5889" max="5889" width="3.625" style="16" customWidth="1"/>
    <col min="5890" max="5890" width="9.625" style="16" customWidth="1"/>
    <col min="5891" max="5891" width="13" style="16" customWidth="1"/>
    <col min="5892" max="5892" width="8.375" style="16" customWidth="1"/>
    <col min="5893" max="5893" width="3.625" style="16" customWidth="1"/>
    <col min="5894" max="5894" width="9.625" style="16" customWidth="1"/>
    <col min="5895" max="5895" width="13" style="16" customWidth="1"/>
    <col min="5896" max="5896" width="10.625" style="16" customWidth="1"/>
    <col min="5897" max="5897" width="8.875" style="16" customWidth="1"/>
    <col min="5898" max="6141" width="8.875" style="16"/>
    <col min="6142" max="6142" width="30.75" style="16" customWidth="1"/>
    <col min="6143" max="6143" width="25.875" style="16" customWidth="1"/>
    <col min="6144" max="6144" width="8.375" style="16" customWidth="1"/>
    <col min="6145" max="6145" width="3.625" style="16" customWidth="1"/>
    <col min="6146" max="6146" width="9.625" style="16" customWidth="1"/>
    <col min="6147" max="6147" width="13" style="16" customWidth="1"/>
    <col min="6148" max="6148" width="8.375" style="16" customWidth="1"/>
    <col min="6149" max="6149" width="3.625" style="16" customWidth="1"/>
    <col min="6150" max="6150" width="9.625" style="16" customWidth="1"/>
    <col min="6151" max="6151" width="13" style="16" customWidth="1"/>
    <col min="6152" max="6152" width="10.625" style="16" customWidth="1"/>
    <col min="6153" max="6153" width="8.875" style="16" customWidth="1"/>
    <col min="6154" max="6397" width="8.875" style="16"/>
    <col min="6398" max="6398" width="30.75" style="16" customWidth="1"/>
    <col min="6399" max="6399" width="25.875" style="16" customWidth="1"/>
    <col min="6400" max="6400" width="8.375" style="16" customWidth="1"/>
    <col min="6401" max="6401" width="3.625" style="16" customWidth="1"/>
    <col min="6402" max="6402" width="9.625" style="16" customWidth="1"/>
    <col min="6403" max="6403" width="13" style="16" customWidth="1"/>
    <col min="6404" max="6404" width="8.375" style="16" customWidth="1"/>
    <col min="6405" max="6405" width="3.625" style="16" customWidth="1"/>
    <col min="6406" max="6406" width="9.625" style="16" customWidth="1"/>
    <col min="6407" max="6407" width="13" style="16" customWidth="1"/>
    <col min="6408" max="6408" width="10.625" style="16" customWidth="1"/>
    <col min="6409" max="6409" width="8.875" style="16" customWidth="1"/>
    <col min="6410" max="6653" width="8.875" style="16"/>
    <col min="6654" max="6654" width="30.75" style="16" customWidth="1"/>
    <col min="6655" max="6655" width="25.875" style="16" customWidth="1"/>
    <col min="6656" max="6656" width="8.375" style="16" customWidth="1"/>
    <col min="6657" max="6657" width="3.625" style="16" customWidth="1"/>
    <col min="6658" max="6658" width="9.625" style="16" customWidth="1"/>
    <col min="6659" max="6659" width="13" style="16" customWidth="1"/>
    <col min="6660" max="6660" width="8.375" style="16" customWidth="1"/>
    <col min="6661" max="6661" width="3.625" style="16" customWidth="1"/>
    <col min="6662" max="6662" width="9.625" style="16" customWidth="1"/>
    <col min="6663" max="6663" width="13" style="16" customWidth="1"/>
    <col min="6664" max="6664" width="10.625" style="16" customWidth="1"/>
    <col min="6665" max="6665" width="8.875" style="16" customWidth="1"/>
    <col min="6666" max="6909" width="8.875" style="16"/>
    <col min="6910" max="6910" width="30.75" style="16" customWidth="1"/>
    <col min="6911" max="6911" width="25.875" style="16" customWidth="1"/>
    <col min="6912" max="6912" width="8.375" style="16" customWidth="1"/>
    <col min="6913" max="6913" width="3.625" style="16" customWidth="1"/>
    <col min="6914" max="6914" width="9.625" style="16" customWidth="1"/>
    <col min="6915" max="6915" width="13" style="16" customWidth="1"/>
    <col min="6916" max="6916" width="8.375" style="16" customWidth="1"/>
    <col min="6917" max="6917" width="3.625" style="16" customWidth="1"/>
    <col min="6918" max="6918" width="9.625" style="16" customWidth="1"/>
    <col min="6919" max="6919" width="13" style="16" customWidth="1"/>
    <col min="6920" max="6920" width="10.625" style="16" customWidth="1"/>
    <col min="6921" max="6921" width="8.875" style="16" customWidth="1"/>
    <col min="6922" max="7165" width="8.875" style="16"/>
    <col min="7166" max="7166" width="30.75" style="16" customWidth="1"/>
    <col min="7167" max="7167" width="25.875" style="16" customWidth="1"/>
    <col min="7168" max="7168" width="8.375" style="16" customWidth="1"/>
    <col min="7169" max="7169" width="3.625" style="16" customWidth="1"/>
    <col min="7170" max="7170" width="9.625" style="16" customWidth="1"/>
    <col min="7171" max="7171" width="13" style="16" customWidth="1"/>
    <col min="7172" max="7172" width="8.375" style="16" customWidth="1"/>
    <col min="7173" max="7173" width="3.625" style="16" customWidth="1"/>
    <col min="7174" max="7174" width="9.625" style="16" customWidth="1"/>
    <col min="7175" max="7175" width="13" style="16" customWidth="1"/>
    <col min="7176" max="7176" width="10.625" style="16" customWidth="1"/>
    <col min="7177" max="7177" width="8.875" style="16" customWidth="1"/>
    <col min="7178" max="7421" width="8.875" style="16"/>
    <col min="7422" max="7422" width="30.75" style="16" customWidth="1"/>
    <col min="7423" max="7423" width="25.875" style="16" customWidth="1"/>
    <col min="7424" max="7424" width="8.375" style="16" customWidth="1"/>
    <col min="7425" max="7425" width="3.625" style="16" customWidth="1"/>
    <col min="7426" max="7426" width="9.625" style="16" customWidth="1"/>
    <col min="7427" max="7427" width="13" style="16" customWidth="1"/>
    <col min="7428" max="7428" width="8.375" style="16" customWidth="1"/>
    <col min="7429" max="7429" width="3.625" style="16" customWidth="1"/>
    <col min="7430" max="7430" width="9.625" style="16" customWidth="1"/>
    <col min="7431" max="7431" width="13" style="16" customWidth="1"/>
    <col min="7432" max="7432" width="10.625" style="16" customWidth="1"/>
    <col min="7433" max="7433" width="8.875" style="16" customWidth="1"/>
    <col min="7434" max="7677" width="8.875" style="16"/>
    <col min="7678" max="7678" width="30.75" style="16" customWidth="1"/>
    <col min="7679" max="7679" width="25.875" style="16" customWidth="1"/>
    <col min="7680" max="7680" width="8.375" style="16" customWidth="1"/>
    <col min="7681" max="7681" width="3.625" style="16" customWidth="1"/>
    <col min="7682" max="7682" width="9.625" style="16" customWidth="1"/>
    <col min="7683" max="7683" width="13" style="16" customWidth="1"/>
    <col min="7684" max="7684" width="8.375" style="16" customWidth="1"/>
    <col min="7685" max="7685" width="3.625" style="16" customWidth="1"/>
    <col min="7686" max="7686" width="9.625" style="16" customWidth="1"/>
    <col min="7687" max="7687" width="13" style="16" customWidth="1"/>
    <col min="7688" max="7688" width="10.625" style="16" customWidth="1"/>
    <col min="7689" max="7689" width="8.875" style="16" customWidth="1"/>
    <col min="7690" max="7933" width="8.875" style="16"/>
    <col min="7934" max="7934" width="30.75" style="16" customWidth="1"/>
    <col min="7935" max="7935" width="25.875" style="16" customWidth="1"/>
    <col min="7936" max="7936" width="8.375" style="16" customWidth="1"/>
    <col min="7937" max="7937" width="3.625" style="16" customWidth="1"/>
    <col min="7938" max="7938" width="9.625" style="16" customWidth="1"/>
    <col min="7939" max="7939" width="13" style="16" customWidth="1"/>
    <col min="7940" max="7940" width="8.375" style="16" customWidth="1"/>
    <col min="7941" max="7941" width="3.625" style="16" customWidth="1"/>
    <col min="7942" max="7942" width="9.625" style="16" customWidth="1"/>
    <col min="7943" max="7943" width="13" style="16" customWidth="1"/>
    <col min="7944" max="7944" width="10.625" style="16" customWidth="1"/>
    <col min="7945" max="7945" width="8.875" style="16" customWidth="1"/>
    <col min="7946" max="8189" width="8.875" style="16"/>
    <col min="8190" max="8190" width="30.75" style="16" customWidth="1"/>
    <col min="8191" max="8191" width="25.875" style="16" customWidth="1"/>
    <col min="8192" max="8192" width="8.375" style="16" customWidth="1"/>
    <col min="8193" max="8193" width="3.625" style="16" customWidth="1"/>
    <col min="8194" max="8194" width="9.625" style="16" customWidth="1"/>
    <col min="8195" max="8195" width="13" style="16" customWidth="1"/>
    <col min="8196" max="8196" width="8.375" style="16" customWidth="1"/>
    <col min="8197" max="8197" width="3.625" style="16" customWidth="1"/>
    <col min="8198" max="8198" width="9.625" style="16" customWidth="1"/>
    <col min="8199" max="8199" width="13" style="16" customWidth="1"/>
    <col min="8200" max="8200" width="10.625" style="16" customWidth="1"/>
    <col min="8201" max="8201" width="8.875" style="16" customWidth="1"/>
    <col min="8202" max="8445" width="8.875" style="16"/>
    <col min="8446" max="8446" width="30.75" style="16" customWidth="1"/>
    <col min="8447" max="8447" width="25.875" style="16" customWidth="1"/>
    <col min="8448" max="8448" width="8.375" style="16" customWidth="1"/>
    <col min="8449" max="8449" width="3.625" style="16" customWidth="1"/>
    <col min="8450" max="8450" width="9.625" style="16" customWidth="1"/>
    <col min="8451" max="8451" width="13" style="16" customWidth="1"/>
    <col min="8452" max="8452" width="8.375" style="16" customWidth="1"/>
    <col min="8453" max="8453" width="3.625" style="16" customWidth="1"/>
    <col min="8454" max="8454" width="9.625" style="16" customWidth="1"/>
    <col min="8455" max="8455" width="13" style="16" customWidth="1"/>
    <col min="8456" max="8456" width="10.625" style="16" customWidth="1"/>
    <col min="8457" max="8457" width="8.875" style="16" customWidth="1"/>
    <col min="8458" max="8701" width="8.875" style="16"/>
    <col min="8702" max="8702" width="30.75" style="16" customWidth="1"/>
    <col min="8703" max="8703" width="25.875" style="16" customWidth="1"/>
    <col min="8704" max="8704" width="8.375" style="16" customWidth="1"/>
    <col min="8705" max="8705" width="3.625" style="16" customWidth="1"/>
    <col min="8706" max="8706" width="9.625" style="16" customWidth="1"/>
    <col min="8707" max="8707" width="13" style="16" customWidth="1"/>
    <col min="8708" max="8708" width="8.375" style="16" customWidth="1"/>
    <col min="8709" max="8709" width="3.625" style="16" customWidth="1"/>
    <col min="8710" max="8710" width="9.625" style="16" customWidth="1"/>
    <col min="8711" max="8711" width="13" style="16" customWidth="1"/>
    <col min="8712" max="8712" width="10.625" style="16" customWidth="1"/>
    <col min="8713" max="8713" width="8.875" style="16" customWidth="1"/>
    <col min="8714" max="8957" width="8.875" style="16"/>
    <col min="8958" max="8958" width="30.75" style="16" customWidth="1"/>
    <col min="8959" max="8959" width="25.875" style="16" customWidth="1"/>
    <col min="8960" max="8960" width="8.375" style="16" customWidth="1"/>
    <col min="8961" max="8961" width="3.625" style="16" customWidth="1"/>
    <col min="8962" max="8962" width="9.625" style="16" customWidth="1"/>
    <col min="8963" max="8963" width="13" style="16" customWidth="1"/>
    <col min="8964" max="8964" width="8.375" style="16" customWidth="1"/>
    <col min="8965" max="8965" width="3.625" style="16" customWidth="1"/>
    <col min="8966" max="8966" width="9.625" style="16" customWidth="1"/>
    <col min="8967" max="8967" width="13" style="16" customWidth="1"/>
    <col min="8968" max="8968" width="10.625" style="16" customWidth="1"/>
    <col min="8969" max="8969" width="8.875" style="16" customWidth="1"/>
    <col min="8970" max="9213" width="8.875" style="16"/>
    <col min="9214" max="9214" width="30.75" style="16" customWidth="1"/>
    <col min="9215" max="9215" width="25.875" style="16" customWidth="1"/>
    <col min="9216" max="9216" width="8.375" style="16" customWidth="1"/>
    <col min="9217" max="9217" width="3.625" style="16" customWidth="1"/>
    <col min="9218" max="9218" width="9.625" style="16" customWidth="1"/>
    <col min="9219" max="9219" width="13" style="16" customWidth="1"/>
    <col min="9220" max="9220" width="8.375" style="16" customWidth="1"/>
    <col min="9221" max="9221" width="3.625" style="16" customWidth="1"/>
    <col min="9222" max="9222" width="9.625" style="16" customWidth="1"/>
    <col min="9223" max="9223" width="13" style="16" customWidth="1"/>
    <col min="9224" max="9224" width="10.625" style="16" customWidth="1"/>
    <col min="9225" max="9225" width="8.875" style="16" customWidth="1"/>
    <col min="9226" max="9469" width="8.875" style="16"/>
    <col min="9470" max="9470" width="30.75" style="16" customWidth="1"/>
    <col min="9471" max="9471" width="25.875" style="16" customWidth="1"/>
    <col min="9472" max="9472" width="8.375" style="16" customWidth="1"/>
    <col min="9473" max="9473" width="3.625" style="16" customWidth="1"/>
    <col min="9474" max="9474" width="9.625" style="16" customWidth="1"/>
    <col min="9475" max="9475" width="13" style="16" customWidth="1"/>
    <col min="9476" max="9476" width="8.375" style="16" customWidth="1"/>
    <col min="9477" max="9477" width="3.625" style="16" customWidth="1"/>
    <col min="9478" max="9478" width="9.625" style="16" customWidth="1"/>
    <col min="9479" max="9479" width="13" style="16" customWidth="1"/>
    <col min="9480" max="9480" width="10.625" style="16" customWidth="1"/>
    <col min="9481" max="9481" width="8.875" style="16" customWidth="1"/>
    <col min="9482" max="9725" width="8.875" style="16"/>
    <col min="9726" max="9726" width="30.75" style="16" customWidth="1"/>
    <col min="9727" max="9727" width="25.875" style="16" customWidth="1"/>
    <col min="9728" max="9728" width="8.375" style="16" customWidth="1"/>
    <col min="9729" max="9729" width="3.625" style="16" customWidth="1"/>
    <col min="9730" max="9730" width="9.625" style="16" customWidth="1"/>
    <col min="9731" max="9731" width="13" style="16" customWidth="1"/>
    <col min="9732" max="9732" width="8.375" style="16" customWidth="1"/>
    <col min="9733" max="9733" width="3.625" style="16" customWidth="1"/>
    <col min="9734" max="9734" width="9.625" style="16" customWidth="1"/>
    <col min="9735" max="9735" width="13" style="16" customWidth="1"/>
    <col min="9736" max="9736" width="10.625" style="16" customWidth="1"/>
    <col min="9737" max="9737" width="8.875" style="16" customWidth="1"/>
    <col min="9738" max="9981" width="8.875" style="16"/>
    <col min="9982" max="9982" width="30.75" style="16" customWidth="1"/>
    <col min="9983" max="9983" width="25.875" style="16" customWidth="1"/>
    <col min="9984" max="9984" width="8.375" style="16" customWidth="1"/>
    <col min="9985" max="9985" width="3.625" style="16" customWidth="1"/>
    <col min="9986" max="9986" width="9.625" style="16" customWidth="1"/>
    <col min="9987" max="9987" width="13" style="16" customWidth="1"/>
    <col min="9988" max="9988" width="8.375" style="16" customWidth="1"/>
    <col min="9989" max="9989" width="3.625" style="16" customWidth="1"/>
    <col min="9990" max="9990" width="9.625" style="16" customWidth="1"/>
    <col min="9991" max="9991" width="13" style="16" customWidth="1"/>
    <col min="9992" max="9992" width="10.625" style="16" customWidth="1"/>
    <col min="9993" max="9993" width="8.875" style="16" customWidth="1"/>
    <col min="9994" max="10237" width="8.875" style="16"/>
    <col min="10238" max="10238" width="30.75" style="16" customWidth="1"/>
    <col min="10239" max="10239" width="25.875" style="16" customWidth="1"/>
    <col min="10240" max="10240" width="8.375" style="16" customWidth="1"/>
    <col min="10241" max="10241" width="3.625" style="16" customWidth="1"/>
    <col min="10242" max="10242" width="9.625" style="16" customWidth="1"/>
    <col min="10243" max="10243" width="13" style="16" customWidth="1"/>
    <col min="10244" max="10244" width="8.375" style="16" customWidth="1"/>
    <col min="10245" max="10245" width="3.625" style="16" customWidth="1"/>
    <col min="10246" max="10246" width="9.625" style="16" customWidth="1"/>
    <col min="10247" max="10247" width="13" style="16" customWidth="1"/>
    <col min="10248" max="10248" width="10.625" style="16" customWidth="1"/>
    <col min="10249" max="10249" width="8.875" style="16" customWidth="1"/>
    <col min="10250" max="10493" width="8.875" style="16"/>
    <col min="10494" max="10494" width="30.75" style="16" customWidth="1"/>
    <col min="10495" max="10495" width="25.875" style="16" customWidth="1"/>
    <col min="10496" max="10496" width="8.375" style="16" customWidth="1"/>
    <col min="10497" max="10497" width="3.625" style="16" customWidth="1"/>
    <col min="10498" max="10498" width="9.625" style="16" customWidth="1"/>
    <col min="10499" max="10499" width="13" style="16" customWidth="1"/>
    <col min="10500" max="10500" width="8.375" style="16" customWidth="1"/>
    <col min="10501" max="10501" width="3.625" style="16" customWidth="1"/>
    <col min="10502" max="10502" width="9.625" style="16" customWidth="1"/>
    <col min="10503" max="10503" width="13" style="16" customWidth="1"/>
    <col min="10504" max="10504" width="10.625" style="16" customWidth="1"/>
    <col min="10505" max="10505" width="8.875" style="16" customWidth="1"/>
    <col min="10506" max="10749" width="8.875" style="16"/>
    <col min="10750" max="10750" width="30.75" style="16" customWidth="1"/>
    <col min="10751" max="10751" width="25.875" style="16" customWidth="1"/>
    <col min="10752" max="10752" width="8.375" style="16" customWidth="1"/>
    <col min="10753" max="10753" width="3.625" style="16" customWidth="1"/>
    <col min="10754" max="10754" width="9.625" style="16" customWidth="1"/>
    <col min="10755" max="10755" width="13" style="16" customWidth="1"/>
    <col min="10756" max="10756" width="8.375" style="16" customWidth="1"/>
    <col min="10757" max="10757" width="3.625" style="16" customWidth="1"/>
    <col min="10758" max="10758" width="9.625" style="16" customWidth="1"/>
    <col min="10759" max="10759" width="13" style="16" customWidth="1"/>
    <col min="10760" max="10760" width="10.625" style="16" customWidth="1"/>
    <col min="10761" max="10761" width="8.875" style="16" customWidth="1"/>
    <col min="10762" max="11005" width="8.875" style="16"/>
    <col min="11006" max="11006" width="30.75" style="16" customWidth="1"/>
    <col min="11007" max="11007" width="25.875" style="16" customWidth="1"/>
    <col min="11008" max="11008" width="8.375" style="16" customWidth="1"/>
    <col min="11009" max="11009" width="3.625" style="16" customWidth="1"/>
    <col min="11010" max="11010" width="9.625" style="16" customWidth="1"/>
    <col min="11011" max="11011" width="13" style="16" customWidth="1"/>
    <col min="11012" max="11012" width="8.375" style="16" customWidth="1"/>
    <col min="11013" max="11013" width="3.625" style="16" customWidth="1"/>
    <col min="11014" max="11014" width="9.625" style="16" customWidth="1"/>
    <col min="11015" max="11015" width="13" style="16" customWidth="1"/>
    <col min="11016" max="11016" width="10.625" style="16" customWidth="1"/>
    <col min="11017" max="11017" width="8.875" style="16" customWidth="1"/>
    <col min="11018" max="11261" width="8.875" style="16"/>
    <col min="11262" max="11262" width="30.75" style="16" customWidth="1"/>
    <col min="11263" max="11263" width="25.875" style="16" customWidth="1"/>
    <col min="11264" max="11264" width="8.375" style="16" customWidth="1"/>
    <col min="11265" max="11265" width="3.625" style="16" customWidth="1"/>
    <col min="11266" max="11266" width="9.625" style="16" customWidth="1"/>
    <col min="11267" max="11267" width="13" style="16" customWidth="1"/>
    <col min="11268" max="11268" width="8.375" style="16" customWidth="1"/>
    <col min="11269" max="11269" width="3.625" style="16" customWidth="1"/>
    <col min="11270" max="11270" width="9.625" style="16" customWidth="1"/>
    <col min="11271" max="11271" width="13" style="16" customWidth="1"/>
    <col min="11272" max="11272" width="10.625" style="16" customWidth="1"/>
    <col min="11273" max="11273" width="8.875" style="16" customWidth="1"/>
    <col min="11274" max="11517" width="8.875" style="16"/>
    <col min="11518" max="11518" width="30.75" style="16" customWidth="1"/>
    <col min="11519" max="11519" width="25.875" style="16" customWidth="1"/>
    <col min="11520" max="11520" width="8.375" style="16" customWidth="1"/>
    <col min="11521" max="11521" width="3.625" style="16" customWidth="1"/>
    <col min="11522" max="11522" width="9.625" style="16" customWidth="1"/>
    <col min="11523" max="11523" width="13" style="16" customWidth="1"/>
    <col min="11524" max="11524" width="8.375" style="16" customWidth="1"/>
    <col min="11525" max="11525" width="3.625" style="16" customWidth="1"/>
    <col min="11526" max="11526" width="9.625" style="16" customWidth="1"/>
    <col min="11527" max="11527" width="13" style="16" customWidth="1"/>
    <col min="11528" max="11528" width="10.625" style="16" customWidth="1"/>
    <col min="11529" max="11529" width="8.875" style="16" customWidth="1"/>
    <col min="11530" max="11773" width="8.875" style="16"/>
    <col min="11774" max="11774" width="30.75" style="16" customWidth="1"/>
    <col min="11775" max="11775" width="25.875" style="16" customWidth="1"/>
    <col min="11776" max="11776" width="8.375" style="16" customWidth="1"/>
    <col min="11777" max="11777" width="3.625" style="16" customWidth="1"/>
    <col min="11778" max="11778" width="9.625" style="16" customWidth="1"/>
    <col min="11779" max="11779" width="13" style="16" customWidth="1"/>
    <col min="11780" max="11780" width="8.375" style="16" customWidth="1"/>
    <col min="11781" max="11781" width="3.625" style="16" customWidth="1"/>
    <col min="11782" max="11782" width="9.625" style="16" customWidth="1"/>
    <col min="11783" max="11783" width="13" style="16" customWidth="1"/>
    <col min="11784" max="11784" width="10.625" style="16" customWidth="1"/>
    <col min="11785" max="11785" width="8.875" style="16" customWidth="1"/>
    <col min="11786" max="12029" width="8.875" style="16"/>
    <col min="12030" max="12030" width="30.75" style="16" customWidth="1"/>
    <col min="12031" max="12031" width="25.875" style="16" customWidth="1"/>
    <col min="12032" max="12032" width="8.375" style="16" customWidth="1"/>
    <col min="12033" max="12033" width="3.625" style="16" customWidth="1"/>
    <col min="12034" max="12034" width="9.625" style="16" customWidth="1"/>
    <col min="12035" max="12035" width="13" style="16" customWidth="1"/>
    <col min="12036" max="12036" width="8.375" style="16" customWidth="1"/>
    <col min="12037" max="12037" width="3.625" style="16" customWidth="1"/>
    <col min="12038" max="12038" width="9.625" style="16" customWidth="1"/>
    <col min="12039" max="12039" width="13" style="16" customWidth="1"/>
    <col min="12040" max="12040" width="10.625" style="16" customWidth="1"/>
    <col min="12041" max="12041" width="8.875" style="16" customWidth="1"/>
    <col min="12042" max="12285" width="8.875" style="16"/>
    <col min="12286" max="12286" width="30.75" style="16" customWidth="1"/>
    <col min="12287" max="12287" width="25.875" style="16" customWidth="1"/>
    <col min="12288" max="12288" width="8.375" style="16" customWidth="1"/>
    <col min="12289" max="12289" width="3.625" style="16" customWidth="1"/>
    <col min="12290" max="12290" width="9.625" style="16" customWidth="1"/>
    <col min="12291" max="12291" width="13" style="16" customWidth="1"/>
    <col min="12292" max="12292" width="8.375" style="16" customWidth="1"/>
    <col min="12293" max="12293" width="3.625" style="16" customWidth="1"/>
    <col min="12294" max="12294" width="9.625" style="16" customWidth="1"/>
    <col min="12295" max="12295" width="13" style="16" customWidth="1"/>
    <col min="12296" max="12296" width="10.625" style="16" customWidth="1"/>
    <col min="12297" max="12297" width="8.875" style="16" customWidth="1"/>
    <col min="12298" max="12541" width="8.875" style="16"/>
    <col min="12542" max="12542" width="30.75" style="16" customWidth="1"/>
    <col min="12543" max="12543" width="25.875" style="16" customWidth="1"/>
    <col min="12544" max="12544" width="8.375" style="16" customWidth="1"/>
    <col min="12545" max="12545" width="3.625" style="16" customWidth="1"/>
    <col min="12546" max="12546" width="9.625" style="16" customWidth="1"/>
    <col min="12547" max="12547" width="13" style="16" customWidth="1"/>
    <col min="12548" max="12548" width="8.375" style="16" customWidth="1"/>
    <col min="12549" max="12549" width="3.625" style="16" customWidth="1"/>
    <col min="12550" max="12550" width="9.625" style="16" customWidth="1"/>
    <col min="12551" max="12551" width="13" style="16" customWidth="1"/>
    <col min="12552" max="12552" width="10.625" style="16" customWidth="1"/>
    <col min="12553" max="12553" width="8.875" style="16" customWidth="1"/>
    <col min="12554" max="12797" width="8.875" style="16"/>
    <col min="12798" max="12798" width="30.75" style="16" customWidth="1"/>
    <col min="12799" max="12799" width="25.875" style="16" customWidth="1"/>
    <col min="12800" max="12800" width="8.375" style="16" customWidth="1"/>
    <col min="12801" max="12801" width="3.625" style="16" customWidth="1"/>
    <col min="12802" max="12802" width="9.625" style="16" customWidth="1"/>
    <col min="12803" max="12803" width="13" style="16" customWidth="1"/>
    <col min="12804" max="12804" width="8.375" style="16" customWidth="1"/>
    <col min="12805" max="12805" width="3.625" style="16" customWidth="1"/>
    <col min="12806" max="12806" width="9.625" style="16" customWidth="1"/>
    <col min="12807" max="12807" width="13" style="16" customWidth="1"/>
    <col min="12808" max="12808" width="10.625" style="16" customWidth="1"/>
    <col min="12809" max="12809" width="8.875" style="16" customWidth="1"/>
    <col min="12810" max="13053" width="8.875" style="16"/>
    <col min="13054" max="13054" width="30.75" style="16" customWidth="1"/>
    <col min="13055" max="13055" width="25.875" style="16" customWidth="1"/>
    <col min="13056" max="13056" width="8.375" style="16" customWidth="1"/>
    <col min="13057" max="13057" width="3.625" style="16" customWidth="1"/>
    <col min="13058" max="13058" width="9.625" style="16" customWidth="1"/>
    <col min="13059" max="13059" width="13" style="16" customWidth="1"/>
    <col min="13060" max="13060" width="8.375" style="16" customWidth="1"/>
    <col min="13061" max="13061" width="3.625" style="16" customWidth="1"/>
    <col min="13062" max="13062" width="9.625" style="16" customWidth="1"/>
    <col min="13063" max="13063" width="13" style="16" customWidth="1"/>
    <col min="13064" max="13064" width="10.625" style="16" customWidth="1"/>
    <col min="13065" max="13065" width="8.875" style="16" customWidth="1"/>
    <col min="13066" max="13309" width="8.875" style="16"/>
    <col min="13310" max="13310" width="30.75" style="16" customWidth="1"/>
    <col min="13311" max="13311" width="25.875" style="16" customWidth="1"/>
    <col min="13312" max="13312" width="8.375" style="16" customWidth="1"/>
    <col min="13313" max="13313" width="3.625" style="16" customWidth="1"/>
    <col min="13314" max="13314" width="9.625" style="16" customWidth="1"/>
    <col min="13315" max="13315" width="13" style="16" customWidth="1"/>
    <col min="13316" max="13316" width="8.375" style="16" customWidth="1"/>
    <col min="13317" max="13317" width="3.625" style="16" customWidth="1"/>
    <col min="13318" max="13318" width="9.625" style="16" customWidth="1"/>
    <col min="13319" max="13319" width="13" style="16" customWidth="1"/>
    <col min="13320" max="13320" width="10.625" style="16" customWidth="1"/>
    <col min="13321" max="13321" width="8.875" style="16" customWidth="1"/>
    <col min="13322" max="13565" width="8.875" style="16"/>
    <col min="13566" max="13566" width="30.75" style="16" customWidth="1"/>
    <col min="13567" max="13567" width="25.875" style="16" customWidth="1"/>
    <col min="13568" max="13568" width="8.375" style="16" customWidth="1"/>
    <col min="13569" max="13569" width="3.625" style="16" customWidth="1"/>
    <col min="13570" max="13570" width="9.625" style="16" customWidth="1"/>
    <col min="13571" max="13571" width="13" style="16" customWidth="1"/>
    <col min="13572" max="13572" width="8.375" style="16" customWidth="1"/>
    <col min="13573" max="13573" width="3.625" style="16" customWidth="1"/>
    <col min="13574" max="13574" width="9.625" style="16" customWidth="1"/>
    <col min="13575" max="13575" width="13" style="16" customWidth="1"/>
    <col min="13576" max="13576" width="10.625" style="16" customWidth="1"/>
    <col min="13577" max="13577" width="8.875" style="16" customWidth="1"/>
    <col min="13578" max="13821" width="8.875" style="16"/>
    <col min="13822" max="13822" width="30.75" style="16" customWidth="1"/>
    <col min="13823" max="13823" width="25.875" style="16" customWidth="1"/>
    <col min="13824" max="13824" width="8.375" style="16" customWidth="1"/>
    <col min="13825" max="13825" width="3.625" style="16" customWidth="1"/>
    <col min="13826" max="13826" width="9.625" style="16" customWidth="1"/>
    <col min="13827" max="13827" width="13" style="16" customWidth="1"/>
    <col min="13828" max="13828" width="8.375" style="16" customWidth="1"/>
    <col min="13829" max="13829" width="3.625" style="16" customWidth="1"/>
    <col min="13830" max="13830" width="9.625" style="16" customWidth="1"/>
    <col min="13831" max="13831" width="13" style="16" customWidth="1"/>
    <col min="13832" max="13832" width="10.625" style="16" customWidth="1"/>
    <col min="13833" max="13833" width="8.875" style="16" customWidth="1"/>
    <col min="13834" max="14077" width="8.875" style="16"/>
    <col min="14078" max="14078" width="30.75" style="16" customWidth="1"/>
    <col min="14079" max="14079" width="25.875" style="16" customWidth="1"/>
    <col min="14080" max="14080" width="8.375" style="16" customWidth="1"/>
    <col min="14081" max="14081" width="3.625" style="16" customWidth="1"/>
    <col min="14082" max="14082" width="9.625" style="16" customWidth="1"/>
    <col min="14083" max="14083" width="13" style="16" customWidth="1"/>
    <col min="14084" max="14084" width="8.375" style="16" customWidth="1"/>
    <col min="14085" max="14085" width="3.625" style="16" customWidth="1"/>
    <col min="14086" max="14086" width="9.625" style="16" customWidth="1"/>
    <col min="14087" max="14087" width="13" style="16" customWidth="1"/>
    <col min="14088" max="14088" width="10.625" style="16" customWidth="1"/>
    <col min="14089" max="14089" width="8.875" style="16" customWidth="1"/>
    <col min="14090" max="14333" width="8.875" style="16"/>
    <col min="14334" max="14334" width="30.75" style="16" customWidth="1"/>
    <col min="14335" max="14335" width="25.875" style="16" customWidth="1"/>
    <col min="14336" max="14336" width="8.375" style="16" customWidth="1"/>
    <col min="14337" max="14337" width="3.625" style="16" customWidth="1"/>
    <col min="14338" max="14338" width="9.625" style="16" customWidth="1"/>
    <col min="14339" max="14339" width="13" style="16" customWidth="1"/>
    <col min="14340" max="14340" width="8.375" style="16" customWidth="1"/>
    <col min="14341" max="14341" width="3.625" style="16" customWidth="1"/>
    <col min="14342" max="14342" width="9.625" style="16" customWidth="1"/>
    <col min="14343" max="14343" width="13" style="16" customWidth="1"/>
    <col min="14344" max="14344" width="10.625" style="16" customWidth="1"/>
    <col min="14345" max="14345" width="8.875" style="16" customWidth="1"/>
    <col min="14346" max="14589" width="8.875" style="16"/>
    <col min="14590" max="14590" width="30.75" style="16" customWidth="1"/>
    <col min="14591" max="14591" width="25.875" style="16" customWidth="1"/>
    <col min="14592" max="14592" width="8.375" style="16" customWidth="1"/>
    <col min="14593" max="14593" width="3.625" style="16" customWidth="1"/>
    <col min="14594" max="14594" width="9.625" style="16" customWidth="1"/>
    <col min="14595" max="14595" width="13" style="16" customWidth="1"/>
    <col min="14596" max="14596" width="8.375" style="16" customWidth="1"/>
    <col min="14597" max="14597" width="3.625" style="16" customWidth="1"/>
    <col min="14598" max="14598" width="9.625" style="16" customWidth="1"/>
    <col min="14599" max="14599" width="13" style="16" customWidth="1"/>
    <col min="14600" max="14600" width="10.625" style="16" customWidth="1"/>
    <col min="14601" max="14601" width="8.875" style="16" customWidth="1"/>
    <col min="14602" max="14845" width="8.875" style="16"/>
    <col min="14846" max="14846" width="30.75" style="16" customWidth="1"/>
    <col min="14847" max="14847" width="25.875" style="16" customWidth="1"/>
    <col min="14848" max="14848" width="8.375" style="16" customWidth="1"/>
    <col min="14849" max="14849" width="3.625" style="16" customWidth="1"/>
    <col min="14850" max="14850" width="9.625" style="16" customWidth="1"/>
    <col min="14851" max="14851" width="13" style="16" customWidth="1"/>
    <col min="14852" max="14852" width="8.375" style="16" customWidth="1"/>
    <col min="14853" max="14853" width="3.625" style="16" customWidth="1"/>
    <col min="14854" max="14854" width="9.625" style="16" customWidth="1"/>
    <col min="14855" max="14855" width="13" style="16" customWidth="1"/>
    <col min="14856" max="14856" width="10.625" style="16" customWidth="1"/>
    <col min="14857" max="14857" width="8.875" style="16" customWidth="1"/>
    <col min="14858" max="15101" width="8.875" style="16"/>
    <col min="15102" max="15102" width="30.75" style="16" customWidth="1"/>
    <col min="15103" max="15103" width="25.875" style="16" customWidth="1"/>
    <col min="15104" max="15104" width="8.375" style="16" customWidth="1"/>
    <col min="15105" max="15105" width="3.625" style="16" customWidth="1"/>
    <col min="15106" max="15106" width="9.625" style="16" customWidth="1"/>
    <col min="15107" max="15107" width="13" style="16" customWidth="1"/>
    <col min="15108" max="15108" width="8.375" style="16" customWidth="1"/>
    <col min="15109" max="15109" width="3.625" style="16" customWidth="1"/>
    <col min="15110" max="15110" width="9.625" style="16" customWidth="1"/>
    <col min="15111" max="15111" width="13" style="16" customWidth="1"/>
    <col min="15112" max="15112" width="10.625" style="16" customWidth="1"/>
    <col min="15113" max="15113" width="8.875" style="16" customWidth="1"/>
    <col min="15114" max="15357" width="8.875" style="16"/>
    <col min="15358" max="15358" width="30.75" style="16" customWidth="1"/>
    <col min="15359" max="15359" width="25.875" style="16" customWidth="1"/>
    <col min="15360" max="15360" width="8.375" style="16" customWidth="1"/>
    <col min="15361" max="15361" width="3.625" style="16" customWidth="1"/>
    <col min="15362" max="15362" width="9.625" style="16" customWidth="1"/>
    <col min="15363" max="15363" width="13" style="16" customWidth="1"/>
    <col min="15364" max="15364" width="8.375" style="16" customWidth="1"/>
    <col min="15365" max="15365" width="3.625" style="16" customWidth="1"/>
    <col min="15366" max="15366" width="9.625" style="16" customWidth="1"/>
    <col min="15367" max="15367" width="13" style="16" customWidth="1"/>
    <col min="15368" max="15368" width="10.625" style="16" customWidth="1"/>
    <col min="15369" max="15369" width="8.875" style="16" customWidth="1"/>
    <col min="15370" max="15613" width="8.875" style="16"/>
    <col min="15614" max="15614" width="30.75" style="16" customWidth="1"/>
    <col min="15615" max="15615" width="25.875" style="16" customWidth="1"/>
    <col min="15616" max="15616" width="8.375" style="16" customWidth="1"/>
    <col min="15617" max="15617" width="3.625" style="16" customWidth="1"/>
    <col min="15618" max="15618" width="9.625" style="16" customWidth="1"/>
    <col min="15619" max="15619" width="13" style="16" customWidth="1"/>
    <col min="15620" max="15620" width="8.375" style="16" customWidth="1"/>
    <col min="15621" max="15621" width="3.625" style="16" customWidth="1"/>
    <col min="15622" max="15622" width="9.625" style="16" customWidth="1"/>
    <col min="15623" max="15623" width="13" style="16" customWidth="1"/>
    <col min="15624" max="15624" width="10.625" style="16" customWidth="1"/>
    <col min="15625" max="15625" width="8.875" style="16" customWidth="1"/>
    <col min="15626" max="15869" width="8.875" style="16"/>
    <col min="15870" max="15870" width="30.75" style="16" customWidth="1"/>
    <col min="15871" max="15871" width="25.875" style="16" customWidth="1"/>
    <col min="15872" max="15872" width="8.375" style="16" customWidth="1"/>
    <col min="15873" max="15873" width="3.625" style="16" customWidth="1"/>
    <col min="15874" max="15874" width="9.625" style="16" customWidth="1"/>
    <col min="15875" max="15875" width="13" style="16" customWidth="1"/>
    <col min="15876" max="15876" width="8.375" style="16" customWidth="1"/>
    <col min="15877" max="15877" width="3.625" style="16" customWidth="1"/>
    <col min="15878" max="15878" width="9.625" style="16" customWidth="1"/>
    <col min="15879" max="15879" width="13" style="16" customWidth="1"/>
    <col min="15880" max="15880" width="10.625" style="16" customWidth="1"/>
    <col min="15881" max="15881" width="8.875" style="16" customWidth="1"/>
    <col min="15882" max="16125" width="8.875" style="16"/>
    <col min="16126" max="16126" width="30.75" style="16" customWidth="1"/>
    <col min="16127" max="16127" width="25.875" style="16" customWidth="1"/>
    <col min="16128" max="16128" width="8.375" style="16" customWidth="1"/>
    <col min="16129" max="16129" width="3.625" style="16" customWidth="1"/>
    <col min="16130" max="16130" width="9.625" style="16" customWidth="1"/>
    <col min="16131" max="16131" width="13" style="16" customWidth="1"/>
    <col min="16132" max="16132" width="8.375" style="16" customWidth="1"/>
    <col min="16133" max="16133" width="3.625" style="16" customWidth="1"/>
    <col min="16134" max="16134" width="9.625" style="16" customWidth="1"/>
    <col min="16135" max="16135" width="13" style="16" customWidth="1"/>
    <col min="16136" max="16136" width="10.625" style="16" customWidth="1"/>
    <col min="16137" max="16137" width="8.875" style="16" customWidth="1"/>
    <col min="16138" max="16384" width="8.875" style="16"/>
  </cols>
  <sheetData>
    <row r="1" spans="1:13" ht="30" customHeight="1">
      <c r="A1" s="596" t="s">
        <v>14</v>
      </c>
      <c r="B1" s="596"/>
      <c r="C1" s="596"/>
      <c r="D1" s="596"/>
      <c r="E1" s="596"/>
      <c r="F1" s="596"/>
      <c r="G1" s="597"/>
      <c r="H1" s="597"/>
      <c r="I1" s="597"/>
      <c r="K1" s="612">
        <v>31</v>
      </c>
      <c r="L1" s="612"/>
    </row>
    <row r="2" spans="1:13" ht="15" customHeight="1">
      <c r="A2" s="598" t="s">
        <v>12</v>
      </c>
      <c r="B2" s="601" t="s">
        <v>13</v>
      </c>
      <c r="C2" s="585" t="s">
        <v>9</v>
      </c>
      <c r="D2" s="604"/>
      <c r="E2" s="604"/>
      <c r="F2" s="604"/>
      <c r="G2" s="606" t="s">
        <v>4</v>
      </c>
      <c r="H2" s="607"/>
      <c r="I2" s="607"/>
      <c r="J2" s="608"/>
      <c r="K2" s="592" t="s">
        <v>2</v>
      </c>
      <c r="L2" s="593"/>
    </row>
    <row r="3" spans="1:13" ht="15" customHeight="1">
      <c r="A3" s="599"/>
      <c r="B3" s="602"/>
      <c r="C3" s="587"/>
      <c r="D3" s="605"/>
      <c r="E3" s="605"/>
      <c r="F3" s="605"/>
      <c r="G3" s="609"/>
      <c r="H3" s="610"/>
      <c r="I3" s="610"/>
      <c r="J3" s="611"/>
      <c r="K3" s="594"/>
      <c r="L3" s="595"/>
    </row>
    <row r="4" spans="1:13" ht="30" customHeight="1">
      <c r="A4" s="600"/>
      <c r="B4" s="603"/>
      <c r="C4" s="155" t="s">
        <v>0</v>
      </c>
      <c r="D4" s="156" t="s">
        <v>1</v>
      </c>
      <c r="E4" s="155" t="s">
        <v>5</v>
      </c>
      <c r="F4" s="157" t="s">
        <v>3</v>
      </c>
      <c r="G4" s="155" t="s">
        <v>0</v>
      </c>
      <c r="H4" s="158" t="s">
        <v>1</v>
      </c>
      <c r="I4" s="159" t="s">
        <v>5</v>
      </c>
      <c r="J4" s="159" t="s">
        <v>3</v>
      </c>
      <c r="K4" s="594"/>
      <c r="L4" s="595"/>
    </row>
    <row r="5" spans="1:13" ht="30" customHeight="1">
      <c r="A5" s="342" t="s">
        <v>444</v>
      </c>
      <c r="B5" s="161" t="s">
        <v>948</v>
      </c>
      <c r="C5" s="135"/>
      <c r="D5" s="131"/>
      <c r="E5" s="132"/>
      <c r="F5" s="5"/>
      <c r="G5" s="162"/>
      <c r="H5" s="163"/>
      <c r="I5" s="164"/>
      <c r="J5" s="164"/>
      <c r="K5" s="343"/>
      <c r="L5" s="327"/>
    </row>
    <row r="6" spans="1:13" ht="30" customHeight="1">
      <c r="A6" s="342" t="s">
        <v>311</v>
      </c>
      <c r="B6" s="161"/>
      <c r="C6" s="135"/>
      <c r="D6" s="131"/>
      <c r="E6" s="132"/>
      <c r="F6" s="5"/>
      <c r="G6" s="5"/>
      <c r="H6" s="131"/>
      <c r="I6" s="132"/>
      <c r="J6" s="5"/>
      <c r="K6" s="261"/>
      <c r="L6" s="443"/>
    </row>
    <row r="7" spans="1:13" ht="30" customHeight="1">
      <c r="A7" s="266" t="s">
        <v>84</v>
      </c>
      <c r="B7" s="223" t="s">
        <v>91</v>
      </c>
      <c r="C7" s="133">
        <v>23.2</v>
      </c>
      <c r="D7" s="168" t="s">
        <v>75</v>
      </c>
      <c r="E7" s="132"/>
      <c r="F7" s="5">
        <f t="shared" ref="F7:F9" si="0">ROUNDDOWN(C7*E7,)</f>
        <v>0</v>
      </c>
      <c r="G7" s="135"/>
      <c r="H7" s="131"/>
      <c r="I7" s="132"/>
      <c r="J7" s="5"/>
      <c r="K7" s="261"/>
      <c r="L7" s="443"/>
    </row>
    <row r="8" spans="1:13" ht="30" customHeight="1">
      <c r="A8" s="265" t="s">
        <v>85</v>
      </c>
      <c r="B8" s="161"/>
      <c r="C8" s="133">
        <v>1</v>
      </c>
      <c r="D8" s="131" t="s">
        <v>331</v>
      </c>
      <c r="E8" s="132"/>
      <c r="F8" s="5">
        <f t="shared" si="0"/>
        <v>0</v>
      </c>
      <c r="G8" s="5"/>
      <c r="H8" s="131"/>
      <c r="I8" s="132"/>
      <c r="J8" s="5"/>
      <c r="K8" s="261"/>
      <c r="L8" s="443"/>
    </row>
    <row r="9" spans="1:13" ht="30" customHeight="1">
      <c r="A9" s="265" t="s">
        <v>86</v>
      </c>
      <c r="B9" s="161"/>
      <c r="C9" s="133">
        <v>1</v>
      </c>
      <c r="D9" s="131" t="s">
        <v>331</v>
      </c>
      <c r="E9" s="132"/>
      <c r="F9" s="5">
        <f t="shared" si="0"/>
        <v>0</v>
      </c>
      <c r="G9" s="135"/>
      <c r="H9" s="131"/>
      <c r="I9" s="132"/>
      <c r="J9" s="5"/>
      <c r="K9" s="261"/>
      <c r="L9" s="443"/>
    </row>
    <row r="10" spans="1:13" ht="30" customHeight="1">
      <c r="A10" s="344"/>
      <c r="B10" s="223"/>
      <c r="C10" s="133"/>
      <c r="D10" s="168"/>
      <c r="E10" s="132"/>
      <c r="F10" s="5"/>
      <c r="G10" s="135"/>
      <c r="H10" s="131"/>
      <c r="I10" s="132"/>
      <c r="J10" s="5"/>
      <c r="K10" s="167"/>
      <c r="L10" s="169"/>
    </row>
    <row r="11" spans="1:13" ht="30" customHeight="1">
      <c r="A11" s="345"/>
      <c r="B11" s="161"/>
      <c r="C11" s="133"/>
      <c r="D11" s="131"/>
      <c r="E11" s="132"/>
      <c r="F11" s="5"/>
      <c r="G11" s="135"/>
      <c r="H11" s="131"/>
      <c r="I11" s="132"/>
      <c r="J11" s="5"/>
      <c r="K11" s="167"/>
      <c r="L11" s="169"/>
      <c r="M11" s="325"/>
    </row>
    <row r="12" spans="1:13" ht="30" customHeight="1">
      <c r="A12" s="345"/>
      <c r="B12" s="161"/>
      <c r="C12" s="133"/>
      <c r="D12" s="131"/>
      <c r="E12" s="132"/>
      <c r="F12" s="5"/>
      <c r="G12" s="135"/>
      <c r="H12" s="131"/>
      <c r="I12" s="132"/>
      <c r="J12" s="5"/>
      <c r="K12" s="167"/>
      <c r="L12" s="169"/>
      <c r="M12" s="325"/>
    </row>
    <row r="13" spans="1:13" ht="30" customHeight="1">
      <c r="A13" s="345"/>
      <c r="B13" s="161"/>
      <c r="C13" s="135"/>
      <c r="D13" s="131"/>
      <c r="E13" s="132"/>
      <c r="F13" s="5"/>
      <c r="G13" s="135"/>
      <c r="H13" s="131"/>
      <c r="I13" s="132"/>
      <c r="J13" s="5"/>
      <c r="K13" s="167"/>
      <c r="L13" s="327"/>
    </row>
    <row r="14" spans="1:13" ht="30" customHeight="1">
      <c r="A14" s="342"/>
      <c r="B14" s="161"/>
      <c r="C14" s="217"/>
      <c r="D14" s="168"/>
      <c r="E14" s="132"/>
      <c r="F14" s="5"/>
      <c r="G14" s="135"/>
      <c r="H14" s="131"/>
      <c r="I14" s="132"/>
      <c r="J14" s="5"/>
      <c r="K14" s="167"/>
      <c r="L14" s="169"/>
      <c r="M14" s="325"/>
    </row>
    <row r="15" spans="1:13" ht="30" customHeight="1">
      <c r="A15" s="342"/>
      <c r="B15" s="172"/>
      <c r="C15" s="135"/>
      <c r="D15" s="168"/>
      <c r="E15" s="132"/>
      <c r="F15" s="5"/>
      <c r="G15" s="135"/>
      <c r="H15" s="131"/>
      <c r="I15" s="132"/>
      <c r="J15" s="5"/>
      <c r="K15" s="167"/>
      <c r="L15" s="169"/>
      <c r="M15" s="325"/>
    </row>
    <row r="16" spans="1:13" ht="30" customHeight="1">
      <c r="A16" s="346"/>
      <c r="B16" s="174"/>
      <c r="C16" s="217"/>
      <c r="D16" s="168"/>
      <c r="E16" s="132"/>
      <c r="F16" s="5"/>
      <c r="G16" s="135"/>
      <c r="H16" s="131"/>
      <c r="I16" s="132"/>
      <c r="J16" s="5"/>
      <c r="K16" s="167"/>
      <c r="L16" s="169"/>
      <c r="M16" s="325"/>
    </row>
    <row r="17" spans="1:13" ht="30" customHeight="1">
      <c r="A17" s="347"/>
      <c r="B17" s="348"/>
      <c r="C17" s="217"/>
      <c r="D17" s="168"/>
      <c r="E17" s="132"/>
      <c r="F17" s="5"/>
      <c r="G17" s="162"/>
      <c r="H17" s="3"/>
      <c r="I17" s="164"/>
      <c r="J17" s="164"/>
      <c r="K17" s="167"/>
      <c r="L17" s="169"/>
    </row>
    <row r="18" spans="1:13" ht="30" customHeight="1">
      <c r="A18" s="342"/>
      <c r="B18" s="161"/>
      <c r="C18" s="135"/>
      <c r="D18" s="131"/>
      <c r="E18" s="132"/>
      <c r="F18" s="5"/>
      <c r="G18" s="162"/>
      <c r="H18" s="3"/>
      <c r="I18" s="164"/>
      <c r="J18" s="164"/>
      <c r="K18" s="167"/>
      <c r="L18" s="169"/>
      <c r="M18" s="325"/>
    </row>
    <row r="19" spans="1:13" ht="30" customHeight="1">
      <c r="A19" s="349" t="s">
        <v>45</v>
      </c>
      <c r="B19" s="174"/>
      <c r="C19" s="350"/>
      <c r="D19" s="335"/>
      <c r="E19" s="317"/>
      <c r="F19" s="176">
        <f>SUM(F7:F18)</f>
        <v>0</v>
      </c>
      <c r="G19" s="183"/>
      <c r="H19" s="3"/>
      <c r="I19" s="164"/>
      <c r="J19" s="176"/>
      <c r="K19" s="351"/>
      <c r="L19" s="337"/>
    </row>
    <row r="20" spans="1:13" ht="15.6" customHeight="1">
      <c r="A20" s="180"/>
      <c r="B20" s="181"/>
      <c r="C20" s="180"/>
      <c r="D20" s="182"/>
      <c r="E20" s="180"/>
      <c r="F20" s="180"/>
      <c r="H20" s="180"/>
      <c r="I20" s="180"/>
      <c r="J20" s="180"/>
      <c r="L20" s="114"/>
    </row>
    <row r="21" spans="1:13" ht="30" customHeight="1">
      <c r="A21" s="596" t="s">
        <v>14</v>
      </c>
      <c r="B21" s="596"/>
      <c r="C21" s="596"/>
      <c r="D21" s="596"/>
      <c r="E21" s="596"/>
      <c r="F21" s="596"/>
      <c r="G21" s="597"/>
      <c r="H21" s="597"/>
      <c r="I21" s="597"/>
      <c r="K21" s="612">
        <f>K1+1</f>
        <v>32</v>
      </c>
      <c r="L21" s="612"/>
    </row>
    <row r="22" spans="1:13" ht="15" customHeight="1">
      <c r="A22" s="598" t="s">
        <v>12</v>
      </c>
      <c r="B22" s="601" t="s">
        <v>13</v>
      </c>
      <c r="C22" s="585" t="s">
        <v>9</v>
      </c>
      <c r="D22" s="604"/>
      <c r="E22" s="604"/>
      <c r="F22" s="604"/>
      <c r="G22" s="606" t="s">
        <v>4</v>
      </c>
      <c r="H22" s="607"/>
      <c r="I22" s="607"/>
      <c r="J22" s="608"/>
      <c r="K22" s="592" t="s">
        <v>2</v>
      </c>
      <c r="L22" s="593"/>
    </row>
    <row r="23" spans="1:13" ht="15" customHeight="1">
      <c r="A23" s="599"/>
      <c r="B23" s="602"/>
      <c r="C23" s="587"/>
      <c r="D23" s="605"/>
      <c r="E23" s="605"/>
      <c r="F23" s="605"/>
      <c r="G23" s="609"/>
      <c r="H23" s="610"/>
      <c r="I23" s="610"/>
      <c r="J23" s="611"/>
      <c r="K23" s="594"/>
      <c r="L23" s="595"/>
    </row>
    <row r="24" spans="1:13" ht="30" customHeight="1">
      <c r="A24" s="600"/>
      <c r="B24" s="602"/>
      <c r="C24" s="155" t="s">
        <v>0</v>
      </c>
      <c r="D24" s="156" t="s">
        <v>1</v>
      </c>
      <c r="E24" s="155" t="s">
        <v>5</v>
      </c>
      <c r="F24" s="157" t="s">
        <v>3</v>
      </c>
      <c r="G24" s="155" t="s">
        <v>0</v>
      </c>
      <c r="H24" s="158" t="s">
        <v>1</v>
      </c>
      <c r="I24" s="159" t="s">
        <v>5</v>
      </c>
      <c r="J24" s="159" t="s">
        <v>3</v>
      </c>
      <c r="K24" s="594"/>
      <c r="L24" s="595"/>
    </row>
    <row r="25" spans="1:13" ht="30" customHeight="1">
      <c r="A25" s="352" t="s">
        <v>312</v>
      </c>
      <c r="B25" s="353"/>
      <c r="C25" s="184"/>
      <c r="D25" s="131"/>
      <c r="E25" s="134"/>
      <c r="F25" s="5"/>
      <c r="G25" s="162"/>
      <c r="H25" s="163"/>
      <c r="I25" s="2"/>
      <c r="J25" s="164"/>
      <c r="K25" s="165"/>
      <c r="L25" s="185"/>
    </row>
    <row r="26" spans="1:13" ht="30" customHeight="1">
      <c r="A26" s="265" t="s">
        <v>93</v>
      </c>
      <c r="B26" s="248" t="s">
        <v>916</v>
      </c>
      <c r="C26" s="133">
        <v>12.1</v>
      </c>
      <c r="D26" s="131" t="s">
        <v>387</v>
      </c>
      <c r="E26" s="134"/>
      <c r="F26" s="5">
        <f t="shared" ref="F26:F30" si="1">ROUNDDOWN(C26*E26,)</f>
        <v>0</v>
      </c>
      <c r="G26" s="135"/>
      <c r="H26" s="131"/>
      <c r="I26" s="134"/>
      <c r="J26" s="5"/>
      <c r="K26" s="261"/>
      <c r="L26" s="443"/>
    </row>
    <row r="27" spans="1:13" ht="30" customHeight="1">
      <c r="A27" s="136" t="s">
        <v>340</v>
      </c>
      <c r="B27" s="354"/>
      <c r="C27" s="133">
        <v>0.85</v>
      </c>
      <c r="D27" s="131" t="s">
        <v>387</v>
      </c>
      <c r="E27" s="134"/>
      <c r="F27" s="5">
        <f t="shared" si="1"/>
        <v>0</v>
      </c>
      <c r="G27" s="250"/>
      <c r="H27" s="131"/>
      <c r="I27" s="251"/>
      <c r="J27" s="187"/>
      <c r="K27" s="261"/>
      <c r="L27" s="443"/>
    </row>
    <row r="28" spans="1:13" ht="30" customHeight="1">
      <c r="A28" s="265" t="s">
        <v>445</v>
      </c>
      <c r="B28" s="222" t="s">
        <v>446</v>
      </c>
      <c r="C28" s="133">
        <v>2.4</v>
      </c>
      <c r="D28" s="131" t="s">
        <v>387</v>
      </c>
      <c r="E28" s="134"/>
      <c r="F28" s="5">
        <f t="shared" si="1"/>
        <v>0</v>
      </c>
      <c r="G28" s="135"/>
      <c r="H28" s="131"/>
      <c r="I28" s="134"/>
      <c r="J28" s="5"/>
      <c r="K28" s="261"/>
      <c r="L28" s="443"/>
    </row>
    <row r="29" spans="1:13" ht="30" customHeight="1">
      <c r="A29" s="265" t="s">
        <v>447</v>
      </c>
      <c r="B29" s="222"/>
      <c r="C29" s="213">
        <v>8.5</v>
      </c>
      <c r="D29" s="131" t="s">
        <v>61</v>
      </c>
      <c r="E29" s="134"/>
      <c r="F29" s="5">
        <f t="shared" si="1"/>
        <v>0</v>
      </c>
      <c r="G29" s="186"/>
      <c r="H29" s="131"/>
      <c r="I29" s="134"/>
      <c r="J29" s="5"/>
      <c r="K29" s="261"/>
      <c r="L29" s="443"/>
    </row>
    <row r="30" spans="1:13" ht="30" customHeight="1">
      <c r="A30" s="262" t="s">
        <v>358</v>
      </c>
      <c r="B30" s="224" t="s">
        <v>865</v>
      </c>
      <c r="C30" s="221">
        <v>6</v>
      </c>
      <c r="D30" s="131" t="s">
        <v>151</v>
      </c>
      <c r="E30" s="134"/>
      <c r="F30" s="5">
        <f t="shared" si="1"/>
        <v>0</v>
      </c>
      <c r="G30" s="186"/>
      <c r="H30" s="131"/>
      <c r="I30" s="134"/>
      <c r="J30" s="5"/>
      <c r="K30" s="261"/>
      <c r="L30" s="443"/>
    </row>
    <row r="31" spans="1:13" ht="30" customHeight="1">
      <c r="A31" s="265" t="s">
        <v>448</v>
      </c>
      <c r="B31" s="222" t="s">
        <v>449</v>
      </c>
      <c r="C31" s="133">
        <v>13</v>
      </c>
      <c r="D31" s="131" t="s">
        <v>387</v>
      </c>
      <c r="E31" s="134"/>
      <c r="F31" s="5">
        <f t="shared" ref="F31" si="2">ROUNDDOWN(C31*E31,)</f>
        <v>0</v>
      </c>
      <c r="G31" s="5"/>
      <c r="H31" s="131"/>
      <c r="I31" s="134"/>
      <c r="J31" s="5"/>
      <c r="K31" s="261"/>
      <c r="L31" s="443"/>
    </row>
    <row r="32" spans="1:13" ht="30" customHeight="1">
      <c r="A32" s="345"/>
      <c r="B32" s="222"/>
      <c r="C32" s="133"/>
      <c r="D32" s="131"/>
      <c r="E32" s="134"/>
      <c r="F32" s="5"/>
      <c r="G32" s="135"/>
      <c r="H32" s="131"/>
      <c r="I32" s="134"/>
      <c r="J32" s="5"/>
      <c r="K32" s="167"/>
      <c r="L32" s="185"/>
    </row>
    <row r="33" spans="1:12" ht="30" customHeight="1">
      <c r="A33" s="345"/>
      <c r="B33" s="354"/>
      <c r="C33" s="252"/>
      <c r="D33" s="131"/>
      <c r="E33" s="134"/>
      <c r="F33" s="5"/>
      <c r="G33" s="184"/>
      <c r="H33" s="188"/>
      <c r="I33" s="189"/>
      <c r="J33" s="190"/>
      <c r="K33" s="167"/>
      <c r="L33" s="185"/>
    </row>
    <row r="34" spans="1:12" ht="30" customHeight="1">
      <c r="A34" s="345"/>
      <c r="B34" s="354"/>
      <c r="C34" s="133"/>
      <c r="D34" s="131"/>
      <c r="E34" s="134"/>
      <c r="F34" s="5"/>
      <c r="G34" s="162"/>
      <c r="H34" s="163"/>
      <c r="I34" s="2"/>
      <c r="J34" s="164"/>
      <c r="K34" s="167"/>
      <c r="L34" s="185"/>
    </row>
    <row r="35" spans="1:12" ht="30" customHeight="1">
      <c r="A35" s="345"/>
      <c r="B35" s="354"/>
      <c r="C35" s="133"/>
      <c r="D35" s="131"/>
      <c r="E35" s="134"/>
      <c r="F35" s="5"/>
      <c r="G35" s="162"/>
      <c r="H35" s="163"/>
      <c r="I35" s="2"/>
      <c r="J35" s="164"/>
      <c r="K35" s="167"/>
      <c r="L35" s="185"/>
    </row>
    <row r="36" spans="1:12" ht="30" customHeight="1">
      <c r="A36" s="345"/>
      <c r="B36" s="354"/>
      <c r="C36" s="133"/>
      <c r="D36" s="131"/>
      <c r="E36" s="134"/>
      <c r="F36" s="5"/>
      <c r="G36" s="162"/>
      <c r="H36" s="163"/>
      <c r="I36" s="2"/>
      <c r="J36" s="164"/>
      <c r="K36" s="167"/>
      <c r="L36" s="185"/>
    </row>
    <row r="37" spans="1:12" ht="30" customHeight="1">
      <c r="A37" s="345"/>
      <c r="B37" s="354"/>
      <c r="C37" s="133"/>
      <c r="D37" s="131"/>
      <c r="E37" s="134"/>
      <c r="F37" s="5"/>
      <c r="G37" s="162"/>
      <c r="H37" s="163"/>
      <c r="I37" s="2"/>
      <c r="J37" s="164"/>
      <c r="K37" s="167"/>
      <c r="L37" s="185"/>
    </row>
    <row r="38" spans="1:12" ht="30" customHeight="1">
      <c r="A38" s="345"/>
      <c r="B38" s="222"/>
      <c r="C38" s="133"/>
      <c r="D38" s="131"/>
      <c r="E38" s="134"/>
      <c r="F38" s="5"/>
      <c r="G38" s="162"/>
      <c r="H38" s="163"/>
      <c r="I38" s="2"/>
      <c r="J38" s="164"/>
      <c r="K38" s="167"/>
      <c r="L38" s="185"/>
    </row>
    <row r="39" spans="1:12" ht="30" customHeight="1">
      <c r="A39" s="349" t="s">
        <v>45</v>
      </c>
      <c r="B39" s="355"/>
      <c r="C39" s="215"/>
      <c r="D39" s="131"/>
      <c r="E39" s="134"/>
      <c r="F39" s="5">
        <f>SUM(F26:F38)</f>
        <v>0</v>
      </c>
      <c r="G39" s="183"/>
      <c r="H39" s="12"/>
      <c r="I39" s="12"/>
      <c r="J39" s="176"/>
      <c r="K39" s="178"/>
      <c r="L39" s="191"/>
    </row>
    <row r="40" spans="1:12" ht="15.6" customHeight="1">
      <c r="A40" s="180"/>
      <c r="B40" s="181"/>
      <c r="C40" s="180"/>
      <c r="D40" s="182"/>
      <c r="E40" s="180"/>
      <c r="F40" s="180"/>
      <c r="H40" s="180"/>
      <c r="I40" s="180"/>
      <c r="J40" s="180"/>
      <c r="L40" s="114"/>
    </row>
    <row r="41" spans="1:12" ht="30" customHeight="1">
      <c r="A41" s="596" t="s">
        <v>14</v>
      </c>
      <c r="B41" s="596"/>
      <c r="C41" s="596"/>
      <c r="D41" s="596"/>
      <c r="E41" s="596"/>
      <c r="F41" s="596"/>
      <c r="G41" s="597"/>
      <c r="H41" s="597"/>
      <c r="I41" s="597"/>
      <c r="K41" s="612">
        <f>K21+1</f>
        <v>33</v>
      </c>
      <c r="L41" s="612"/>
    </row>
    <row r="42" spans="1:12" ht="15" customHeight="1">
      <c r="A42" s="598" t="s">
        <v>12</v>
      </c>
      <c r="B42" s="601" t="s">
        <v>13</v>
      </c>
      <c r="C42" s="585" t="s">
        <v>9</v>
      </c>
      <c r="D42" s="604"/>
      <c r="E42" s="604"/>
      <c r="F42" s="604"/>
      <c r="G42" s="606" t="s">
        <v>4</v>
      </c>
      <c r="H42" s="607"/>
      <c r="I42" s="607"/>
      <c r="J42" s="608"/>
      <c r="K42" s="592" t="s">
        <v>2</v>
      </c>
      <c r="L42" s="593"/>
    </row>
    <row r="43" spans="1:12" ht="15" customHeight="1">
      <c r="A43" s="599"/>
      <c r="B43" s="602"/>
      <c r="C43" s="587"/>
      <c r="D43" s="605"/>
      <c r="E43" s="605"/>
      <c r="F43" s="605"/>
      <c r="G43" s="609"/>
      <c r="H43" s="610"/>
      <c r="I43" s="610"/>
      <c r="J43" s="611"/>
      <c r="K43" s="594"/>
      <c r="L43" s="595"/>
    </row>
    <row r="44" spans="1:12" ht="30" customHeight="1">
      <c r="A44" s="600"/>
      <c r="B44" s="603"/>
      <c r="C44" s="155" t="s">
        <v>0</v>
      </c>
      <c r="D44" s="156" t="s">
        <v>1</v>
      </c>
      <c r="E44" s="155" t="s">
        <v>5</v>
      </c>
      <c r="F44" s="157" t="s">
        <v>3</v>
      </c>
      <c r="G44" s="155" t="s">
        <v>0</v>
      </c>
      <c r="H44" s="158" t="s">
        <v>1</v>
      </c>
      <c r="I44" s="159" t="s">
        <v>5</v>
      </c>
      <c r="J44" s="159" t="s">
        <v>3</v>
      </c>
      <c r="K44" s="594"/>
      <c r="L44" s="595"/>
    </row>
    <row r="45" spans="1:12" ht="30" customHeight="1">
      <c r="A45" s="263" t="s">
        <v>450</v>
      </c>
      <c r="B45" s="161"/>
      <c r="C45" s="135"/>
      <c r="D45" s="131"/>
      <c r="E45" s="134"/>
      <c r="F45" s="5"/>
      <c r="G45" s="162"/>
      <c r="H45" s="163"/>
      <c r="I45" s="2"/>
      <c r="J45" s="164"/>
      <c r="K45" s="167"/>
      <c r="L45" s="185"/>
    </row>
    <row r="46" spans="1:12" ht="30" customHeight="1">
      <c r="A46" s="270" t="s">
        <v>451</v>
      </c>
      <c r="B46" s="253" t="s">
        <v>452</v>
      </c>
      <c r="C46" s="135">
        <v>129</v>
      </c>
      <c r="D46" s="131" t="s">
        <v>75</v>
      </c>
      <c r="E46" s="134"/>
      <c r="F46" s="5">
        <f t="shared" ref="F46:F50" si="3">ROUNDDOWN(C46*E46,)</f>
        <v>0</v>
      </c>
      <c r="G46" s="135"/>
      <c r="H46" s="131"/>
      <c r="I46" s="134"/>
      <c r="J46" s="5"/>
      <c r="K46" s="261"/>
      <c r="L46" s="443"/>
    </row>
    <row r="47" spans="1:12" ht="30" customHeight="1">
      <c r="A47" s="271" t="s">
        <v>453</v>
      </c>
      <c r="B47" s="161" t="s">
        <v>454</v>
      </c>
      <c r="C47" s="356">
        <v>14.4</v>
      </c>
      <c r="D47" s="131" t="s">
        <v>75</v>
      </c>
      <c r="E47" s="134"/>
      <c r="F47" s="5">
        <f t="shared" si="3"/>
        <v>0</v>
      </c>
      <c r="G47" s="135"/>
      <c r="H47" s="131"/>
      <c r="I47" s="134"/>
      <c r="J47" s="5"/>
      <c r="K47" s="261"/>
      <c r="L47" s="443"/>
    </row>
    <row r="48" spans="1:12" ht="30" customHeight="1">
      <c r="A48" s="271" t="s">
        <v>455</v>
      </c>
      <c r="B48" s="152" t="s">
        <v>456</v>
      </c>
      <c r="C48" s="283">
        <v>49.5</v>
      </c>
      <c r="D48" s="131" t="s">
        <v>75</v>
      </c>
      <c r="E48" s="134"/>
      <c r="F48" s="5">
        <f t="shared" si="3"/>
        <v>0</v>
      </c>
      <c r="G48" s="135"/>
      <c r="H48" s="131"/>
      <c r="I48" s="134"/>
      <c r="J48" s="5"/>
      <c r="K48" s="261"/>
      <c r="L48" s="443"/>
    </row>
    <row r="49" spans="1:12" ht="30" customHeight="1">
      <c r="A49" s="271" t="s">
        <v>457</v>
      </c>
      <c r="B49" s="161"/>
      <c r="C49" s="135">
        <v>49.5</v>
      </c>
      <c r="D49" s="131" t="s">
        <v>75</v>
      </c>
      <c r="E49" s="134"/>
      <c r="F49" s="5">
        <f t="shared" si="3"/>
        <v>0</v>
      </c>
      <c r="G49" s="135"/>
      <c r="H49" s="131"/>
      <c r="I49" s="134"/>
      <c r="J49" s="5"/>
      <c r="K49" s="261"/>
      <c r="L49" s="443"/>
    </row>
    <row r="50" spans="1:12" ht="30" customHeight="1">
      <c r="A50" s="271" t="s">
        <v>458</v>
      </c>
      <c r="B50" s="161" t="s">
        <v>459</v>
      </c>
      <c r="C50" s="135">
        <v>136</v>
      </c>
      <c r="D50" s="131" t="s">
        <v>75</v>
      </c>
      <c r="E50" s="134"/>
      <c r="F50" s="5">
        <f t="shared" si="3"/>
        <v>0</v>
      </c>
      <c r="G50" s="135"/>
      <c r="H50" s="131"/>
      <c r="I50" s="134"/>
      <c r="J50" s="5"/>
      <c r="K50" s="261"/>
      <c r="L50" s="443"/>
    </row>
    <row r="51" spans="1:12" ht="30" customHeight="1">
      <c r="A51" s="273"/>
      <c r="B51" s="161"/>
      <c r="C51" s="135"/>
      <c r="D51" s="131"/>
      <c r="E51" s="134"/>
      <c r="F51" s="5"/>
      <c r="G51" s="135"/>
      <c r="H51" s="131"/>
      <c r="I51" s="134"/>
      <c r="J51" s="5"/>
      <c r="K51" s="167"/>
      <c r="L51" s="185"/>
    </row>
    <row r="52" spans="1:12" ht="30" customHeight="1">
      <c r="A52" s="272"/>
      <c r="B52" s="161"/>
      <c r="C52" s="135"/>
      <c r="D52" s="131"/>
      <c r="E52" s="134"/>
      <c r="F52" s="5"/>
      <c r="G52" s="135"/>
      <c r="H52" s="131"/>
      <c r="I52" s="134"/>
      <c r="J52" s="5"/>
      <c r="K52" s="167"/>
      <c r="L52" s="185"/>
    </row>
    <row r="53" spans="1:12" ht="30" customHeight="1">
      <c r="A53" s="272"/>
      <c r="B53" s="161"/>
      <c r="C53" s="135"/>
      <c r="D53" s="131"/>
      <c r="E53" s="134"/>
      <c r="F53" s="5"/>
      <c r="G53" s="135"/>
      <c r="H53" s="131"/>
      <c r="I53" s="134"/>
      <c r="J53" s="5"/>
      <c r="K53" s="167"/>
      <c r="L53" s="185"/>
    </row>
    <row r="54" spans="1:12" ht="30" customHeight="1">
      <c r="A54" s="272"/>
      <c r="B54" s="161"/>
      <c r="C54" s="135"/>
      <c r="D54" s="131"/>
      <c r="E54" s="134"/>
      <c r="F54" s="5"/>
      <c r="G54" s="135"/>
      <c r="H54" s="131"/>
      <c r="I54" s="134"/>
      <c r="J54" s="5"/>
      <c r="K54" s="167"/>
      <c r="L54" s="185"/>
    </row>
    <row r="55" spans="1:12" ht="30" customHeight="1">
      <c r="A55" s="274"/>
      <c r="B55" s="161"/>
      <c r="C55" s="135"/>
      <c r="D55" s="131"/>
      <c r="E55" s="134"/>
      <c r="F55" s="5"/>
      <c r="G55" s="135"/>
      <c r="H55" s="131"/>
      <c r="I55" s="134"/>
      <c r="J55" s="5"/>
      <c r="K55" s="167"/>
      <c r="L55" s="185"/>
    </row>
    <row r="56" spans="1:12" ht="30" customHeight="1">
      <c r="A56" s="272"/>
      <c r="B56" s="161"/>
      <c r="C56" s="135"/>
      <c r="D56" s="131"/>
      <c r="E56" s="134"/>
      <c r="F56" s="5"/>
      <c r="G56" s="135"/>
      <c r="H56" s="131"/>
      <c r="I56" s="134"/>
      <c r="J56" s="5"/>
      <c r="K56" s="167"/>
      <c r="L56" s="185"/>
    </row>
    <row r="57" spans="1:12" ht="30" customHeight="1">
      <c r="A57" s="272"/>
      <c r="B57" s="152"/>
      <c r="C57" s="135"/>
      <c r="D57" s="131"/>
      <c r="E57" s="134"/>
      <c r="F57" s="5"/>
      <c r="G57" s="135"/>
      <c r="H57" s="131"/>
      <c r="I57" s="134"/>
      <c r="J57" s="5"/>
      <c r="K57" s="167"/>
      <c r="L57" s="185"/>
    </row>
    <row r="58" spans="1:12" ht="30" customHeight="1">
      <c r="A58" s="272"/>
      <c r="B58" s="161"/>
      <c r="C58" s="135"/>
      <c r="D58" s="131"/>
      <c r="E58" s="134"/>
      <c r="F58" s="5"/>
      <c r="G58" s="135"/>
      <c r="H58" s="131"/>
      <c r="I58" s="134"/>
      <c r="J58" s="5"/>
      <c r="K58" s="167"/>
      <c r="L58" s="185"/>
    </row>
    <row r="59" spans="1:12" ht="30" customHeight="1">
      <c r="A59" s="349" t="s">
        <v>45</v>
      </c>
      <c r="B59" s="203"/>
      <c r="C59" s="204"/>
      <c r="D59" s="205"/>
      <c r="E59" s="256"/>
      <c r="F59" s="176">
        <f>SUM(F46:F58)</f>
        <v>0</v>
      </c>
      <c r="G59" s="183"/>
      <c r="H59" s="205"/>
      <c r="I59" s="256"/>
      <c r="J59" s="176"/>
      <c r="K59" s="192"/>
      <c r="L59" s="191"/>
    </row>
    <row r="60" spans="1:12" ht="15.6" customHeight="1">
      <c r="A60" s="180"/>
      <c r="B60" s="181"/>
      <c r="C60" s="180"/>
      <c r="D60" s="182"/>
      <c r="E60" s="180"/>
      <c r="F60" s="180"/>
      <c r="H60" s="180"/>
      <c r="I60" s="180"/>
      <c r="J60" s="180"/>
      <c r="L60" s="114"/>
    </row>
    <row r="61" spans="1:12" ht="30" customHeight="1">
      <c r="A61" s="596" t="s">
        <v>14</v>
      </c>
      <c r="B61" s="596"/>
      <c r="C61" s="596"/>
      <c r="D61" s="596"/>
      <c r="E61" s="596"/>
      <c r="F61" s="596"/>
      <c r="G61" s="597"/>
      <c r="H61" s="597"/>
      <c r="I61" s="597"/>
      <c r="K61" s="612">
        <f>K41+1</f>
        <v>34</v>
      </c>
      <c r="L61" s="612"/>
    </row>
    <row r="62" spans="1:12" ht="15" customHeight="1">
      <c r="A62" s="598" t="s">
        <v>12</v>
      </c>
      <c r="B62" s="601" t="s">
        <v>13</v>
      </c>
      <c r="C62" s="585" t="s">
        <v>9</v>
      </c>
      <c r="D62" s="604"/>
      <c r="E62" s="604"/>
      <c r="F62" s="604"/>
      <c r="G62" s="606" t="s">
        <v>4</v>
      </c>
      <c r="H62" s="607"/>
      <c r="I62" s="607"/>
      <c r="J62" s="608"/>
      <c r="K62" s="592" t="s">
        <v>2</v>
      </c>
      <c r="L62" s="593"/>
    </row>
    <row r="63" spans="1:12" ht="15" customHeight="1">
      <c r="A63" s="599"/>
      <c r="B63" s="602"/>
      <c r="C63" s="587"/>
      <c r="D63" s="605"/>
      <c r="E63" s="605"/>
      <c r="F63" s="605"/>
      <c r="G63" s="609"/>
      <c r="H63" s="610"/>
      <c r="I63" s="610"/>
      <c r="J63" s="611"/>
      <c r="K63" s="594"/>
      <c r="L63" s="595"/>
    </row>
    <row r="64" spans="1:12" ht="30.75" customHeight="1">
      <c r="A64" s="600"/>
      <c r="B64" s="603"/>
      <c r="C64" s="155" t="s">
        <v>0</v>
      </c>
      <c r="D64" s="156" t="s">
        <v>1</v>
      </c>
      <c r="E64" s="155" t="s">
        <v>5</v>
      </c>
      <c r="F64" s="157" t="s">
        <v>3</v>
      </c>
      <c r="G64" s="155" t="s">
        <v>0</v>
      </c>
      <c r="H64" s="158" t="s">
        <v>1</v>
      </c>
      <c r="I64" s="159" t="s">
        <v>5</v>
      </c>
      <c r="J64" s="159" t="s">
        <v>3</v>
      </c>
      <c r="K64" s="594"/>
      <c r="L64" s="595"/>
    </row>
    <row r="65" spans="1:12" ht="30" customHeight="1">
      <c r="A65" s="263" t="s">
        <v>460</v>
      </c>
      <c r="B65" s="161"/>
      <c r="C65" s="135"/>
      <c r="D65" s="131"/>
      <c r="E65" s="134"/>
      <c r="F65" s="5"/>
      <c r="G65" s="162"/>
      <c r="H65" s="163"/>
      <c r="I65" s="2"/>
      <c r="J65" s="5"/>
      <c r="K65" s="165"/>
      <c r="L65" s="185"/>
    </row>
    <row r="66" spans="1:12" ht="30" customHeight="1">
      <c r="A66" s="136" t="s">
        <v>111</v>
      </c>
      <c r="B66" s="161"/>
      <c r="C66" s="135"/>
      <c r="D66" s="131"/>
      <c r="E66" s="134"/>
      <c r="F66" s="5"/>
      <c r="G66" s="162"/>
      <c r="H66" s="163"/>
      <c r="I66" s="164"/>
      <c r="J66" s="5"/>
      <c r="K66" s="167"/>
      <c r="L66" s="193"/>
    </row>
    <row r="67" spans="1:12" ht="30" customHeight="1">
      <c r="A67" s="357" t="s">
        <v>102</v>
      </c>
      <c r="B67" s="161" t="s">
        <v>103</v>
      </c>
      <c r="C67" s="133">
        <v>23.2</v>
      </c>
      <c r="D67" s="358" t="s">
        <v>75</v>
      </c>
      <c r="E67" s="134"/>
      <c r="F67" s="5">
        <f t="shared" ref="F67" si="4">ROUNDDOWN(C67*E67,)</f>
        <v>0</v>
      </c>
      <c r="G67" s="190"/>
      <c r="H67" s="195"/>
      <c r="I67" s="189"/>
      <c r="J67" s="190"/>
      <c r="K67" s="261"/>
      <c r="L67" s="443"/>
    </row>
    <row r="68" spans="1:12" ht="30" customHeight="1">
      <c r="A68" s="269" t="s">
        <v>461</v>
      </c>
      <c r="B68" s="152"/>
      <c r="C68" s="133"/>
      <c r="D68" s="358"/>
      <c r="E68" s="134"/>
      <c r="F68" s="5">
        <f>SUM(F67)</f>
        <v>0</v>
      </c>
      <c r="G68" s="194"/>
      <c r="H68" s="131"/>
      <c r="I68" s="134"/>
      <c r="J68" s="5"/>
      <c r="K68" s="333"/>
      <c r="L68" s="185"/>
    </row>
    <row r="69" spans="1:12" ht="30" customHeight="1">
      <c r="A69" s="269"/>
      <c r="B69" s="161"/>
      <c r="C69" s="196"/>
      <c r="D69" s="358"/>
      <c r="E69" s="134"/>
      <c r="F69" s="5"/>
      <c r="G69" s="196"/>
      <c r="H69" s="131"/>
      <c r="I69" s="134"/>
      <c r="J69" s="5"/>
      <c r="K69" s="167"/>
      <c r="L69" s="185"/>
    </row>
    <row r="70" spans="1:12" ht="30" customHeight="1">
      <c r="A70" s="357"/>
      <c r="B70" s="161"/>
      <c r="C70" s="197"/>
      <c r="D70" s="358"/>
      <c r="E70" s="134"/>
      <c r="F70" s="5"/>
      <c r="G70" s="197"/>
      <c r="H70" s="131"/>
      <c r="I70" s="134"/>
      <c r="J70" s="5"/>
      <c r="K70" s="167"/>
      <c r="L70" s="185"/>
    </row>
    <row r="71" spans="1:12" ht="30" customHeight="1">
      <c r="A71" s="269" t="s">
        <v>112</v>
      </c>
      <c r="B71" s="152"/>
      <c r="C71" s="197"/>
      <c r="D71" s="358"/>
      <c r="E71" s="134"/>
      <c r="F71" s="5"/>
      <c r="G71" s="197"/>
      <c r="H71" s="131"/>
      <c r="I71" s="134"/>
      <c r="J71" s="5"/>
      <c r="K71" s="167"/>
      <c r="L71" s="185"/>
    </row>
    <row r="72" spans="1:12" ht="30" customHeight="1">
      <c r="A72" s="357" t="s">
        <v>105</v>
      </c>
      <c r="B72" s="161" t="s">
        <v>103</v>
      </c>
      <c r="C72" s="359">
        <v>24.4</v>
      </c>
      <c r="D72" s="131" t="s">
        <v>60</v>
      </c>
      <c r="E72" s="134"/>
      <c r="F72" s="5">
        <f t="shared" ref="F72" si="5">ROUNDDOWN(C72*E72,)</f>
        <v>0</v>
      </c>
      <c r="G72" s="197"/>
      <c r="H72" s="131"/>
      <c r="I72" s="134"/>
      <c r="J72" s="5"/>
      <c r="K72" s="261"/>
      <c r="L72" s="443"/>
    </row>
    <row r="73" spans="1:12" ht="30" customHeight="1">
      <c r="A73" s="269" t="s">
        <v>461</v>
      </c>
      <c r="B73" s="161"/>
      <c r="C73" s="196"/>
      <c r="D73" s="358"/>
      <c r="E73" s="134"/>
      <c r="F73" s="5">
        <f>SUM(F72)</f>
        <v>0</v>
      </c>
      <c r="G73" s="197"/>
      <c r="H73" s="131"/>
      <c r="I73" s="134"/>
      <c r="J73" s="5"/>
      <c r="K73" s="167"/>
      <c r="L73" s="185"/>
    </row>
    <row r="74" spans="1:12" ht="30" customHeight="1">
      <c r="A74" s="357"/>
      <c r="B74" s="161"/>
      <c r="C74" s="197"/>
      <c r="D74" s="358"/>
      <c r="E74" s="134"/>
      <c r="F74" s="5"/>
      <c r="G74" s="186"/>
      <c r="H74" s="131"/>
      <c r="I74" s="134"/>
      <c r="J74" s="5"/>
      <c r="K74" s="167"/>
      <c r="L74" s="185"/>
    </row>
    <row r="75" spans="1:12" ht="30" customHeight="1">
      <c r="A75" s="136" t="s">
        <v>113</v>
      </c>
      <c r="B75" s="161"/>
      <c r="C75" s="196"/>
      <c r="D75" s="358"/>
      <c r="E75" s="134"/>
      <c r="F75" s="5"/>
      <c r="G75" s="196"/>
      <c r="H75" s="131"/>
      <c r="I75" s="134"/>
      <c r="J75" s="5"/>
      <c r="K75" s="167"/>
      <c r="L75" s="185"/>
    </row>
    <row r="76" spans="1:12" ht="30" customHeight="1">
      <c r="A76" s="357" t="s">
        <v>110</v>
      </c>
      <c r="B76" s="161" t="s">
        <v>115</v>
      </c>
      <c r="C76" s="359">
        <v>49.3</v>
      </c>
      <c r="D76" s="131" t="s">
        <v>75</v>
      </c>
      <c r="E76" s="134"/>
      <c r="F76" s="5">
        <f t="shared" ref="F76:F77" si="6">ROUNDDOWN(C76*E76,)</f>
        <v>0</v>
      </c>
      <c r="G76" s="162"/>
      <c r="H76" s="3"/>
      <c r="I76" s="198"/>
      <c r="J76" s="190"/>
      <c r="K76" s="261"/>
      <c r="L76" s="443"/>
    </row>
    <row r="77" spans="1:12" ht="30" customHeight="1">
      <c r="A77" s="357" t="s">
        <v>108</v>
      </c>
      <c r="B77" s="360" t="s">
        <v>118</v>
      </c>
      <c r="C77" s="361">
        <v>49.3</v>
      </c>
      <c r="D77" s="131" t="s">
        <v>75</v>
      </c>
      <c r="E77" s="134"/>
      <c r="F77" s="5">
        <f t="shared" si="6"/>
        <v>0</v>
      </c>
      <c r="G77" s="162"/>
      <c r="H77" s="163"/>
      <c r="I77" s="198"/>
      <c r="J77" s="190"/>
      <c r="K77" s="261"/>
      <c r="L77" s="443"/>
    </row>
    <row r="78" spans="1:12" ht="30" customHeight="1">
      <c r="A78" s="269" t="s">
        <v>461</v>
      </c>
      <c r="B78" s="174"/>
      <c r="C78" s="362"/>
      <c r="D78" s="335"/>
      <c r="E78" s="149"/>
      <c r="F78" s="254">
        <f>SUM(F76:F77)</f>
        <v>0</v>
      </c>
      <c r="G78" s="199"/>
      <c r="H78" s="78"/>
      <c r="I78" s="200"/>
      <c r="J78" s="190"/>
      <c r="K78" s="201"/>
      <c r="L78" s="202"/>
    </row>
    <row r="79" spans="1:12" ht="30" customHeight="1">
      <c r="A79" s="268"/>
      <c r="B79" s="203"/>
      <c r="C79" s="204"/>
      <c r="D79" s="205"/>
      <c r="E79" s="206"/>
      <c r="F79" s="176"/>
      <c r="G79" s="183"/>
      <c r="H79" s="207"/>
      <c r="I79" s="208"/>
      <c r="J79" s="209"/>
      <c r="K79" s="178"/>
      <c r="L79" s="191"/>
    </row>
    <row r="80" spans="1:12" ht="15.6" customHeight="1">
      <c r="L80" s="114"/>
    </row>
    <row r="81" spans="1:12" ht="30" customHeight="1">
      <c r="A81" s="596" t="s">
        <v>14</v>
      </c>
      <c r="B81" s="596"/>
      <c r="C81" s="596"/>
      <c r="D81" s="596"/>
      <c r="E81" s="596"/>
      <c r="F81" s="596"/>
      <c r="G81" s="597"/>
      <c r="H81" s="597"/>
      <c r="I81" s="597"/>
      <c r="K81" s="612">
        <f>K61+1</f>
        <v>35</v>
      </c>
      <c r="L81" s="612"/>
    </row>
    <row r="82" spans="1:12" ht="15" customHeight="1">
      <c r="A82" s="598" t="s">
        <v>12</v>
      </c>
      <c r="B82" s="601" t="s">
        <v>13</v>
      </c>
      <c r="C82" s="585" t="s">
        <v>9</v>
      </c>
      <c r="D82" s="604"/>
      <c r="E82" s="604"/>
      <c r="F82" s="604"/>
      <c r="G82" s="606" t="s">
        <v>4</v>
      </c>
      <c r="H82" s="607"/>
      <c r="I82" s="607"/>
      <c r="J82" s="608"/>
      <c r="K82" s="592" t="s">
        <v>2</v>
      </c>
      <c r="L82" s="593"/>
    </row>
    <row r="83" spans="1:12" ht="15" customHeight="1">
      <c r="A83" s="599"/>
      <c r="B83" s="602"/>
      <c r="C83" s="587"/>
      <c r="D83" s="605"/>
      <c r="E83" s="605"/>
      <c r="F83" s="605"/>
      <c r="G83" s="609"/>
      <c r="H83" s="610"/>
      <c r="I83" s="610"/>
      <c r="J83" s="611"/>
      <c r="K83" s="594"/>
      <c r="L83" s="595"/>
    </row>
    <row r="84" spans="1:12" ht="30.75" customHeight="1">
      <c r="A84" s="600"/>
      <c r="B84" s="603"/>
      <c r="C84" s="155" t="s">
        <v>0</v>
      </c>
      <c r="D84" s="156" t="s">
        <v>1</v>
      </c>
      <c r="E84" s="155" t="s">
        <v>5</v>
      </c>
      <c r="F84" s="157" t="s">
        <v>3</v>
      </c>
      <c r="G84" s="155" t="s">
        <v>0</v>
      </c>
      <c r="H84" s="158" t="s">
        <v>1</v>
      </c>
      <c r="I84" s="159" t="s">
        <v>5</v>
      </c>
      <c r="J84" s="159" t="s">
        <v>3</v>
      </c>
      <c r="K84" s="594"/>
      <c r="L84" s="595"/>
    </row>
    <row r="85" spans="1:12" ht="30" customHeight="1">
      <c r="A85" s="136" t="s">
        <v>122</v>
      </c>
      <c r="B85" s="161"/>
      <c r="C85" s="197"/>
      <c r="D85" s="131"/>
      <c r="E85" s="283"/>
      <c r="F85" s="5"/>
      <c r="G85" s="5"/>
      <c r="H85" s="131"/>
      <c r="I85" s="134"/>
      <c r="J85" s="5"/>
      <c r="K85" s="167"/>
      <c r="L85" s="185"/>
    </row>
    <row r="86" spans="1:12" ht="30" customHeight="1">
      <c r="A86" s="363" t="s">
        <v>462</v>
      </c>
      <c r="B86" s="364"/>
      <c r="C86" s="359">
        <v>23.2</v>
      </c>
      <c r="D86" s="358" t="s">
        <v>75</v>
      </c>
      <c r="E86" s="134"/>
      <c r="F86" s="5">
        <f t="shared" ref="F86:F88" si="7">ROUNDDOWN(C86*E86,)</f>
        <v>0</v>
      </c>
      <c r="G86" s="212"/>
      <c r="H86" s="365"/>
      <c r="I86" s="366"/>
      <c r="J86" s="367"/>
      <c r="K86" s="261"/>
      <c r="L86" s="443"/>
    </row>
    <row r="87" spans="1:12" ht="30" customHeight="1">
      <c r="A87" s="357" t="s">
        <v>463</v>
      </c>
      <c r="B87" s="364"/>
      <c r="C87" s="133">
        <v>23.2</v>
      </c>
      <c r="D87" s="358" t="s">
        <v>75</v>
      </c>
      <c r="E87" s="134"/>
      <c r="F87" s="5">
        <f t="shared" si="7"/>
        <v>0</v>
      </c>
      <c r="G87" s="5"/>
      <c r="H87" s="131"/>
      <c r="I87" s="134"/>
      <c r="J87" s="5"/>
      <c r="K87" s="261"/>
      <c r="L87" s="443"/>
    </row>
    <row r="88" spans="1:12" ht="30" customHeight="1">
      <c r="A88" s="357" t="s">
        <v>129</v>
      </c>
      <c r="B88" s="161"/>
      <c r="C88" s="133">
        <v>23.2</v>
      </c>
      <c r="D88" s="358" t="s">
        <v>75</v>
      </c>
      <c r="E88" s="134"/>
      <c r="F88" s="5">
        <f t="shared" si="7"/>
        <v>0</v>
      </c>
      <c r="G88" s="162"/>
      <c r="H88" s="163"/>
      <c r="I88" s="2"/>
      <c r="J88" s="164"/>
      <c r="K88" s="261"/>
      <c r="L88" s="443"/>
    </row>
    <row r="89" spans="1:12" ht="30" customHeight="1">
      <c r="A89" s="269" t="s">
        <v>461</v>
      </c>
      <c r="B89" s="161"/>
      <c r="C89" s="359"/>
      <c r="D89" s="131"/>
      <c r="E89" s="134"/>
      <c r="F89" s="5">
        <f>SUM(F86:F88)</f>
        <v>0</v>
      </c>
      <c r="G89" s="162"/>
      <c r="H89" s="3"/>
      <c r="I89" s="164"/>
      <c r="J89" s="164"/>
      <c r="K89" s="167"/>
      <c r="L89" s="185"/>
    </row>
    <row r="90" spans="1:12" ht="30" customHeight="1">
      <c r="A90" s="136"/>
      <c r="B90" s="161"/>
      <c r="C90" s="135"/>
      <c r="D90" s="131"/>
      <c r="E90" s="134"/>
      <c r="F90" s="5"/>
      <c r="G90" s="162"/>
      <c r="H90" s="163"/>
      <c r="I90" s="2"/>
      <c r="J90" s="164"/>
      <c r="K90" s="167"/>
      <c r="L90" s="193"/>
    </row>
    <row r="91" spans="1:12" ht="30" customHeight="1">
      <c r="A91" s="136" t="s">
        <v>167</v>
      </c>
      <c r="B91" s="255"/>
      <c r="C91" s="283"/>
      <c r="D91" s="131"/>
      <c r="E91" s="134"/>
      <c r="F91" s="5"/>
      <c r="G91" s="162"/>
      <c r="H91" s="163"/>
      <c r="I91" s="2"/>
      <c r="J91" s="164"/>
      <c r="K91" s="167"/>
      <c r="L91" s="185"/>
    </row>
    <row r="92" spans="1:12" ht="30" customHeight="1">
      <c r="A92" s="357" t="s">
        <v>464</v>
      </c>
      <c r="B92" s="152" t="s">
        <v>465</v>
      </c>
      <c r="C92" s="135">
        <v>4</v>
      </c>
      <c r="D92" s="131" t="s">
        <v>64</v>
      </c>
      <c r="E92" s="134"/>
      <c r="F92" s="5">
        <f t="shared" ref="F92" si="8">ROUNDDOWN(C92*E92,)</f>
        <v>0</v>
      </c>
      <c r="G92" s="162"/>
      <c r="H92" s="163"/>
      <c r="I92" s="2"/>
      <c r="J92" s="164"/>
      <c r="K92" s="261"/>
      <c r="L92" s="443"/>
    </row>
    <row r="93" spans="1:12" ht="30" customHeight="1">
      <c r="A93" s="269" t="s">
        <v>461</v>
      </c>
      <c r="B93" s="161"/>
      <c r="C93" s="359"/>
      <c r="D93" s="131"/>
      <c r="E93" s="134"/>
      <c r="F93" s="5">
        <f>SUM(F92)</f>
        <v>0</v>
      </c>
      <c r="G93" s="162"/>
      <c r="H93" s="163"/>
      <c r="I93" s="2"/>
      <c r="J93" s="164"/>
      <c r="K93" s="167"/>
      <c r="L93" s="368"/>
    </row>
    <row r="94" spans="1:12" ht="30" customHeight="1">
      <c r="A94" s="357"/>
      <c r="B94" s="161"/>
      <c r="C94" s="359"/>
      <c r="D94" s="131"/>
      <c r="E94" s="134"/>
      <c r="F94" s="5"/>
      <c r="G94" s="162"/>
      <c r="H94" s="163"/>
      <c r="I94" s="2"/>
      <c r="J94" s="164"/>
      <c r="K94" s="167"/>
      <c r="L94" s="193"/>
    </row>
    <row r="95" spans="1:12" ht="30" customHeight="1">
      <c r="A95" s="357"/>
      <c r="B95" s="161"/>
      <c r="C95" s="217"/>
      <c r="D95" s="131"/>
      <c r="E95" s="134"/>
      <c r="F95" s="5"/>
      <c r="G95" s="162"/>
      <c r="H95" s="3"/>
      <c r="I95" s="164"/>
      <c r="J95" s="164"/>
      <c r="K95" s="167"/>
      <c r="L95" s="193"/>
    </row>
    <row r="96" spans="1:12" ht="30" customHeight="1">
      <c r="A96" s="357"/>
      <c r="B96" s="161"/>
      <c r="C96" s="135"/>
      <c r="D96" s="131"/>
      <c r="E96" s="134"/>
      <c r="F96" s="164"/>
      <c r="G96" s="162"/>
      <c r="H96" s="3"/>
      <c r="I96" s="164"/>
      <c r="J96" s="164"/>
      <c r="K96" s="167"/>
      <c r="L96" s="185"/>
    </row>
    <row r="97" spans="1:12" ht="30" customHeight="1">
      <c r="A97" s="357"/>
      <c r="B97" s="161"/>
      <c r="C97" s="135"/>
      <c r="D97" s="131"/>
      <c r="E97" s="134"/>
      <c r="F97" s="5"/>
      <c r="G97" s="162"/>
      <c r="H97" s="163"/>
      <c r="I97" s="164"/>
      <c r="J97" s="164"/>
      <c r="K97" s="167"/>
      <c r="L97" s="185"/>
    </row>
    <row r="98" spans="1:12" ht="30" customHeight="1">
      <c r="A98" s="357"/>
      <c r="B98" s="161"/>
      <c r="C98" s="135"/>
      <c r="D98" s="131"/>
      <c r="E98" s="134"/>
      <c r="F98" s="5"/>
      <c r="G98" s="162"/>
      <c r="H98" s="3"/>
      <c r="I98" s="164"/>
      <c r="J98" s="164"/>
      <c r="K98" s="167"/>
      <c r="L98" s="193"/>
    </row>
    <row r="99" spans="1:12" ht="30" customHeight="1">
      <c r="A99" s="173" t="s">
        <v>45</v>
      </c>
      <c r="B99" s="203"/>
      <c r="C99" s="204"/>
      <c r="D99" s="205"/>
      <c r="E99" s="256"/>
      <c r="F99" s="176">
        <f>F68+F73+F78+F89+F93</f>
        <v>0</v>
      </c>
      <c r="G99" s="183"/>
      <c r="H99" s="12"/>
      <c r="I99" s="12"/>
      <c r="J99" s="298"/>
      <c r="K99" s="192"/>
      <c r="L99" s="191"/>
    </row>
    <row r="100" spans="1:12" ht="15.6" customHeight="1">
      <c r="A100" s="180"/>
      <c r="B100" s="181"/>
      <c r="C100" s="180"/>
      <c r="D100" s="182"/>
      <c r="E100" s="180"/>
      <c r="F100" s="180"/>
      <c r="H100" s="180"/>
      <c r="I100" s="180"/>
      <c r="J100" s="180"/>
      <c r="L100" s="114"/>
    </row>
    <row r="101" spans="1:12" ht="30" customHeight="1">
      <c r="A101" s="596"/>
      <c r="B101" s="596"/>
      <c r="C101" s="596"/>
      <c r="D101" s="596"/>
      <c r="E101" s="596"/>
      <c r="F101" s="596"/>
      <c r="G101" s="597"/>
      <c r="H101" s="597"/>
      <c r="I101" s="597"/>
      <c r="K101" s="612"/>
      <c r="L101" s="612"/>
    </row>
  </sheetData>
  <mergeCells count="37">
    <mergeCell ref="A101:I101"/>
    <mergeCell ref="K101:L101"/>
    <mergeCell ref="A81:I81"/>
    <mergeCell ref="K81:L81"/>
    <mergeCell ref="A82:A84"/>
    <mergeCell ref="B82:B84"/>
    <mergeCell ref="C82:F83"/>
    <mergeCell ref="G82:J83"/>
    <mergeCell ref="K82:L84"/>
    <mergeCell ref="A61:I61"/>
    <mergeCell ref="K61:L61"/>
    <mergeCell ref="A62:A64"/>
    <mergeCell ref="B62:B64"/>
    <mergeCell ref="C62:F63"/>
    <mergeCell ref="G62:J63"/>
    <mergeCell ref="K62:L64"/>
    <mergeCell ref="A41:I41"/>
    <mergeCell ref="K41:L41"/>
    <mergeCell ref="A42:A44"/>
    <mergeCell ref="B42:B44"/>
    <mergeCell ref="C42:F43"/>
    <mergeCell ref="G42:J43"/>
    <mergeCell ref="K42:L44"/>
    <mergeCell ref="A21:I21"/>
    <mergeCell ref="K21:L21"/>
    <mergeCell ref="A22:A24"/>
    <mergeCell ref="B22:B24"/>
    <mergeCell ref="C22:F23"/>
    <mergeCell ref="G22:J23"/>
    <mergeCell ref="K22:L24"/>
    <mergeCell ref="A1:I1"/>
    <mergeCell ref="K1:L1"/>
    <mergeCell ref="A2:A4"/>
    <mergeCell ref="B2:B4"/>
    <mergeCell ref="C2:F3"/>
    <mergeCell ref="G2:J3"/>
    <mergeCell ref="K2:L4"/>
  </mergeCells>
  <phoneticPr fontId="8"/>
  <conditionalFormatting sqref="G65">
    <cfRule type="cellIs" dxfId="149" priority="41" stopIfTrue="1" operator="notEqual">
      <formula>C65</formula>
    </cfRule>
  </conditionalFormatting>
  <conditionalFormatting sqref="G45">
    <cfRule type="cellIs" dxfId="148" priority="40" stopIfTrue="1" operator="notEqual">
      <formula>C45</formula>
    </cfRule>
  </conditionalFormatting>
  <conditionalFormatting sqref="G25 G37:G39 G34:G35 G27">
    <cfRule type="cellIs" dxfId="147" priority="39" stopIfTrue="1" operator="notEqual">
      <formula>C25</formula>
    </cfRule>
  </conditionalFormatting>
  <conditionalFormatting sqref="J5 G17:G19 I17 J17:J18">
    <cfRule type="cellIs" dxfId="146" priority="37" stopIfTrue="1" operator="notEqual">
      <formula>C5</formula>
    </cfRule>
  </conditionalFormatting>
  <conditionalFormatting sqref="G5">
    <cfRule type="cellIs" dxfId="145" priority="38" stopIfTrue="1" operator="notEqual">
      <formula>#REF!</formula>
    </cfRule>
  </conditionalFormatting>
  <conditionalFormatting sqref="G66">
    <cfRule type="cellIs" dxfId="144" priority="36" stopIfTrue="1" operator="notEqual">
      <formula>C66</formula>
    </cfRule>
  </conditionalFormatting>
  <conditionalFormatting sqref="G78 I78">
    <cfRule type="cellIs" dxfId="143" priority="32" stopIfTrue="1" operator="notEqual">
      <formula>C78</formula>
    </cfRule>
  </conditionalFormatting>
  <conditionalFormatting sqref="G98 I98:J98">
    <cfRule type="cellIs" dxfId="142" priority="24" stopIfTrue="1" operator="notEqual">
      <formula>C98</formula>
    </cfRule>
  </conditionalFormatting>
  <conditionalFormatting sqref="G76 I76">
    <cfRule type="cellIs" dxfId="141" priority="34" stopIfTrue="1" operator="notEqual">
      <formula>C76</formula>
    </cfRule>
  </conditionalFormatting>
  <conditionalFormatting sqref="G77 I77">
    <cfRule type="cellIs" dxfId="140" priority="33" stopIfTrue="1" operator="notEqual">
      <formula>C77</formula>
    </cfRule>
  </conditionalFormatting>
  <conditionalFormatting sqref="J99 G99 G88">
    <cfRule type="cellIs" dxfId="139" priority="31" stopIfTrue="1" operator="notEqual">
      <formula>C88</formula>
    </cfRule>
  </conditionalFormatting>
  <conditionalFormatting sqref="G88">
    <cfRule type="cellIs" dxfId="138" priority="30" stopIfTrue="1" operator="notEqual">
      <formula>C88</formula>
    </cfRule>
  </conditionalFormatting>
  <conditionalFormatting sqref="G94">
    <cfRule type="cellIs" dxfId="137" priority="29" stopIfTrue="1" operator="notEqual">
      <formula>C94</formula>
    </cfRule>
  </conditionalFormatting>
  <conditionalFormatting sqref="G92:G93">
    <cfRule type="cellIs" dxfId="136" priority="28" stopIfTrue="1" operator="notEqual">
      <formula>C92</formula>
    </cfRule>
  </conditionalFormatting>
  <conditionalFormatting sqref="G76 I76">
    <cfRule type="cellIs" dxfId="135" priority="22" stopIfTrue="1" operator="notEqual">
      <formula>C76</formula>
    </cfRule>
  </conditionalFormatting>
  <conditionalFormatting sqref="G96 I96:J96">
    <cfRule type="cellIs" dxfId="134" priority="27" stopIfTrue="1" operator="notEqual">
      <formula>C96</formula>
    </cfRule>
  </conditionalFormatting>
  <conditionalFormatting sqref="G95 I95:J95">
    <cfRule type="cellIs" dxfId="133" priority="26" stopIfTrue="1" operator="notEqual">
      <formula>C95</formula>
    </cfRule>
  </conditionalFormatting>
  <conditionalFormatting sqref="G97 I97:J97">
    <cfRule type="cellIs" dxfId="132" priority="25" stopIfTrue="1" operator="notEqual">
      <formula>C97</formula>
    </cfRule>
  </conditionalFormatting>
  <conditionalFormatting sqref="G77 I77">
    <cfRule type="cellIs" dxfId="131" priority="23" stopIfTrue="1" operator="notEqual">
      <formula>C77</formula>
    </cfRule>
  </conditionalFormatting>
  <conditionalFormatting sqref="G78 I78">
    <cfRule type="cellIs" dxfId="130" priority="21" stopIfTrue="1" operator="notEqual">
      <formula>C78</formula>
    </cfRule>
  </conditionalFormatting>
  <conditionalFormatting sqref="G89 I89:J89">
    <cfRule type="cellIs" dxfId="129" priority="20" stopIfTrue="1" operator="notEqual">
      <formula>C89</formula>
    </cfRule>
  </conditionalFormatting>
  <conditionalFormatting sqref="G77 I77">
    <cfRule type="cellIs" dxfId="128" priority="18" stopIfTrue="1" operator="notEqual">
      <formula>C77</formula>
    </cfRule>
  </conditionalFormatting>
  <conditionalFormatting sqref="G76 I76">
    <cfRule type="cellIs" dxfId="127" priority="19" stopIfTrue="1" operator="notEqual">
      <formula>C76</formula>
    </cfRule>
  </conditionalFormatting>
  <conditionalFormatting sqref="G78">
    <cfRule type="cellIs" dxfId="126" priority="17" stopIfTrue="1" operator="notEqual">
      <formula>C78</formula>
    </cfRule>
  </conditionalFormatting>
  <conditionalFormatting sqref="G78 I78">
    <cfRule type="cellIs" dxfId="125" priority="14" stopIfTrue="1" operator="notEqual">
      <formula>C78</formula>
    </cfRule>
  </conditionalFormatting>
  <conditionalFormatting sqref="G76 I76">
    <cfRule type="cellIs" dxfId="124" priority="16" stopIfTrue="1" operator="notEqual">
      <formula>C76</formula>
    </cfRule>
  </conditionalFormatting>
  <conditionalFormatting sqref="G77 I77">
    <cfRule type="cellIs" dxfId="123" priority="15" stopIfTrue="1" operator="notEqual">
      <formula>C77</formula>
    </cfRule>
  </conditionalFormatting>
  <conditionalFormatting sqref="G79">
    <cfRule type="cellIs" dxfId="122" priority="13" stopIfTrue="1" operator="notEqual">
      <formula>C79</formula>
    </cfRule>
  </conditionalFormatting>
  <conditionalFormatting sqref="G36">
    <cfRule type="cellIs" dxfId="121" priority="12" stopIfTrue="1" operator="notEqual">
      <formula>C36</formula>
    </cfRule>
  </conditionalFormatting>
  <conditionalFormatting sqref="G36">
    <cfRule type="cellIs" dxfId="120" priority="11" stopIfTrue="1" operator="notEqual">
      <formula>C36</formula>
    </cfRule>
  </conditionalFormatting>
  <conditionalFormatting sqref="G91">
    <cfRule type="cellIs" dxfId="119" priority="10" stopIfTrue="1" operator="notEqual">
      <formula>C91</formula>
    </cfRule>
  </conditionalFormatting>
  <conditionalFormatting sqref="G91">
    <cfRule type="cellIs" dxfId="118" priority="9" stopIfTrue="1" operator="notEqual">
      <formula>C91</formula>
    </cfRule>
  </conditionalFormatting>
  <conditionalFormatting sqref="G90">
    <cfRule type="cellIs" dxfId="117" priority="8" stopIfTrue="1" operator="notEqual">
      <formula>C90</formula>
    </cfRule>
  </conditionalFormatting>
  <conditionalFormatting sqref="G90">
    <cfRule type="cellIs" dxfId="116" priority="7" stopIfTrue="1" operator="notEqual">
      <formula>C90</formula>
    </cfRule>
  </conditionalFormatting>
  <conditionalFormatting sqref="I66">
    <cfRule type="cellIs" dxfId="115" priority="6" stopIfTrue="1" operator="notEqual">
      <formula>E66</formula>
    </cfRule>
  </conditionalFormatting>
  <conditionalFormatting sqref="I66">
    <cfRule type="cellIs" dxfId="114" priority="5" stopIfTrue="1" operator="notEqual">
      <formula>E66</formula>
    </cfRule>
  </conditionalFormatting>
  <conditionalFormatting sqref="I66">
    <cfRule type="cellIs" dxfId="113" priority="4" stopIfTrue="1" operator="notEqual">
      <formula>E66</formula>
    </cfRule>
  </conditionalFormatting>
  <conditionalFormatting sqref="I66">
    <cfRule type="cellIs" dxfId="112" priority="3" stopIfTrue="1" operator="notEqual">
      <formula>E66</formula>
    </cfRule>
  </conditionalFormatting>
  <printOptions horizontalCentered="1" verticalCentered="1"/>
  <pageMargins left="0.39370078740157483" right="0.39370078740157483" top="0.78740157480314965" bottom="0.39370078740157483" header="0.51181102362204722" footer="0.51181102362204722"/>
  <pageSetup paperSize="9" orientation="landscape" blackAndWhite="1" r:id="rId1"/>
  <headerFooter alignWithMargins="0"/>
  <rowBreaks count="5" manualBreakCount="5">
    <brk id="20" max="16383" man="1"/>
    <brk id="40" max="16383" man="1"/>
    <brk id="60" max="16383" man="1"/>
    <brk id="80" max="16383" man="1"/>
    <brk id="10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B594C-AA53-4F9A-928B-1098A41121A0}">
  <dimension ref="A1:Q120"/>
  <sheetViews>
    <sheetView showGridLines="0" view="pageBreakPreview" topLeftCell="A67" zoomScale="85" zoomScaleNormal="100" zoomScaleSheetLayoutView="85" workbookViewId="0">
      <selection activeCell="O291" sqref="O291"/>
    </sheetView>
  </sheetViews>
  <sheetFormatPr defaultColWidth="8.875" defaultRowHeight="30.6" customHeight="1"/>
  <cols>
    <col min="1" max="1" width="30.75" style="16" customWidth="1"/>
    <col min="2" max="2" width="25.875" style="210" customWidth="1"/>
    <col min="3" max="3" width="8.375" style="16" customWidth="1"/>
    <col min="4" max="4" width="3.625" style="211" customWidth="1"/>
    <col min="5" max="5" width="9.625" style="16" customWidth="1"/>
    <col min="6" max="6" width="13" style="16" customWidth="1"/>
    <col min="7" max="7" width="8.375" style="16" customWidth="1"/>
    <col min="8" max="8" width="3.625" style="16" customWidth="1"/>
    <col min="9" max="9" width="9.625" style="16" customWidth="1"/>
    <col min="10" max="10" width="13" style="16" customWidth="1"/>
    <col min="11" max="11" width="6.625" style="16" customWidth="1"/>
    <col min="12" max="12" width="4.625" style="216" customWidth="1"/>
    <col min="13" max="13" width="9.5" style="216" bestFit="1" customWidth="1"/>
    <col min="14" max="14" width="11.125" style="216" customWidth="1"/>
    <col min="15" max="15" width="8.875" style="218"/>
    <col min="16" max="16" width="11.25" style="16" bestFit="1" customWidth="1"/>
    <col min="17" max="253" width="8.875" style="16"/>
    <col min="254" max="254" width="30.75" style="16" customWidth="1"/>
    <col min="255" max="255" width="25.875" style="16" customWidth="1"/>
    <col min="256" max="256" width="8.375" style="16" customWidth="1"/>
    <col min="257" max="257" width="3.625" style="16" customWidth="1"/>
    <col min="258" max="258" width="9.625" style="16" customWidth="1"/>
    <col min="259" max="259" width="13" style="16" customWidth="1"/>
    <col min="260" max="260" width="8.375" style="16" customWidth="1"/>
    <col min="261" max="261" width="3.625" style="16" customWidth="1"/>
    <col min="262" max="262" width="9.625" style="16" customWidth="1"/>
    <col min="263" max="263" width="13" style="16" customWidth="1"/>
    <col min="264" max="264" width="10.625" style="16" customWidth="1"/>
    <col min="265" max="265" width="8.875" style="16" customWidth="1"/>
    <col min="266" max="509" width="8.875" style="16"/>
    <col min="510" max="510" width="30.75" style="16" customWidth="1"/>
    <col min="511" max="511" width="25.875" style="16" customWidth="1"/>
    <col min="512" max="512" width="8.375" style="16" customWidth="1"/>
    <col min="513" max="513" width="3.625" style="16" customWidth="1"/>
    <col min="514" max="514" width="9.625" style="16" customWidth="1"/>
    <col min="515" max="515" width="13" style="16" customWidth="1"/>
    <col min="516" max="516" width="8.375" style="16" customWidth="1"/>
    <col min="517" max="517" width="3.625" style="16" customWidth="1"/>
    <col min="518" max="518" width="9.625" style="16" customWidth="1"/>
    <col min="519" max="519" width="13" style="16" customWidth="1"/>
    <col min="520" max="520" width="10.625" style="16" customWidth="1"/>
    <col min="521" max="521" width="8.875" style="16" customWidth="1"/>
    <col min="522" max="765" width="8.875" style="16"/>
    <col min="766" max="766" width="30.75" style="16" customWidth="1"/>
    <col min="767" max="767" width="25.875" style="16" customWidth="1"/>
    <col min="768" max="768" width="8.375" style="16" customWidth="1"/>
    <col min="769" max="769" width="3.625" style="16" customWidth="1"/>
    <col min="770" max="770" width="9.625" style="16" customWidth="1"/>
    <col min="771" max="771" width="13" style="16" customWidth="1"/>
    <col min="772" max="772" width="8.375" style="16" customWidth="1"/>
    <col min="773" max="773" width="3.625" style="16" customWidth="1"/>
    <col min="774" max="774" width="9.625" style="16" customWidth="1"/>
    <col min="775" max="775" width="13" style="16" customWidth="1"/>
    <col min="776" max="776" width="10.625" style="16" customWidth="1"/>
    <col min="777" max="777" width="8.875" style="16" customWidth="1"/>
    <col min="778" max="1021" width="8.875" style="16"/>
    <col min="1022" max="1022" width="30.75" style="16" customWidth="1"/>
    <col min="1023" max="1023" width="25.875" style="16" customWidth="1"/>
    <col min="1024" max="1024" width="8.375" style="16" customWidth="1"/>
    <col min="1025" max="1025" width="3.625" style="16" customWidth="1"/>
    <col min="1026" max="1026" width="9.625" style="16" customWidth="1"/>
    <col min="1027" max="1027" width="13" style="16" customWidth="1"/>
    <col min="1028" max="1028" width="8.375" style="16" customWidth="1"/>
    <col min="1029" max="1029" width="3.625" style="16" customWidth="1"/>
    <col min="1030" max="1030" width="9.625" style="16" customWidth="1"/>
    <col min="1031" max="1031" width="13" style="16" customWidth="1"/>
    <col min="1032" max="1032" width="10.625" style="16" customWidth="1"/>
    <col min="1033" max="1033" width="8.875" style="16" customWidth="1"/>
    <col min="1034" max="1277" width="8.875" style="16"/>
    <col min="1278" max="1278" width="30.75" style="16" customWidth="1"/>
    <col min="1279" max="1279" width="25.875" style="16" customWidth="1"/>
    <col min="1280" max="1280" width="8.375" style="16" customWidth="1"/>
    <col min="1281" max="1281" width="3.625" style="16" customWidth="1"/>
    <col min="1282" max="1282" width="9.625" style="16" customWidth="1"/>
    <col min="1283" max="1283" width="13" style="16" customWidth="1"/>
    <col min="1284" max="1284" width="8.375" style="16" customWidth="1"/>
    <col min="1285" max="1285" width="3.625" style="16" customWidth="1"/>
    <col min="1286" max="1286" width="9.625" style="16" customWidth="1"/>
    <col min="1287" max="1287" width="13" style="16" customWidth="1"/>
    <col min="1288" max="1288" width="10.625" style="16" customWidth="1"/>
    <col min="1289" max="1289" width="8.875" style="16" customWidth="1"/>
    <col min="1290" max="1533" width="8.875" style="16"/>
    <col min="1534" max="1534" width="30.75" style="16" customWidth="1"/>
    <col min="1535" max="1535" width="25.875" style="16" customWidth="1"/>
    <col min="1536" max="1536" width="8.375" style="16" customWidth="1"/>
    <col min="1537" max="1537" width="3.625" style="16" customWidth="1"/>
    <col min="1538" max="1538" width="9.625" style="16" customWidth="1"/>
    <col min="1539" max="1539" width="13" style="16" customWidth="1"/>
    <col min="1540" max="1540" width="8.375" style="16" customWidth="1"/>
    <col min="1541" max="1541" width="3.625" style="16" customWidth="1"/>
    <col min="1542" max="1542" width="9.625" style="16" customWidth="1"/>
    <col min="1543" max="1543" width="13" style="16" customWidth="1"/>
    <col min="1544" max="1544" width="10.625" style="16" customWidth="1"/>
    <col min="1545" max="1545" width="8.875" style="16" customWidth="1"/>
    <col min="1546" max="1789" width="8.875" style="16"/>
    <col min="1790" max="1790" width="30.75" style="16" customWidth="1"/>
    <col min="1791" max="1791" width="25.875" style="16" customWidth="1"/>
    <col min="1792" max="1792" width="8.375" style="16" customWidth="1"/>
    <col min="1793" max="1793" width="3.625" style="16" customWidth="1"/>
    <col min="1794" max="1794" width="9.625" style="16" customWidth="1"/>
    <col min="1795" max="1795" width="13" style="16" customWidth="1"/>
    <col min="1796" max="1796" width="8.375" style="16" customWidth="1"/>
    <col min="1797" max="1797" width="3.625" style="16" customWidth="1"/>
    <col min="1798" max="1798" width="9.625" style="16" customWidth="1"/>
    <col min="1799" max="1799" width="13" style="16" customWidth="1"/>
    <col min="1800" max="1800" width="10.625" style="16" customWidth="1"/>
    <col min="1801" max="1801" width="8.875" style="16" customWidth="1"/>
    <col min="1802" max="2045" width="8.875" style="16"/>
    <col min="2046" max="2046" width="30.75" style="16" customWidth="1"/>
    <col min="2047" max="2047" width="25.875" style="16" customWidth="1"/>
    <col min="2048" max="2048" width="8.375" style="16" customWidth="1"/>
    <col min="2049" max="2049" width="3.625" style="16" customWidth="1"/>
    <col min="2050" max="2050" width="9.625" style="16" customWidth="1"/>
    <col min="2051" max="2051" width="13" style="16" customWidth="1"/>
    <col min="2052" max="2052" width="8.375" style="16" customWidth="1"/>
    <col min="2053" max="2053" width="3.625" style="16" customWidth="1"/>
    <col min="2054" max="2054" width="9.625" style="16" customWidth="1"/>
    <col min="2055" max="2055" width="13" style="16" customWidth="1"/>
    <col min="2056" max="2056" width="10.625" style="16" customWidth="1"/>
    <col min="2057" max="2057" width="8.875" style="16" customWidth="1"/>
    <col min="2058" max="2301" width="8.875" style="16"/>
    <col min="2302" max="2302" width="30.75" style="16" customWidth="1"/>
    <col min="2303" max="2303" width="25.875" style="16" customWidth="1"/>
    <col min="2304" max="2304" width="8.375" style="16" customWidth="1"/>
    <col min="2305" max="2305" width="3.625" style="16" customWidth="1"/>
    <col min="2306" max="2306" width="9.625" style="16" customWidth="1"/>
    <col min="2307" max="2307" width="13" style="16" customWidth="1"/>
    <col min="2308" max="2308" width="8.375" style="16" customWidth="1"/>
    <col min="2309" max="2309" width="3.625" style="16" customWidth="1"/>
    <col min="2310" max="2310" width="9.625" style="16" customWidth="1"/>
    <col min="2311" max="2311" width="13" style="16" customWidth="1"/>
    <col min="2312" max="2312" width="10.625" style="16" customWidth="1"/>
    <col min="2313" max="2313" width="8.875" style="16" customWidth="1"/>
    <col min="2314" max="2557" width="8.875" style="16"/>
    <col min="2558" max="2558" width="30.75" style="16" customWidth="1"/>
    <col min="2559" max="2559" width="25.875" style="16" customWidth="1"/>
    <col min="2560" max="2560" width="8.375" style="16" customWidth="1"/>
    <col min="2561" max="2561" width="3.625" style="16" customWidth="1"/>
    <col min="2562" max="2562" width="9.625" style="16" customWidth="1"/>
    <col min="2563" max="2563" width="13" style="16" customWidth="1"/>
    <col min="2564" max="2564" width="8.375" style="16" customWidth="1"/>
    <col min="2565" max="2565" width="3.625" style="16" customWidth="1"/>
    <col min="2566" max="2566" width="9.625" style="16" customWidth="1"/>
    <col min="2567" max="2567" width="13" style="16" customWidth="1"/>
    <col min="2568" max="2568" width="10.625" style="16" customWidth="1"/>
    <col min="2569" max="2569" width="8.875" style="16" customWidth="1"/>
    <col min="2570" max="2813" width="8.875" style="16"/>
    <col min="2814" max="2814" width="30.75" style="16" customWidth="1"/>
    <col min="2815" max="2815" width="25.875" style="16" customWidth="1"/>
    <col min="2816" max="2816" width="8.375" style="16" customWidth="1"/>
    <col min="2817" max="2817" width="3.625" style="16" customWidth="1"/>
    <col min="2818" max="2818" width="9.625" style="16" customWidth="1"/>
    <col min="2819" max="2819" width="13" style="16" customWidth="1"/>
    <col min="2820" max="2820" width="8.375" style="16" customWidth="1"/>
    <col min="2821" max="2821" width="3.625" style="16" customWidth="1"/>
    <col min="2822" max="2822" width="9.625" style="16" customWidth="1"/>
    <col min="2823" max="2823" width="13" style="16" customWidth="1"/>
    <col min="2824" max="2824" width="10.625" style="16" customWidth="1"/>
    <col min="2825" max="2825" width="8.875" style="16" customWidth="1"/>
    <col min="2826" max="3069" width="8.875" style="16"/>
    <col min="3070" max="3070" width="30.75" style="16" customWidth="1"/>
    <col min="3071" max="3071" width="25.875" style="16" customWidth="1"/>
    <col min="3072" max="3072" width="8.375" style="16" customWidth="1"/>
    <col min="3073" max="3073" width="3.625" style="16" customWidth="1"/>
    <col min="3074" max="3074" width="9.625" style="16" customWidth="1"/>
    <col min="3075" max="3075" width="13" style="16" customWidth="1"/>
    <col min="3076" max="3076" width="8.375" style="16" customWidth="1"/>
    <col min="3077" max="3077" width="3.625" style="16" customWidth="1"/>
    <col min="3078" max="3078" width="9.625" style="16" customWidth="1"/>
    <col min="3079" max="3079" width="13" style="16" customWidth="1"/>
    <col min="3080" max="3080" width="10.625" style="16" customWidth="1"/>
    <col min="3081" max="3081" width="8.875" style="16" customWidth="1"/>
    <col min="3082" max="3325" width="8.875" style="16"/>
    <col min="3326" max="3326" width="30.75" style="16" customWidth="1"/>
    <col min="3327" max="3327" width="25.875" style="16" customWidth="1"/>
    <col min="3328" max="3328" width="8.375" style="16" customWidth="1"/>
    <col min="3329" max="3329" width="3.625" style="16" customWidth="1"/>
    <col min="3330" max="3330" width="9.625" style="16" customWidth="1"/>
    <col min="3331" max="3331" width="13" style="16" customWidth="1"/>
    <col min="3332" max="3332" width="8.375" style="16" customWidth="1"/>
    <col min="3333" max="3333" width="3.625" style="16" customWidth="1"/>
    <col min="3334" max="3334" width="9.625" style="16" customWidth="1"/>
    <col min="3335" max="3335" width="13" style="16" customWidth="1"/>
    <col min="3336" max="3336" width="10.625" style="16" customWidth="1"/>
    <col min="3337" max="3337" width="8.875" style="16" customWidth="1"/>
    <col min="3338" max="3581" width="8.875" style="16"/>
    <col min="3582" max="3582" width="30.75" style="16" customWidth="1"/>
    <col min="3583" max="3583" width="25.875" style="16" customWidth="1"/>
    <col min="3584" max="3584" width="8.375" style="16" customWidth="1"/>
    <col min="3585" max="3585" width="3.625" style="16" customWidth="1"/>
    <col min="3586" max="3586" width="9.625" style="16" customWidth="1"/>
    <col min="3587" max="3587" width="13" style="16" customWidth="1"/>
    <col min="3588" max="3588" width="8.375" style="16" customWidth="1"/>
    <col min="3589" max="3589" width="3.625" style="16" customWidth="1"/>
    <col min="3590" max="3590" width="9.625" style="16" customWidth="1"/>
    <col min="3591" max="3591" width="13" style="16" customWidth="1"/>
    <col min="3592" max="3592" width="10.625" style="16" customWidth="1"/>
    <col min="3593" max="3593" width="8.875" style="16" customWidth="1"/>
    <col min="3594" max="3837" width="8.875" style="16"/>
    <col min="3838" max="3838" width="30.75" style="16" customWidth="1"/>
    <col min="3839" max="3839" width="25.875" style="16" customWidth="1"/>
    <col min="3840" max="3840" width="8.375" style="16" customWidth="1"/>
    <col min="3841" max="3841" width="3.625" style="16" customWidth="1"/>
    <col min="3842" max="3842" width="9.625" style="16" customWidth="1"/>
    <col min="3843" max="3843" width="13" style="16" customWidth="1"/>
    <col min="3844" max="3844" width="8.375" style="16" customWidth="1"/>
    <col min="3845" max="3845" width="3.625" style="16" customWidth="1"/>
    <col min="3846" max="3846" width="9.625" style="16" customWidth="1"/>
    <col min="3847" max="3847" width="13" style="16" customWidth="1"/>
    <col min="3848" max="3848" width="10.625" style="16" customWidth="1"/>
    <col min="3849" max="3849" width="8.875" style="16" customWidth="1"/>
    <col min="3850" max="4093" width="8.875" style="16"/>
    <col min="4094" max="4094" width="30.75" style="16" customWidth="1"/>
    <col min="4095" max="4095" width="25.875" style="16" customWidth="1"/>
    <col min="4096" max="4096" width="8.375" style="16" customWidth="1"/>
    <col min="4097" max="4097" width="3.625" style="16" customWidth="1"/>
    <col min="4098" max="4098" width="9.625" style="16" customWidth="1"/>
    <col min="4099" max="4099" width="13" style="16" customWidth="1"/>
    <col min="4100" max="4100" width="8.375" style="16" customWidth="1"/>
    <col min="4101" max="4101" width="3.625" style="16" customWidth="1"/>
    <col min="4102" max="4102" width="9.625" style="16" customWidth="1"/>
    <col min="4103" max="4103" width="13" style="16" customWidth="1"/>
    <col min="4104" max="4104" width="10.625" style="16" customWidth="1"/>
    <col min="4105" max="4105" width="8.875" style="16" customWidth="1"/>
    <col min="4106" max="4349" width="8.875" style="16"/>
    <col min="4350" max="4350" width="30.75" style="16" customWidth="1"/>
    <col min="4351" max="4351" width="25.875" style="16" customWidth="1"/>
    <col min="4352" max="4352" width="8.375" style="16" customWidth="1"/>
    <col min="4353" max="4353" width="3.625" style="16" customWidth="1"/>
    <col min="4354" max="4354" width="9.625" style="16" customWidth="1"/>
    <col min="4355" max="4355" width="13" style="16" customWidth="1"/>
    <col min="4356" max="4356" width="8.375" style="16" customWidth="1"/>
    <col min="4357" max="4357" width="3.625" style="16" customWidth="1"/>
    <col min="4358" max="4358" width="9.625" style="16" customWidth="1"/>
    <col min="4359" max="4359" width="13" style="16" customWidth="1"/>
    <col min="4360" max="4360" width="10.625" style="16" customWidth="1"/>
    <col min="4361" max="4361" width="8.875" style="16" customWidth="1"/>
    <col min="4362" max="4605" width="8.875" style="16"/>
    <col min="4606" max="4606" width="30.75" style="16" customWidth="1"/>
    <col min="4607" max="4607" width="25.875" style="16" customWidth="1"/>
    <col min="4608" max="4608" width="8.375" style="16" customWidth="1"/>
    <col min="4609" max="4609" width="3.625" style="16" customWidth="1"/>
    <col min="4610" max="4610" width="9.625" style="16" customWidth="1"/>
    <col min="4611" max="4611" width="13" style="16" customWidth="1"/>
    <col min="4612" max="4612" width="8.375" style="16" customWidth="1"/>
    <col min="4613" max="4613" width="3.625" style="16" customWidth="1"/>
    <col min="4614" max="4614" width="9.625" style="16" customWidth="1"/>
    <col min="4615" max="4615" width="13" style="16" customWidth="1"/>
    <col min="4616" max="4616" width="10.625" style="16" customWidth="1"/>
    <col min="4617" max="4617" width="8.875" style="16" customWidth="1"/>
    <col min="4618" max="4861" width="8.875" style="16"/>
    <col min="4862" max="4862" width="30.75" style="16" customWidth="1"/>
    <col min="4863" max="4863" width="25.875" style="16" customWidth="1"/>
    <col min="4864" max="4864" width="8.375" style="16" customWidth="1"/>
    <col min="4865" max="4865" width="3.625" style="16" customWidth="1"/>
    <col min="4866" max="4866" width="9.625" style="16" customWidth="1"/>
    <col min="4867" max="4867" width="13" style="16" customWidth="1"/>
    <col min="4868" max="4868" width="8.375" style="16" customWidth="1"/>
    <col min="4869" max="4869" width="3.625" style="16" customWidth="1"/>
    <col min="4870" max="4870" width="9.625" style="16" customWidth="1"/>
    <col min="4871" max="4871" width="13" style="16" customWidth="1"/>
    <col min="4872" max="4872" width="10.625" style="16" customWidth="1"/>
    <col min="4873" max="4873" width="8.875" style="16" customWidth="1"/>
    <col min="4874" max="5117" width="8.875" style="16"/>
    <col min="5118" max="5118" width="30.75" style="16" customWidth="1"/>
    <col min="5119" max="5119" width="25.875" style="16" customWidth="1"/>
    <col min="5120" max="5120" width="8.375" style="16" customWidth="1"/>
    <col min="5121" max="5121" width="3.625" style="16" customWidth="1"/>
    <col min="5122" max="5122" width="9.625" style="16" customWidth="1"/>
    <col min="5123" max="5123" width="13" style="16" customWidth="1"/>
    <col min="5124" max="5124" width="8.375" style="16" customWidth="1"/>
    <col min="5125" max="5125" width="3.625" style="16" customWidth="1"/>
    <col min="5126" max="5126" width="9.625" style="16" customWidth="1"/>
    <col min="5127" max="5127" width="13" style="16" customWidth="1"/>
    <col min="5128" max="5128" width="10.625" style="16" customWidth="1"/>
    <col min="5129" max="5129" width="8.875" style="16" customWidth="1"/>
    <col min="5130" max="5373" width="8.875" style="16"/>
    <col min="5374" max="5374" width="30.75" style="16" customWidth="1"/>
    <col min="5375" max="5375" width="25.875" style="16" customWidth="1"/>
    <col min="5376" max="5376" width="8.375" style="16" customWidth="1"/>
    <col min="5377" max="5377" width="3.625" style="16" customWidth="1"/>
    <col min="5378" max="5378" width="9.625" style="16" customWidth="1"/>
    <col min="5379" max="5379" width="13" style="16" customWidth="1"/>
    <col min="5380" max="5380" width="8.375" style="16" customWidth="1"/>
    <col min="5381" max="5381" width="3.625" style="16" customWidth="1"/>
    <col min="5382" max="5382" width="9.625" style="16" customWidth="1"/>
    <col min="5383" max="5383" width="13" style="16" customWidth="1"/>
    <col min="5384" max="5384" width="10.625" style="16" customWidth="1"/>
    <col min="5385" max="5385" width="8.875" style="16" customWidth="1"/>
    <col min="5386" max="5629" width="8.875" style="16"/>
    <col min="5630" max="5630" width="30.75" style="16" customWidth="1"/>
    <col min="5631" max="5631" width="25.875" style="16" customWidth="1"/>
    <col min="5632" max="5632" width="8.375" style="16" customWidth="1"/>
    <col min="5633" max="5633" width="3.625" style="16" customWidth="1"/>
    <col min="5634" max="5634" width="9.625" style="16" customWidth="1"/>
    <col min="5635" max="5635" width="13" style="16" customWidth="1"/>
    <col min="5636" max="5636" width="8.375" style="16" customWidth="1"/>
    <col min="5637" max="5637" width="3.625" style="16" customWidth="1"/>
    <col min="5638" max="5638" width="9.625" style="16" customWidth="1"/>
    <col min="5639" max="5639" width="13" style="16" customWidth="1"/>
    <col min="5640" max="5640" width="10.625" style="16" customWidth="1"/>
    <col min="5641" max="5641" width="8.875" style="16" customWidth="1"/>
    <col min="5642" max="5885" width="8.875" style="16"/>
    <col min="5886" max="5886" width="30.75" style="16" customWidth="1"/>
    <col min="5887" max="5887" width="25.875" style="16" customWidth="1"/>
    <col min="5888" max="5888" width="8.375" style="16" customWidth="1"/>
    <col min="5889" max="5889" width="3.625" style="16" customWidth="1"/>
    <col min="5890" max="5890" width="9.625" style="16" customWidth="1"/>
    <col min="5891" max="5891" width="13" style="16" customWidth="1"/>
    <col min="5892" max="5892" width="8.375" style="16" customWidth="1"/>
    <col min="5893" max="5893" width="3.625" style="16" customWidth="1"/>
    <col min="5894" max="5894" width="9.625" style="16" customWidth="1"/>
    <col min="5895" max="5895" width="13" style="16" customWidth="1"/>
    <col min="5896" max="5896" width="10.625" style="16" customWidth="1"/>
    <col min="5897" max="5897" width="8.875" style="16" customWidth="1"/>
    <col min="5898" max="6141" width="8.875" style="16"/>
    <col min="6142" max="6142" width="30.75" style="16" customWidth="1"/>
    <col min="6143" max="6143" width="25.875" style="16" customWidth="1"/>
    <col min="6144" max="6144" width="8.375" style="16" customWidth="1"/>
    <col min="6145" max="6145" width="3.625" style="16" customWidth="1"/>
    <col min="6146" max="6146" width="9.625" style="16" customWidth="1"/>
    <col min="6147" max="6147" width="13" style="16" customWidth="1"/>
    <col min="6148" max="6148" width="8.375" style="16" customWidth="1"/>
    <col min="6149" max="6149" width="3.625" style="16" customWidth="1"/>
    <col min="6150" max="6150" width="9.625" style="16" customWidth="1"/>
    <col min="6151" max="6151" width="13" style="16" customWidth="1"/>
    <col min="6152" max="6152" width="10.625" style="16" customWidth="1"/>
    <col min="6153" max="6153" width="8.875" style="16" customWidth="1"/>
    <col min="6154" max="6397" width="8.875" style="16"/>
    <col min="6398" max="6398" width="30.75" style="16" customWidth="1"/>
    <col min="6399" max="6399" width="25.875" style="16" customWidth="1"/>
    <col min="6400" max="6400" width="8.375" style="16" customWidth="1"/>
    <col min="6401" max="6401" width="3.625" style="16" customWidth="1"/>
    <col min="6402" max="6402" width="9.625" style="16" customWidth="1"/>
    <col min="6403" max="6403" width="13" style="16" customWidth="1"/>
    <col min="6404" max="6404" width="8.375" style="16" customWidth="1"/>
    <col min="6405" max="6405" width="3.625" style="16" customWidth="1"/>
    <col min="6406" max="6406" width="9.625" style="16" customWidth="1"/>
    <col min="6407" max="6407" width="13" style="16" customWidth="1"/>
    <col min="6408" max="6408" width="10.625" style="16" customWidth="1"/>
    <col min="6409" max="6409" width="8.875" style="16" customWidth="1"/>
    <col min="6410" max="6653" width="8.875" style="16"/>
    <col min="6654" max="6654" width="30.75" style="16" customWidth="1"/>
    <col min="6655" max="6655" width="25.875" style="16" customWidth="1"/>
    <col min="6656" max="6656" width="8.375" style="16" customWidth="1"/>
    <col min="6657" max="6657" width="3.625" style="16" customWidth="1"/>
    <col min="6658" max="6658" width="9.625" style="16" customWidth="1"/>
    <col min="6659" max="6659" width="13" style="16" customWidth="1"/>
    <col min="6660" max="6660" width="8.375" style="16" customWidth="1"/>
    <col min="6661" max="6661" width="3.625" style="16" customWidth="1"/>
    <col min="6662" max="6662" width="9.625" style="16" customWidth="1"/>
    <col min="6663" max="6663" width="13" style="16" customWidth="1"/>
    <col min="6664" max="6664" width="10.625" style="16" customWidth="1"/>
    <col min="6665" max="6665" width="8.875" style="16" customWidth="1"/>
    <col min="6666" max="6909" width="8.875" style="16"/>
    <col min="6910" max="6910" width="30.75" style="16" customWidth="1"/>
    <col min="6911" max="6911" width="25.875" style="16" customWidth="1"/>
    <col min="6912" max="6912" width="8.375" style="16" customWidth="1"/>
    <col min="6913" max="6913" width="3.625" style="16" customWidth="1"/>
    <col min="6914" max="6914" width="9.625" style="16" customWidth="1"/>
    <col min="6915" max="6915" width="13" style="16" customWidth="1"/>
    <col min="6916" max="6916" width="8.375" style="16" customWidth="1"/>
    <col min="6917" max="6917" width="3.625" style="16" customWidth="1"/>
    <col min="6918" max="6918" width="9.625" style="16" customWidth="1"/>
    <col min="6919" max="6919" width="13" style="16" customWidth="1"/>
    <col min="6920" max="6920" width="10.625" style="16" customWidth="1"/>
    <col min="6921" max="6921" width="8.875" style="16" customWidth="1"/>
    <col min="6922" max="7165" width="8.875" style="16"/>
    <col min="7166" max="7166" width="30.75" style="16" customWidth="1"/>
    <col min="7167" max="7167" width="25.875" style="16" customWidth="1"/>
    <col min="7168" max="7168" width="8.375" style="16" customWidth="1"/>
    <col min="7169" max="7169" width="3.625" style="16" customWidth="1"/>
    <col min="7170" max="7170" width="9.625" style="16" customWidth="1"/>
    <col min="7171" max="7171" width="13" style="16" customWidth="1"/>
    <col min="7172" max="7172" width="8.375" style="16" customWidth="1"/>
    <col min="7173" max="7173" width="3.625" style="16" customWidth="1"/>
    <col min="7174" max="7174" width="9.625" style="16" customWidth="1"/>
    <col min="7175" max="7175" width="13" style="16" customWidth="1"/>
    <col min="7176" max="7176" width="10.625" style="16" customWidth="1"/>
    <col min="7177" max="7177" width="8.875" style="16" customWidth="1"/>
    <col min="7178" max="7421" width="8.875" style="16"/>
    <col min="7422" max="7422" width="30.75" style="16" customWidth="1"/>
    <col min="7423" max="7423" width="25.875" style="16" customWidth="1"/>
    <col min="7424" max="7424" width="8.375" style="16" customWidth="1"/>
    <col min="7425" max="7425" width="3.625" style="16" customWidth="1"/>
    <col min="7426" max="7426" width="9.625" style="16" customWidth="1"/>
    <col min="7427" max="7427" width="13" style="16" customWidth="1"/>
    <col min="7428" max="7428" width="8.375" style="16" customWidth="1"/>
    <col min="7429" max="7429" width="3.625" style="16" customWidth="1"/>
    <col min="7430" max="7430" width="9.625" style="16" customWidth="1"/>
    <col min="7431" max="7431" width="13" style="16" customWidth="1"/>
    <col min="7432" max="7432" width="10.625" style="16" customWidth="1"/>
    <col min="7433" max="7433" width="8.875" style="16" customWidth="1"/>
    <col min="7434" max="7677" width="8.875" style="16"/>
    <col min="7678" max="7678" width="30.75" style="16" customWidth="1"/>
    <col min="7679" max="7679" width="25.875" style="16" customWidth="1"/>
    <col min="7680" max="7680" width="8.375" style="16" customWidth="1"/>
    <col min="7681" max="7681" width="3.625" style="16" customWidth="1"/>
    <col min="7682" max="7682" width="9.625" style="16" customWidth="1"/>
    <col min="7683" max="7683" width="13" style="16" customWidth="1"/>
    <col min="7684" max="7684" width="8.375" style="16" customWidth="1"/>
    <col min="7685" max="7685" width="3.625" style="16" customWidth="1"/>
    <col min="7686" max="7686" width="9.625" style="16" customWidth="1"/>
    <col min="7687" max="7687" width="13" style="16" customWidth="1"/>
    <col min="7688" max="7688" width="10.625" style="16" customWidth="1"/>
    <col min="7689" max="7689" width="8.875" style="16" customWidth="1"/>
    <col min="7690" max="7933" width="8.875" style="16"/>
    <col min="7934" max="7934" width="30.75" style="16" customWidth="1"/>
    <col min="7935" max="7935" width="25.875" style="16" customWidth="1"/>
    <col min="7936" max="7936" width="8.375" style="16" customWidth="1"/>
    <col min="7937" max="7937" width="3.625" style="16" customWidth="1"/>
    <col min="7938" max="7938" width="9.625" style="16" customWidth="1"/>
    <col min="7939" max="7939" width="13" style="16" customWidth="1"/>
    <col min="7940" max="7940" width="8.375" style="16" customWidth="1"/>
    <col min="7941" max="7941" width="3.625" style="16" customWidth="1"/>
    <col min="7942" max="7942" width="9.625" style="16" customWidth="1"/>
    <col min="7943" max="7943" width="13" style="16" customWidth="1"/>
    <col min="7944" max="7944" width="10.625" style="16" customWidth="1"/>
    <col min="7945" max="7945" width="8.875" style="16" customWidth="1"/>
    <col min="7946" max="8189" width="8.875" style="16"/>
    <col min="8190" max="8190" width="30.75" style="16" customWidth="1"/>
    <col min="8191" max="8191" width="25.875" style="16" customWidth="1"/>
    <col min="8192" max="8192" width="8.375" style="16" customWidth="1"/>
    <col min="8193" max="8193" width="3.625" style="16" customWidth="1"/>
    <col min="8194" max="8194" width="9.625" style="16" customWidth="1"/>
    <col min="8195" max="8195" width="13" style="16" customWidth="1"/>
    <col min="8196" max="8196" width="8.375" style="16" customWidth="1"/>
    <col min="8197" max="8197" width="3.625" style="16" customWidth="1"/>
    <col min="8198" max="8198" width="9.625" style="16" customWidth="1"/>
    <col min="8199" max="8199" width="13" style="16" customWidth="1"/>
    <col min="8200" max="8200" width="10.625" style="16" customWidth="1"/>
    <col min="8201" max="8201" width="8.875" style="16" customWidth="1"/>
    <col min="8202" max="8445" width="8.875" style="16"/>
    <col min="8446" max="8446" width="30.75" style="16" customWidth="1"/>
    <col min="8447" max="8447" width="25.875" style="16" customWidth="1"/>
    <col min="8448" max="8448" width="8.375" style="16" customWidth="1"/>
    <col min="8449" max="8449" width="3.625" style="16" customWidth="1"/>
    <col min="8450" max="8450" width="9.625" style="16" customWidth="1"/>
    <col min="8451" max="8451" width="13" style="16" customWidth="1"/>
    <col min="8452" max="8452" width="8.375" style="16" customWidth="1"/>
    <col min="8453" max="8453" width="3.625" style="16" customWidth="1"/>
    <col min="8454" max="8454" width="9.625" style="16" customWidth="1"/>
    <col min="8455" max="8455" width="13" style="16" customWidth="1"/>
    <col min="8456" max="8456" width="10.625" style="16" customWidth="1"/>
    <col min="8457" max="8457" width="8.875" style="16" customWidth="1"/>
    <col min="8458" max="8701" width="8.875" style="16"/>
    <col min="8702" max="8702" width="30.75" style="16" customWidth="1"/>
    <col min="8703" max="8703" width="25.875" style="16" customWidth="1"/>
    <col min="8704" max="8704" width="8.375" style="16" customWidth="1"/>
    <col min="8705" max="8705" width="3.625" style="16" customWidth="1"/>
    <col min="8706" max="8706" width="9.625" style="16" customWidth="1"/>
    <col min="8707" max="8707" width="13" style="16" customWidth="1"/>
    <col min="8708" max="8708" width="8.375" style="16" customWidth="1"/>
    <col min="8709" max="8709" width="3.625" style="16" customWidth="1"/>
    <col min="8710" max="8710" width="9.625" style="16" customWidth="1"/>
    <col min="8711" max="8711" width="13" style="16" customWidth="1"/>
    <col min="8712" max="8712" width="10.625" style="16" customWidth="1"/>
    <col min="8713" max="8713" width="8.875" style="16" customWidth="1"/>
    <col min="8714" max="8957" width="8.875" style="16"/>
    <col min="8958" max="8958" width="30.75" style="16" customWidth="1"/>
    <col min="8959" max="8959" width="25.875" style="16" customWidth="1"/>
    <col min="8960" max="8960" width="8.375" style="16" customWidth="1"/>
    <col min="8961" max="8961" width="3.625" style="16" customWidth="1"/>
    <col min="8962" max="8962" width="9.625" style="16" customWidth="1"/>
    <col min="8963" max="8963" width="13" style="16" customWidth="1"/>
    <col min="8964" max="8964" width="8.375" style="16" customWidth="1"/>
    <col min="8965" max="8965" width="3.625" style="16" customWidth="1"/>
    <col min="8966" max="8966" width="9.625" style="16" customWidth="1"/>
    <col min="8967" max="8967" width="13" style="16" customWidth="1"/>
    <col min="8968" max="8968" width="10.625" style="16" customWidth="1"/>
    <col min="8969" max="8969" width="8.875" style="16" customWidth="1"/>
    <col min="8970" max="9213" width="8.875" style="16"/>
    <col min="9214" max="9214" width="30.75" style="16" customWidth="1"/>
    <col min="9215" max="9215" width="25.875" style="16" customWidth="1"/>
    <col min="9216" max="9216" width="8.375" style="16" customWidth="1"/>
    <col min="9217" max="9217" width="3.625" style="16" customWidth="1"/>
    <col min="9218" max="9218" width="9.625" style="16" customWidth="1"/>
    <col min="9219" max="9219" width="13" style="16" customWidth="1"/>
    <col min="9220" max="9220" width="8.375" style="16" customWidth="1"/>
    <col min="9221" max="9221" width="3.625" style="16" customWidth="1"/>
    <col min="9222" max="9222" width="9.625" style="16" customWidth="1"/>
    <col min="9223" max="9223" width="13" style="16" customWidth="1"/>
    <col min="9224" max="9224" width="10.625" style="16" customWidth="1"/>
    <col min="9225" max="9225" width="8.875" style="16" customWidth="1"/>
    <col min="9226" max="9469" width="8.875" style="16"/>
    <col min="9470" max="9470" width="30.75" style="16" customWidth="1"/>
    <col min="9471" max="9471" width="25.875" style="16" customWidth="1"/>
    <col min="9472" max="9472" width="8.375" style="16" customWidth="1"/>
    <col min="9473" max="9473" width="3.625" style="16" customWidth="1"/>
    <col min="9474" max="9474" width="9.625" style="16" customWidth="1"/>
    <col min="9475" max="9475" width="13" style="16" customWidth="1"/>
    <col min="9476" max="9476" width="8.375" style="16" customWidth="1"/>
    <col min="9477" max="9477" width="3.625" style="16" customWidth="1"/>
    <col min="9478" max="9478" width="9.625" style="16" customWidth="1"/>
    <col min="9479" max="9479" width="13" style="16" customWidth="1"/>
    <col min="9480" max="9480" width="10.625" style="16" customWidth="1"/>
    <col min="9481" max="9481" width="8.875" style="16" customWidth="1"/>
    <col min="9482" max="9725" width="8.875" style="16"/>
    <col min="9726" max="9726" width="30.75" style="16" customWidth="1"/>
    <col min="9727" max="9727" width="25.875" style="16" customWidth="1"/>
    <col min="9728" max="9728" width="8.375" style="16" customWidth="1"/>
    <col min="9729" max="9729" width="3.625" style="16" customWidth="1"/>
    <col min="9730" max="9730" width="9.625" style="16" customWidth="1"/>
    <col min="9731" max="9731" width="13" style="16" customWidth="1"/>
    <col min="9732" max="9732" width="8.375" style="16" customWidth="1"/>
    <col min="9733" max="9733" width="3.625" style="16" customWidth="1"/>
    <col min="9734" max="9734" width="9.625" style="16" customWidth="1"/>
    <col min="9735" max="9735" width="13" style="16" customWidth="1"/>
    <col min="9736" max="9736" width="10.625" style="16" customWidth="1"/>
    <col min="9737" max="9737" width="8.875" style="16" customWidth="1"/>
    <col min="9738" max="9981" width="8.875" style="16"/>
    <col min="9982" max="9982" width="30.75" style="16" customWidth="1"/>
    <col min="9983" max="9983" width="25.875" style="16" customWidth="1"/>
    <col min="9984" max="9984" width="8.375" style="16" customWidth="1"/>
    <col min="9985" max="9985" width="3.625" style="16" customWidth="1"/>
    <col min="9986" max="9986" width="9.625" style="16" customWidth="1"/>
    <col min="9987" max="9987" width="13" style="16" customWidth="1"/>
    <col min="9988" max="9988" width="8.375" style="16" customWidth="1"/>
    <col min="9989" max="9989" width="3.625" style="16" customWidth="1"/>
    <col min="9990" max="9990" width="9.625" style="16" customWidth="1"/>
    <col min="9991" max="9991" width="13" style="16" customWidth="1"/>
    <col min="9992" max="9992" width="10.625" style="16" customWidth="1"/>
    <col min="9993" max="9993" width="8.875" style="16" customWidth="1"/>
    <col min="9994" max="10237" width="8.875" style="16"/>
    <col min="10238" max="10238" width="30.75" style="16" customWidth="1"/>
    <col min="10239" max="10239" width="25.875" style="16" customWidth="1"/>
    <col min="10240" max="10240" width="8.375" style="16" customWidth="1"/>
    <col min="10241" max="10241" width="3.625" style="16" customWidth="1"/>
    <col min="10242" max="10242" width="9.625" style="16" customWidth="1"/>
    <col min="10243" max="10243" width="13" style="16" customWidth="1"/>
    <col min="10244" max="10244" width="8.375" style="16" customWidth="1"/>
    <col min="10245" max="10245" width="3.625" style="16" customWidth="1"/>
    <col min="10246" max="10246" width="9.625" style="16" customWidth="1"/>
    <col min="10247" max="10247" width="13" style="16" customWidth="1"/>
    <col min="10248" max="10248" width="10.625" style="16" customWidth="1"/>
    <col min="10249" max="10249" width="8.875" style="16" customWidth="1"/>
    <col min="10250" max="10493" width="8.875" style="16"/>
    <col min="10494" max="10494" width="30.75" style="16" customWidth="1"/>
    <col min="10495" max="10495" width="25.875" style="16" customWidth="1"/>
    <col min="10496" max="10496" width="8.375" style="16" customWidth="1"/>
    <col min="10497" max="10497" width="3.625" style="16" customWidth="1"/>
    <col min="10498" max="10498" width="9.625" style="16" customWidth="1"/>
    <col min="10499" max="10499" width="13" style="16" customWidth="1"/>
    <col min="10500" max="10500" width="8.375" style="16" customWidth="1"/>
    <col min="10501" max="10501" width="3.625" style="16" customWidth="1"/>
    <col min="10502" max="10502" width="9.625" style="16" customWidth="1"/>
    <col min="10503" max="10503" width="13" style="16" customWidth="1"/>
    <col min="10504" max="10504" width="10.625" style="16" customWidth="1"/>
    <col min="10505" max="10505" width="8.875" style="16" customWidth="1"/>
    <col min="10506" max="10749" width="8.875" style="16"/>
    <col min="10750" max="10750" width="30.75" style="16" customWidth="1"/>
    <col min="10751" max="10751" width="25.875" style="16" customWidth="1"/>
    <col min="10752" max="10752" width="8.375" style="16" customWidth="1"/>
    <col min="10753" max="10753" width="3.625" style="16" customWidth="1"/>
    <col min="10754" max="10754" width="9.625" style="16" customWidth="1"/>
    <col min="10755" max="10755" width="13" style="16" customWidth="1"/>
    <col min="10756" max="10756" width="8.375" style="16" customWidth="1"/>
    <col min="10757" max="10757" width="3.625" style="16" customWidth="1"/>
    <col min="10758" max="10758" width="9.625" style="16" customWidth="1"/>
    <col min="10759" max="10759" width="13" style="16" customWidth="1"/>
    <col min="10760" max="10760" width="10.625" style="16" customWidth="1"/>
    <col min="10761" max="10761" width="8.875" style="16" customWidth="1"/>
    <col min="10762" max="11005" width="8.875" style="16"/>
    <col min="11006" max="11006" width="30.75" style="16" customWidth="1"/>
    <col min="11007" max="11007" width="25.875" style="16" customWidth="1"/>
    <col min="11008" max="11008" width="8.375" style="16" customWidth="1"/>
    <col min="11009" max="11009" width="3.625" style="16" customWidth="1"/>
    <col min="11010" max="11010" width="9.625" style="16" customWidth="1"/>
    <col min="11011" max="11011" width="13" style="16" customWidth="1"/>
    <col min="11012" max="11012" width="8.375" style="16" customWidth="1"/>
    <col min="11013" max="11013" width="3.625" style="16" customWidth="1"/>
    <col min="11014" max="11014" width="9.625" style="16" customWidth="1"/>
    <col min="11015" max="11015" width="13" style="16" customWidth="1"/>
    <col min="11016" max="11016" width="10.625" style="16" customWidth="1"/>
    <col min="11017" max="11017" width="8.875" style="16" customWidth="1"/>
    <col min="11018" max="11261" width="8.875" style="16"/>
    <col min="11262" max="11262" width="30.75" style="16" customWidth="1"/>
    <col min="11263" max="11263" width="25.875" style="16" customWidth="1"/>
    <col min="11264" max="11264" width="8.375" style="16" customWidth="1"/>
    <col min="11265" max="11265" width="3.625" style="16" customWidth="1"/>
    <col min="11266" max="11266" width="9.625" style="16" customWidth="1"/>
    <col min="11267" max="11267" width="13" style="16" customWidth="1"/>
    <col min="11268" max="11268" width="8.375" style="16" customWidth="1"/>
    <col min="11269" max="11269" width="3.625" style="16" customWidth="1"/>
    <col min="11270" max="11270" width="9.625" style="16" customWidth="1"/>
    <col min="11271" max="11271" width="13" style="16" customWidth="1"/>
    <col min="11272" max="11272" width="10.625" style="16" customWidth="1"/>
    <col min="11273" max="11273" width="8.875" style="16" customWidth="1"/>
    <col min="11274" max="11517" width="8.875" style="16"/>
    <col min="11518" max="11518" width="30.75" style="16" customWidth="1"/>
    <col min="11519" max="11519" width="25.875" style="16" customWidth="1"/>
    <col min="11520" max="11520" width="8.375" style="16" customWidth="1"/>
    <col min="11521" max="11521" width="3.625" style="16" customWidth="1"/>
    <col min="11522" max="11522" width="9.625" style="16" customWidth="1"/>
    <col min="11523" max="11523" width="13" style="16" customWidth="1"/>
    <col min="11524" max="11524" width="8.375" style="16" customWidth="1"/>
    <col min="11525" max="11525" width="3.625" style="16" customWidth="1"/>
    <col min="11526" max="11526" width="9.625" style="16" customWidth="1"/>
    <col min="11527" max="11527" width="13" style="16" customWidth="1"/>
    <col min="11528" max="11528" width="10.625" style="16" customWidth="1"/>
    <col min="11529" max="11529" width="8.875" style="16" customWidth="1"/>
    <col min="11530" max="11773" width="8.875" style="16"/>
    <col min="11774" max="11774" width="30.75" style="16" customWidth="1"/>
    <col min="11775" max="11775" width="25.875" style="16" customWidth="1"/>
    <col min="11776" max="11776" width="8.375" style="16" customWidth="1"/>
    <col min="11777" max="11777" width="3.625" style="16" customWidth="1"/>
    <col min="11778" max="11778" width="9.625" style="16" customWidth="1"/>
    <col min="11779" max="11779" width="13" style="16" customWidth="1"/>
    <col min="11780" max="11780" width="8.375" style="16" customWidth="1"/>
    <col min="11781" max="11781" width="3.625" style="16" customWidth="1"/>
    <col min="11782" max="11782" width="9.625" style="16" customWidth="1"/>
    <col min="11783" max="11783" width="13" style="16" customWidth="1"/>
    <col min="11784" max="11784" width="10.625" style="16" customWidth="1"/>
    <col min="11785" max="11785" width="8.875" style="16" customWidth="1"/>
    <col min="11786" max="12029" width="8.875" style="16"/>
    <col min="12030" max="12030" width="30.75" style="16" customWidth="1"/>
    <col min="12031" max="12031" width="25.875" style="16" customWidth="1"/>
    <col min="12032" max="12032" width="8.375" style="16" customWidth="1"/>
    <col min="12033" max="12033" width="3.625" style="16" customWidth="1"/>
    <col min="12034" max="12034" width="9.625" style="16" customWidth="1"/>
    <col min="12035" max="12035" width="13" style="16" customWidth="1"/>
    <col min="12036" max="12036" width="8.375" style="16" customWidth="1"/>
    <col min="12037" max="12037" width="3.625" style="16" customWidth="1"/>
    <col min="12038" max="12038" width="9.625" style="16" customWidth="1"/>
    <col min="12039" max="12039" width="13" style="16" customWidth="1"/>
    <col min="12040" max="12040" width="10.625" style="16" customWidth="1"/>
    <col min="12041" max="12041" width="8.875" style="16" customWidth="1"/>
    <col min="12042" max="12285" width="8.875" style="16"/>
    <col min="12286" max="12286" width="30.75" style="16" customWidth="1"/>
    <col min="12287" max="12287" width="25.875" style="16" customWidth="1"/>
    <col min="12288" max="12288" width="8.375" style="16" customWidth="1"/>
    <col min="12289" max="12289" width="3.625" style="16" customWidth="1"/>
    <col min="12290" max="12290" width="9.625" style="16" customWidth="1"/>
    <col min="12291" max="12291" width="13" style="16" customWidth="1"/>
    <col min="12292" max="12292" width="8.375" style="16" customWidth="1"/>
    <col min="12293" max="12293" width="3.625" style="16" customWidth="1"/>
    <col min="12294" max="12294" width="9.625" style="16" customWidth="1"/>
    <col min="12295" max="12295" width="13" style="16" customWidth="1"/>
    <col min="12296" max="12296" width="10.625" style="16" customWidth="1"/>
    <col min="12297" max="12297" width="8.875" style="16" customWidth="1"/>
    <col min="12298" max="12541" width="8.875" style="16"/>
    <col min="12542" max="12542" width="30.75" style="16" customWidth="1"/>
    <col min="12543" max="12543" width="25.875" style="16" customWidth="1"/>
    <col min="12544" max="12544" width="8.375" style="16" customWidth="1"/>
    <col min="12545" max="12545" width="3.625" style="16" customWidth="1"/>
    <col min="12546" max="12546" width="9.625" style="16" customWidth="1"/>
    <col min="12547" max="12547" width="13" style="16" customWidth="1"/>
    <col min="12548" max="12548" width="8.375" style="16" customWidth="1"/>
    <col min="12549" max="12549" width="3.625" style="16" customWidth="1"/>
    <col min="12550" max="12550" width="9.625" style="16" customWidth="1"/>
    <col min="12551" max="12551" width="13" style="16" customWidth="1"/>
    <col min="12552" max="12552" width="10.625" style="16" customWidth="1"/>
    <col min="12553" max="12553" width="8.875" style="16" customWidth="1"/>
    <col min="12554" max="12797" width="8.875" style="16"/>
    <col min="12798" max="12798" width="30.75" style="16" customWidth="1"/>
    <col min="12799" max="12799" width="25.875" style="16" customWidth="1"/>
    <col min="12800" max="12800" width="8.375" style="16" customWidth="1"/>
    <col min="12801" max="12801" width="3.625" style="16" customWidth="1"/>
    <col min="12802" max="12802" width="9.625" style="16" customWidth="1"/>
    <col min="12803" max="12803" width="13" style="16" customWidth="1"/>
    <col min="12804" max="12804" width="8.375" style="16" customWidth="1"/>
    <col min="12805" max="12805" width="3.625" style="16" customWidth="1"/>
    <col min="12806" max="12806" width="9.625" style="16" customWidth="1"/>
    <col min="12807" max="12807" width="13" style="16" customWidth="1"/>
    <col min="12808" max="12808" width="10.625" style="16" customWidth="1"/>
    <col min="12809" max="12809" width="8.875" style="16" customWidth="1"/>
    <col min="12810" max="13053" width="8.875" style="16"/>
    <col min="13054" max="13054" width="30.75" style="16" customWidth="1"/>
    <col min="13055" max="13055" width="25.875" style="16" customWidth="1"/>
    <col min="13056" max="13056" width="8.375" style="16" customWidth="1"/>
    <col min="13057" max="13057" width="3.625" style="16" customWidth="1"/>
    <col min="13058" max="13058" width="9.625" style="16" customWidth="1"/>
    <col min="13059" max="13059" width="13" style="16" customWidth="1"/>
    <col min="13060" max="13060" width="8.375" style="16" customWidth="1"/>
    <col min="13061" max="13061" width="3.625" style="16" customWidth="1"/>
    <col min="13062" max="13062" width="9.625" style="16" customWidth="1"/>
    <col min="13063" max="13063" width="13" style="16" customWidth="1"/>
    <col min="13064" max="13064" width="10.625" style="16" customWidth="1"/>
    <col min="13065" max="13065" width="8.875" style="16" customWidth="1"/>
    <col min="13066" max="13309" width="8.875" style="16"/>
    <col min="13310" max="13310" width="30.75" style="16" customWidth="1"/>
    <col min="13311" max="13311" width="25.875" style="16" customWidth="1"/>
    <col min="13312" max="13312" width="8.375" style="16" customWidth="1"/>
    <col min="13313" max="13313" width="3.625" style="16" customWidth="1"/>
    <col min="13314" max="13314" width="9.625" style="16" customWidth="1"/>
    <col min="13315" max="13315" width="13" style="16" customWidth="1"/>
    <col min="13316" max="13316" width="8.375" style="16" customWidth="1"/>
    <col min="13317" max="13317" width="3.625" style="16" customWidth="1"/>
    <col min="13318" max="13318" width="9.625" style="16" customWidth="1"/>
    <col min="13319" max="13319" width="13" style="16" customWidth="1"/>
    <col min="13320" max="13320" width="10.625" style="16" customWidth="1"/>
    <col min="13321" max="13321" width="8.875" style="16" customWidth="1"/>
    <col min="13322" max="13565" width="8.875" style="16"/>
    <col min="13566" max="13566" width="30.75" style="16" customWidth="1"/>
    <col min="13567" max="13567" width="25.875" style="16" customWidth="1"/>
    <col min="13568" max="13568" width="8.375" style="16" customWidth="1"/>
    <col min="13569" max="13569" width="3.625" style="16" customWidth="1"/>
    <col min="13570" max="13570" width="9.625" style="16" customWidth="1"/>
    <col min="13571" max="13571" width="13" style="16" customWidth="1"/>
    <col min="13572" max="13572" width="8.375" style="16" customWidth="1"/>
    <col min="13573" max="13573" width="3.625" style="16" customWidth="1"/>
    <col min="13574" max="13574" width="9.625" style="16" customWidth="1"/>
    <col min="13575" max="13575" width="13" style="16" customWidth="1"/>
    <col min="13576" max="13576" width="10.625" style="16" customWidth="1"/>
    <col min="13577" max="13577" width="8.875" style="16" customWidth="1"/>
    <col min="13578" max="13821" width="8.875" style="16"/>
    <col min="13822" max="13822" width="30.75" style="16" customWidth="1"/>
    <col min="13823" max="13823" width="25.875" style="16" customWidth="1"/>
    <col min="13824" max="13824" width="8.375" style="16" customWidth="1"/>
    <col min="13825" max="13825" width="3.625" style="16" customWidth="1"/>
    <col min="13826" max="13826" width="9.625" style="16" customWidth="1"/>
    <col min="13827" max="13827" width="13" style="16" customWidth="1"/>
    <col min="13828" max="13828" width="8.375" style="16" customWidth="1"/>
    <col min="13829" max="13829" width="3.625" style="16" customWidth="1"/>
    <col min="13830" max="13830" width="9.625" style="16" customWidth="1"/>
    <col min="13831" max="13831" width="13" style="16" customWidth="1"/>
    <col min="13832" max="13832" width="10.625" style="16" customWidth="1"/>
    <col min="13833" max="13833" width="8.875" style="16" customWidth="1"/>
    <col min="13834" max="14077" width="8.875" style="16"/>
    <col min="14078" max="14078" width="30.75" style="16" customWidth="1"/>
    <col min="14079" max="14079" width="25.875" style="16" customWidth="1"/>
    <col min="14080" max="14080" width="8.375" style="16" customWidth="1"/>
    <col min="14081" max="14081" width="3.625" style="16" customWidth="1"/>
    <col min="14082" max="14082" width="9.625" style="16" customWidth="1"/>
    <col min="14083" max="14083" width="13" style="16" customWidth="1"/>
    <col min="14084" max="14084" width="8.375" style="16" customWidth="1"/>
    <col min="14085" max="14085" width="3.625" style="16" customWidth="1"/>
    <col min="14086" max="14086" width="9.625" style="16" customWidth="1"/>
    <col min="14087" max="14087" width="13" style="16" customWidth="1"/>
    <col min="14088" max="14088" width="10.625" style="16" customWidth="1"/>
    <col min="14089" max="14089" width="8.875" style="16" customWidth="1"/>
    <col min="14090" max="14333" width="8.875" style="16"/>
    <col min="14334" max="14334" width="30.75" style="16" customWidth="1"/>
    <col min="14335" max="14335" width="25.875" style="16" customWidth="1"/>
    <col min="14336" max="14336" width="8.375" style="16" customWidth="1"/>
    <col min="14337" max="14337" width="3.625" style="16" customWidth="1"/>
    <col min="14338" max="14338" width="9.625" style="16" customWidth="1"/>
    <col min="14339" max="14339" width="13" style="16" customWidth="1"/>
    <col min="14340" max="14340" width="8.375" style="16" customWidth="1"/>
    <col min="14341" max="14341" width="3.625" style="16" customWidth="1"/>
    <col min="14342" max="14342" width="9.625" style="16" customWidth="1"/>
    <col min="14343" max="14343" width="13" style="16" customWidth="1"/>
    <col min="14344" max="14344" width="10.625" style="16" customWidth="1"/>
    <col min="14345" max="14345" width="8.875" style="16" customWidth="1"/>
    <col min="14346" max="14589" width="8.875" style="16"/>
    <col min="14590" max="14590" width="30.75" style="16" customWidth="1"/>
    <col min="14591" max="14591" width="25.875" style="16" customWidth="1"/>
    <col min="14592" max="14592" width="8.375" style="16" customWidth="1"/>
    <col min="14593" max="14593" width="3.625" style="16" customWidth="1"/>
    <col min="14594" max="14594" width="9.625" style="16" customWidth="1"/>
    <col min="14595" max="14595" width="13" style="16" customWidth="1"/>
    <col min="14596" max="14596" width="8.375" style="16" customWidth="1"/>
    <col min="14597" max="14597" width="3.625" style="16" customWidth="1"/>
    <col min="14598" max="14598" width="9.625" style="16" customWidth="1"/>
    <col min="14599" max="14599" width="13" style="16" customWidth="1"/>
    <col min="14600" max="14600" width="10.625" style="16" customWidth="1"/>
    <col min="14601" max="14601" width="8.875" style="16" customWidth="1"/>
    <col min="14602" max="14845" width="8.875" style="16"/>
    <col min="14846" max="14846" width="30.75" style="16" customWidth="1"/>
    <col min="14847" max="14847" width="25.875" style="16" customWidth="1"/>
    <col min="14848" max="14848" width="8.375" style="16" customWidth="1"/>
    <col min="14849" max="14849" width="3.625" style="16" customWidth="1"/>
    <col min="14850" max="14850" width="9.625" style="16" customWidth="1"/>
    <col min="14851" max="14851" width="13" style="16" customWidth="1"/>
    <col min="14852" max="14852" width="8.375" style="16" customWidth="1"/>
    <col min="14853" max="14853" width="3.625" style="16" customWidth="1"/>
    <col min="14854" max="14854" width="9.625" style="16" customWidth="1"/>
    <col min="14855" max="14855" width="13" style="16" customWidth="1"/>
    <col min="14856" max="14856" width="10.625" style="16" customWidth="1"/>
    <col min="14857" max="14857" width="8.875" style="16" customWidth="1"/>
    <col min="14858" max="15101" width="8.875" style="16"/>
    <col min="15102" max="15102" width="30.75" style="16" customWidth="1"/>
    <col min="15103" max="15103" width="25.875" style="16" customWidth="1"/>
    <col min="15104" max="15104" width="8.375" style="16" customWidth="1"/>
    <col min="15105" max="15105" width="3.625" style="16" customWidth="1"/>
    <col min="15106" max="15106" width="9.625" style="16" customWidth="1"/>
    <col min="15107" max="15107" width="13" style="16" customWidth="1"/>
    <col min="15108" max="15108" width="8.375" style="16" customWidth="1"/>
    <col min="15109" max="15109" width="3.625" style="16" customWidth="1"/>
    <col min="15110" max="15110" width="9.625" style="16" customWidth="1"/>
    <col min="15111" max="15111" width="13" style="16" customWidth="1"/>
    <col min="15112" max="15112" width="10.625" style="16" customWidth="1"/>
    <col min="15113" max="15113" width="8.875" style="16" customWidth="1"/>
    <col min="15114" max="15357" width="8.875" style="16"/>
    <col min="15358" max="15358" width="30.75" style="16" customWidth="1"/>
    <col min="15359" max="15359" width="25.875" style="16" customWidth="1"/>
    <col min="15360" max="15360" width="8.375" style="16" customWidth="1"/>
    <col min="15361" max="15361" width="3.625" style="16" customWidth="1"/>
    <col min="15362" max="15362" width="9.625" style="16" customWidth="1"/>
    <col min="15363" max="15363" width="13" style="16" customWidth="1"/>
    <col min="15364" max="15364" width="8.375" style="16" customWidth="1"/>
    <col min="15365" max="15365" width="3.625" style="16" customWidth="1"/>
    <col min="15366" max="15366" width="9.625" style="16" customWidth="1"/>
    <col min="15367" max="15367" width="13" style="16" customWidth="1"/>
    <col min="15368" max="15368" width="10.625" style="16" customWidth="1"/>
    <col min="15369" max="15369" width="8.875" style="16" customWidth="1"/>
    <col min="15370" max="15613" width="8.875" style="16"/>
    <col min="15614" max="15614" width="30.75" style="16" customWidth="1"/>
    <col min="15615" max="15615" width="25.875" style="16" customWidth="1"/>
    <col min="15616" max="15616" width="8.375" style="16" customWidth="1"/>
    <col min="15617" max="15617" width="3.625" style="16" customWidth="1"/>
    <col min="15618" max="15618" width="9.625" style="16" customWidth="1"/>
    <col min="15619" max="15619" width="13" style="16" customWidth="1"/>
    <col min="15620" max="15620" width="8.375" style="16" customWidth="1"/>
    <col min="15621" max="15621" width="3.625" style="16" customWidth="1"/>
    <col min="15622" max="15622" width="9.625" style="16" customWidth="1"/>
    <col min="15623" max="15623" width="13" style="16" customWidth="1"/>
    <col min="15624" max="15624" width="10.625" style="16" customWidth="1"/>
    <col min="15625" max="15625" width="8.875" style="16" customWidth="1"/>
    <col min="15626" max="15869" width="8.875" style="16"/>
    <col min="15870" max="15870" width="30.75" style="16" customWidth="1"/>
    <col min="15871" max="15871" width="25.875" style="16" customWidth="1"/>
    <col min="15872" max="15872" width="8.375" style="16" customWidth="1"/>
    <col min="15873" max="15873" width="3.625" style="16" customWidth="1"/>
    <col min="15874" max="15874" width="9.625" style="16" customWidth="1"/>
    <col min="15875" max="15875" width="13" style="16" customWidth="1"/>
    <col min="15876" max="15876" width="8.375" style="16" customWidth="1"/>
    <col min="15877" max="15877" width="3.625" style="16" customWidth="1"/>
    <col min="15878" max="15878" width="9.625" style="16" customWidth="1"/>
    <col min="15879" max="15879" width="13" style="16" customWidth="1"/>
    <col min="15880" max="15880" width="10.625" style="16" customWidth="1"/>
    <col min="15881" max="15881" width="8.875" style="16" customWidth="1"/>
    <col min="15882" max="16125" width="8.875" style="16"/>
    <col min="16126" max="16126" width="30.75" style="16" customWidth="1"/>
    <col min="16127" max="16127" width="25.875" style="16" customWidth="1"/>
    <col min="16128" max="16128" width="8.375" style="16" customWidth="1"/>
    <col min="16129" max="16129" width="3.625" style="16" customWidth="1"/>
    <col min="16130" max="16130" width="9.625" style="16" customWidth="1"/>
    <col min="16131" max="16131" width="13" style="16" customWidth="1"/>
    <col min="16132" max="16132" width="8.375" style="16" customWidth="1"/>
    <col min="16133" max="16133" width="3.625" style="16" customWidth="1"/>
    <col min="16134" max="16134" width="9.625" style="16" customWidth="1"/>
    <col min="16135" max="16135" width="13" style="16" customWidth="1"/>
    <col min="16136" max="16136" width="10.625" style="16" customWidth="1"/>
    <col min="16137" max="16137" width="8.875" style="16" customWidth="1"/>
    <col min="16138" max="16384" width="8.875" style="16"/>
  </cols>
  <sheetData>
    <row r="1" spans="1:17" ht="30" customHeight="1">
      <c r="A1" s="596" t="s">
        <v>14</v>
      </c>
      <c r="B1" s="596"/>
      <c r="C1" s="596"/>
      <c r="D1" s="596"/>
      <c r="E1" s="596"/>
      <c r="F1" s="596"/>
      <c r="G1" s="597"/>
      <c r="H1" s="597"/>
      <c r="I1" s="597"/>
      <c r="K1" s="612">
        <v>36</v>
      </c>
      <c r="L1" s="612"/>
    </row>
    <row r="2" spans="1:17" ht="15" customHeight="1">
      <c r="A2" s="598" t="s">
        <v>12</v>
      </c>
      <c r="B2" s="601" t="s">
        <v>13</v>
      </c>
      <c r="C2" s="585" t="s">
        <v>9</v>
      </c>
      <c r="D2" s="604"/>
      <c r="E2" s="604"/>
      <c r="F2" s="604"/>
      <c r="G2" s="606" t="s">
        <v>4</v>
      </c>
      <c r="H2" s="607"/>
      <c r="I2" s="607"/>
      <c r="J2" s="608"/>
      <c r="K2" s="592" t="s">
        <v>2</v>
      </c>
      <c r="L2" s="593"/>
    </row>
    <row r="3" spans="1:17" ht="15" customHeight="1">
      <c r="A3" s="599"/>
      <c r="B3" s="602"/>
      <c r="C3" s="587"/>
      <c r="D3" s="605"/>
      <c r="E3" s="605"/>
      <c r="F3" s="605"/>
      <c r="G3" s="609"/>
      <c r="H3" s="610"/>
      <c r="I3" s="610"/>
      <c r="J3" s="611"/>
      <c r="K3" s="594"/>
      <c r="L3" s="595"/>
    </row>
    <row r="4" spans="1:17" ht="30" customHeight="1">
      <c r="A4" s="600"/>
      <c r="B4" s="602"/>
      <c r="C4" s="155" t="s">
        <v>0</v>
      </c>
      <c r="D4" s="156" t="s">
        <v>1</v>
      </c>
      <c r="E4" s="155" t="s">
        <v>5</v>
      </c>
      <c r="F4" s="157" t="s">
        <v>3</v>
      </c>
      <c r="G4" s="155" t="s">
        <v>0</v>
      </c>
      <c r="H4" s="158" t="s">
        <v>1</v>
      </c>
      <c r="I4" s="159" t="s">
        <v>5</v>
      </c>
      <c r="J4" s="159" t="s">
        <v>3</v>
      </c>
      <c r="K4" s="594"/>
      <c r="L4" s="595"/>
    </row>
    <row r="5" spans="1:17" ht="30" customHeight="1">
      <c r="A5" s="136" t="s">
        <v>467</v>
      </c>
      <c r="B5" s="277"/>
      <c r="C5" s="184"/>
      <c r="D5" s="131"/>
      <c r="E5" s="134"/>
      <c r="F5" s="5"/>
      <c r="G5" s="162"/>
      <c r="H5" s="163"/>
      <c r="I5" s="2"/>
      <c r="J5" s="164"/>
      <c r="K5" s="165"/>
      <c r="L5" s="185"/>
    </row>
    <row r="6" spans="1:17" ht="30" customHeight="1">
      <c r="A6" s="225" t="s">
        <v>468</v>
      </c>
      <c r="B6" s="222"/>
      <c r="C6" s="133"/>
      <c r="D6" s="168"/>
      <c r="E6" s="134"/>
      <c r="F6" s="5"/>
      <c r="G6" s="135"/>
      <c r="H6" s="131"/>
      <c r="I6" s="134"/>
      <c r="J6" s="5"/>
      <c r="K6" s="167"/>
      <c r="L6" s="185"/>
    </row>
    <row r="7" spans="1:17" ht="30" customHeight="1">
      <c r="A7" s="225" t="s">
        <v>469</v>
      </c>
      <c r="B7" s="222"/>
      <c r="C7" s="133"/>
      <c r="D7" s="168"/>
      <c r="E7" s="134"/>
      <c r="F7" s="5"/>
      <c r="G7" s="135"/>
      <c r="H7" s="131"/>
      <c r="I7" s="134"/>
      <c r="J7" s="5"/>
      <c r="K7" s="167"/>
      <c r="L7" s="185"/>
    </row>
    <row r="8" spans="1:17" ht="30" customHeight="1">
      <c r="A8" s="220" t="s">
        <v>470</v>
      </c>
      <c r="B8" s="222"/>
      <c r="C8" s="213">
        <v>1</v>
      </c>
      <c r="D8" s="168" t="s">
        <v>64</v>
      </c>
      <c r="E8" s="134"/>
      <c r="F8" s="5">
        <f>ROUNDDOWN(C8*E8,)</f>
        <v>0</v>
      </c>
      <c r="G8" s="186"/>
      <c r="H8" s="131"/>
      <c r="I8" s="134"/>
      <c r="J8" s="5"/>
      <c r="K8" s="261"/>
      <c r="L8" s="443"/>
    </row>
    <row r="9" spans="1:17" ht="30" customHeight="1">
      <c r="A9" s="249" t="s">
        <v>471</v>
      </c>
      <c r="B9" s="161" t="s">
        <v>472</v>
      </c>
      <c r="C9" s="221">
        <v>194</v>
      </c>
      <c r="D9" s="168" t="s">
        <v>357</v>
      </c>
      <c r="E9" s="134"/>
      <c r="F9" s="5">
        <f t="shared" ref="F9:F18" si="0">ROUNDDOWN(C9*E9,)</f>
        <v>0</v>
      </c>
      <c r="G9" s="186"/>
      <c r="H9" s="131"/>
      <c r="I9" s="134"/>
      <c r="J9" s="5"/>
      <c r="K9" s="261"/>
      <c r="L9" s="443"/>
    </row>
    <row r="10" spans="1:17" ht="30" customHeight="1">
      <c r="A10" s="220" t="s">
        <v>473</v>
      </c>
      <c r="B10" s="222" t="s">
        <v>474</v>
      </c>
      <c r="C10" s="133">
        <v>150</v>
      </c>
      <c r="D10" s="131" t="s">
        <v>357</v>
      </c>
      <c r="E10" s="134"/>
      <c r="F10" s="5">
        <f t="shared" si="0"/>
        <v>0</v>
      </c>
      <c r="G10" s="5"/>
      <c r="H10" s="131"/>
      <c r="I10" s="134"/>
      <c r="J10" s="5"/>
      <c r="K10" s="261"/>
      <c r="L10" s="443"/>
    </row>
    <row r="11" spans="1:17" ht="30" customHeight="1">
      <c r="A11" s="220" t="s">
        <v>475</v>
      </c>
      <c r="B11" s="222" t="s">
        <v>476</v>
      </c>
      <c r="C11" s="133">
        <v>1</v>
      </c>
      <c r="D11" s="131" t="s">
        <v>331</v>
      </c>
      <c r="E11" s="134"/>
      <c r="F11" s="5">
        <f t="shared" si="0"/>
        <v>0</v>
      </c>
      <c r="G11" s="135"/>
      <c r="H11" s="131"/>
      <c r="I11" s="134"/>
      <c r="J11" s="5"/>
      <c r="K11" s="261"/>
      <c r="L11" s="443"/>
    </row>
    <row r="12" spans="1:17" ht="30" customHeight="1">
      <c r="A12" s="220" t="s">
        <v>477</v>
      </c>
      <c r="B12" s="222"/>
      <c r="C12" s="133"/>
      <c r="D12" s="168"/>
      <c r="E12" s="134"/>
      <c r="F12" s="5"/>
      <c r="G12" s="250"/>
      <c r="H12" s="131"/>
      <c r="I12" s="251"/>
      <c r="J12" s="187"/>
      <c r="K12" s="261"/>
      <c r="L12" s="443"/>
    </row>
    <row r="13" spans="1:17" ht="30" customHeight="1">
      <c r="A13" s="220" t="s">
        <v>478</v>
      </c>
      <c r="B13" s="222" t="s">
        <v>479</v>
      </c>
      <c r="C13" s="252">
        <v>173</v>
      </c>
      <c r="D13" s="168" t="s">
        <v>357</v>
      </c>
      <c r="E13" s="134"/>
      <c r="F13" s="5">
        <f t="shared" si="0"/>
        <v>0</v>
      </c>
      <c r="G13" s="184"/>
      <c r="H13" s="188"/>
      <c r="I13" s="189"/>
      <c r="J13" s="190"/>
      <c r="K13" s="261"/>
      <c r="L13" s="443"/>
    </row>
    <row r="14" spans="1:17" ht="30" customHeight="1">
      <c r="A14" s="220" t="s">
        <v>480</v>
      </c>
      <c r="B14" s="222" t="s">
        <v>481</v>
      </c>
      <c r="C14" s="133">
        <v>173</v>
      </c>
      <c r="D14" s="168" t="s">
        <v>357</v>
      </c>
      <c r="E14" s="134"/>
      <c r="F14" s="5">
        <f t="shared" si="0"/>
        <v>0</v>
      </c>
      <c r="G14" s="162"/>
      <c r="H14" s="163"/>
      <c r="I14" s="2"/>
      <c r="J14" s="164"/>
      <c r="K14" s="261"/>
      <c r="L14" s="443"/>
    </row>
    <row r="15" spans="1:17" ht="30" customHeight="1">
      <c r="A15" s="220" t="s">
        <v>482</v>
      </c>
      <c r="B15" s="222" t="s">
        <v>483</v>
      </c>
      <c r="C15" s="133">
        <v>173</v>
      </c>
      <c r="D15" s="168" t="s">
        <v>357</v>
      </c>
      <c r="E15" s="134"/>
      <c r="F15" s="5">
        <f t="shared" si="0"/>
        <v>0</v>
      </c>
      <c r="G15" s="162"/>
      <c r="H15" s="163"/>
      <c r="I15" s="2"/>
      <c r="J15" s="164"/>
      <c r="K15" s="261"/>
      <c r="L15" s="443"/>
    </row>
    <row r="16" spans="1:17" ht="30" customHeight="1">
      <c r="A16" s="220" t="s">
        <v>484</v>
      </c>
      <c r="B16" s="222" t="s">
        <v>485</v>
      </c>
      <c r="C16" s="133">
        <v>173</v>
      </c>
      <c r="D16" s="168" t="s">
        <v>357</v>
      </c>
      <c r="E16" s="134"/>
      <c r="F16" s="5">
        <f t="shared" si="0"/>
        <v>0</v>
      </c>
      <c r="G16" s="162"/>
      <c r="H16" s="163"/>
      <c r="I16" s="2"/>
      <c r="J16" s="164"/>
      <c r="K16" s="261"/>
      <c r="L16" s="443"/>
      <c r="N16" s="257"/>
      <c r="O16" s="258"/>
      <c r="P16" s="259"/>
      <c r="Q16" s="260"/>
    </row>
    <row r="17" spans="1:12" ht="30" customHeight="1">
      <c r="A17" s="220" t="s">
        <v>486</v>
      </c>
      <c r="B17" s="222" t="s">
        <v>487</v>
      </c>
      <c r="C17" s="133">
        <v>344</v>
      </c>
      <c r="D17" s="168" t="s">
        <v>357</v>
      </c>
      <c r="E17" s="134"/>
      <c r="F17" s="5">
        <f t="shared" si="0"/>
        <v>0</v>
      </c>
      <c r="G17" s="162"/>
      <c r="H17" s="163"/>
      <c r="I17" s="2"/>
      <c r="J17" s="164"/>
      <c r="K17" s="261"/>
      <c r="L17" s="443"/>
    </row>
    <row r="18" spans="1:12" ht="30" customHeight="1">
      <c r="A18" s="220" t="s">
        <v>488</v>
      </c>
      <c r="B18" s="222" t="s">
        <v>489</v>
      </c>
      <c r="C18" s="133">
        <v>173</v>
      </c>
      <c r="D18" s="131" t="s">
        <v>357</v>
      </c>
      <c r="E18" s="134"/>
      <c r="F18" s="5">
        <f t="shared" si="0"/>
        <v>0</v>
      </c>
      <c r="G18" s="162"/>
      <c r="H18" s="163"/>
      <c r="I18" s="2"/>
      <c r="J18" s="164"/>
      <c r="K18" s="261"/>
      <c r="L18" s="443"/>
    </row>
    <row r="19" spans="1:12" ht="30" customHeight="1">
      <c r="A19" s="276" t="s">
        <v>490</v>
      </c>
      <c r="B19" s="222"/>
      <c r="C19" s="215"/>
      <c r="D19" s="131"/>
      <c r="E19" s="134"/>
      <c r="F19" s="5"/>
      <c r="G19" s="183"/>
      <c r="H19" s="12"/>
      <c r="I19" s="12"/>
      <c r="J19" s="176"/>
      <c r="K19" s="178"/>
      <c r="L19" s="191"/>
    </row>
    <row r="20" spans="1:12" ht="15.6" customHeight="1">
      <c r="A20" s="180"/>
      <c r="B20" s="181"/>
      <c r="C20" s="180"/>
      <c r="D20" s="182"/>
      <c r="E20" s="180"/>
      <c r="F20" s="180"/>
      <c r="H20" s="180"/>
      <c r="I20" s="180"/>
      <c r="J20" s="180"/>
      <c r="L20" s="114"/>
    </row>
    <row r="21" spans="1:12" ht="30" customHeight="1">
      <c r="A21" s="596" t="s">
        <v>14</v>
      </c>
      <c r="B21" s="596"/>
      <c r="C21" s="596"/>
      <c r="D21" s="596"/>
      <c r="E21" s="596"/>
      <c r="F21" s="596"/>
      <c r="G21" s="597"/>
      <c r="H21" s="597"/>
      <c r="I21" s="597"/>
      <c r="K21" s="612">
        <f>K1+1</f>
        <v>37</v>
      </c>
      <c r="L21" s="612"/>
    </row>
    <row r="22" spans="1:12" ht="15" customHeight="1">
      <c r="A22" s="598" t="s">
        <v>12</v>
      </c>
      <c r="B22" s="601" t="s">
        <v>13</v>
      </c>
      <c r="C22" s="585" t="s">
        <v>9</v>
      </c>
      <c r="D22" s="604"/>
      <c r="E22" s="604"/>
      <c r="F22" s="604"/>
      <c r="G22" s="606" t="s">
        <v>4</v>
      </c>
      <c r="H22" s="607"/>
      <c r="I22" s="607"/>
      <c r="J22" s="608"/>
      <c r="K22" s="592" t="s">
        <v>2</v>
      </c>
      <c r="L22" s="593"/>
    </row>
    <row r="23" spans="1:12" ht="15" customHeight="1">
      <c r="A23" s="599"/>
      <c r="B23" s="602"/>
      <c r="C23" s="587"/>
      <c r="D23" s="605"/>
      <c r="E23" s="605"/>
      <c r="F23" s="605"/>
      <c r="G23" s="609"/>
      <c r="H23" s="610"/>
      <c r="I23" s="610"/>
      <c r="J23" s="611"/>
      <c r="K23" s="594"/>
      <c r="L23" s="595"/>
    </row>
    <row r="24" spans="1:12" ht="30" customHeight="1">
      <c r="A24" s="600"/>
      <c r="B24" s="603"/>
      <c r="C24" s="155" t="s">
        <v>0</v>
      </c>
      <c r="D24" s="156" t="s">
        <v>1</v>
      </c>
      <c r="E24" s="155" t="s">
        <v>5</v>
      </c>
      <c r="F24" s="157" t="s">
        <v>3</v>
      </c>
      <c r="G24" s="155" t="s">
        <v>0</v>
      </c>
      <c r="H24" s="158" t="s">
        <v>1</v>
      </c>
      <c r="I24" s="159" t="s">
        <v>5</v>
      </c>
      <c r="J24" s="159" t="s">
        <v>3</v>
      </c>
      <c r="K24" s="594"/>
      <c r="L24" s="595"/>
    </row>
    <row r="25" spans="1:12" ht="30" customHeight="1">
      <c r="A25" s="269" t="s">
        <v>491</v>
      </c>
      <c r="B25" s="161" t="s">
        <v>492</v>
      </c>
      <c r="C25" s="135">
        <v>173</v>
      </c>
      <c r="D25" s="131" t="s">
        <v>357</v>
      </c>
      <c r="E25" s="134"/>
      <c r="F25" s="5">
        <f t="shared" ref="F25" si="1">ROUNDDOWN(C25*E25,)</f>
        <v>0</v>
      </c>
      <c r="G25" s="162"/>
      <c r="H25" s="163"/>
      <c r="I25" s="2"/>
      <c r="J25" s="164"/>
      <c r="K25" s="261"/>
      <c r="L25" s="443"/>
    </row>
    <row r="26" spans="1:12" ht="30" customHeight="1">
      <c r="A26" s="269" t="s">
        <v>493</v>
      </c>
      <c r="B26" s="161"/>
      <c r="C26" s="135"/>
      <c r="D26" s="131"/>
      <c r="E26" s="134"/>
      <c r="F26" s="5"/>
      <c r="G26" s="135"/>
      <c r="H26" s="131"/>
      <c r="I26" s="134"/>
      <c r="J26" s="5"/>
      <c r="K26" s="167"/>
      <c r="L26" s="185"/>
    </row>
    <row r="27" spans="1:12" ht="30" customHeight="1">
      <c r="A27" s="136" t="s">
        <v>494</v>
      </c>
      <c r="B27" s="161" t="s">
        <v>495</v>
      </c>
      <c r="C27" s="135">
        <v>9</v>
      </c>
      <c r="D27" s="131" t="s">
        <v>496</v>
      </c>
      <c r="E27" s="134"/>
      <c r="F27" s="5">
        <f t="shared" ref="F27:F31" si="2">ROUNDDOWN(C27*E27,)</f>
        <v>0</v>
      </c>
      <c r="G27" s="135"/>
      <c r="H27" s="131"/>
      <c r="I27" s="134"/>
      <c r="J27" s="5"/>
      <c r="K27" s="261"/>
      <c r="L27" s="443"/>
    </row>
    <row r="28" spans="1:12" ht="30" customHeight="1">
      <c r="A28" s="270" t="s">
        <v>497</v>
      </c>
      <c r="B28" s="253"/>
      <c r="C28" s="135">
        <v>9</v>
      </c>
      <c r="D28" s="131" t="s">
        <v>496</v>
      </c>
      <c r="E28" s="134"/>
      <c r="F28" s="5">
        <f t="shared" si="2"/>
        <v>0</v>
      </c>
      <c r="G28" s="135"/>
      <c r="H28" s="131"/>
      <c r="I28" s="134"/>
      <c r="J28" s="5"/>
      <c r="K28" s="261"/>
      <c r="L28" s="443"/>
    </row>
    <row r="29" spans="1:12" ht="30" customHeight="1">
      <c r="A29" s="271" t="s">
        <v>498</v>
      </c>
      <c r="B29" s="152"/>
      <c r="C29" s="135">
        <v>9</v>
      </c>
      <c r="D29" s="131" t="s">
        <v>496</v>
      </c>
      <c r="E29" s="134"/>
      <c r="F29" s="5">
        <f t="shared" si="2"/>
        <v>0</v>
      </c>
      <c r="G29" s="135"/>
      <c r="H29" s="131"/>
      <c r="I29" s="134"/>
      <c r="J29" s="5"/>
      <c r="K29" s="261"/>
      <c r="L29" s="443"/>
    </row>
    <row r="30" spans="1:12" ht="30" customHeight="1">
      <c r="A30" s="271" t="s">
        <v>499</v>
      </c>
      <c r="B30" s="161"/>
      <c r="C30" s="135">
        <v>9</v>
      </c>
      <c r="D30" s="131" t="s">
        <v>496</v>
      </c>
      <c r="E30" s="134"/>
      <c r="F30" s="5">
        <f t="shared" si="2"/>
        <v>0</v>
      </c>
      <c r="G30" s="135"/>
      <c r="H30" s="131"/>
      <c r="I30" s="134"/>
      <c r="J30" s="5"/>
      <c r="K30" s="261"/>
      <c r="L30" s="443"/>
    </row>
    <row r="31" spans="1:12" ht="30" customHeight="1">
      <c r="A31" s="271" t="s">
        <v>500</v>
      </c>
      <c r="B31" s="161"/>
      <c r="C31" s="135">
        <v>9</v>
      </c>
      <c r="D31" s="131" t="s">
        <v>496</v>
      </c>
      <c r="E31" s="134"/>
      <c r="F31" s="5">
        <f t="shared" si="2"/>
        <v>0</v>
      </c>
      <c r="G31" s="135"/>
      <c r="H31" s="131"/>
      <c r="I31" s="134"/>
      <c r="J31" s="5"/>
      <c r="K31" s="261"/>
      <c r="L31" s="443"/>
    </row>
    <row r="32" spans="1:12" ht="30" customHeight="1">
      <c r="A32" s="273" t="s">
        <v>501</v>
      </c>
      <c r="B32" s="161"/>
      <c r="C32" s="135"/>
      <c r="D32" s="131"/>
      <c r="E32" s="134"/>
      <c r="F32" s="5"/>
      <c r="G32" s="135"/>
      <c r="H32" s="131"/>
      <c r="I32" s="134"/>
      <c r="J32" s="5"/>
      <c r="K32" s="167"/>
      <c r="L32" s="185"/>
    </row>
    <row r="33" spans="1:12" ht="30" customHeight="1">
      <c r="A33" s="272" t="s">
        <v>502</v>
      </c>
      <c r="B33" s="161" t="s">
        <v>503</v>
      </c>
      <c r="C33" s="135">
        <v>6</v>
      </c>
      <c r="D33" s="131" t="s">
        <v>504</v>
      </c>
      <c r="E33" s="134"/>
      <c r="F33" s="5">
        <f t="shared" ref="F33:F37" si="3">ROUNDDOWN(C33*E33,)</f>
        <v>0</v>
      </c>
      <c r="G33" s="135"/>
      <c r="H33" s="131"/>
      <c r="I33" s="134"/>
      <c r="J33" s="5"/>
      <c r="K33" s="261"/>
      <c r="L33" s="443"/>
    </row>
    <row r="34" spans="1:12" ht="30" customHeight="1">
      <c r="A34" s="272" t="s">
        <v>505</v>
      </c>
      <c r="B34" s="161" t="s">
        <v>506</v>
      </c>
      <c r="C34" s="135">
        <v>5</v>
      </c>
      <c r="D34" s="131" t="s">
        <v>504</v>
      </c>
      <c r="E34" s="134"/>
      <c r="F34" s="5">
        <f t="shared" si="3"/>
        <v>0</v>
      </c>
      <c r="G34" s="135"/>
      <c r="H34" s="131"/>
      <c r="I34" s="134"/>
      <c r="J34" s="5"/>
      <c r="K34" s="261"/>
      <c r="L34" s="443"/>
    </row>
    <row r="35" spans="1:12" ht="30" customHeight="1">
      <c r="A35" s="272" t="s">
        <v>507</v>
      </c>
      <c r="B35" s="161"/>
      <c r="C35" s="135"/>
      <c r="D35" s="131"/>
      <c r="E35" s="134"/>
      <c r="F35" s="5"/>
      <c r="G35" s="135"/>
      <c r="H35" s="131"/>
      <c r="I35" s="134"/>
      <c r="J35" s="5"/>
      <c r="K35" s="261"/>
      <c r="L35" s="443"/>
    </row>
    <row r="36" spans="1:12" ht="30" customHeight="1">
      <c r="A36" s="274" t="s">
        <v>508</v>
      </c>
      <c r="B36" s="161" t="s">
        <v>509</v>
      </c>
      <c r="C36" s="135">
        <v>1</v>
      </c>
      <c r="D36" s="131" t="s">
        <v>331</v>
      </c>
      <c r="E36" s="134"/>
      <c r="F36" s="5">
        <f t="shared" si="3"/>
        <v>0</v>
      </c>
      <c r="G36" s="135"/>
      <c r="H36" s="131"/>
      <c r="I36" s="134"/>
      <c r="J36" s="5"/>
      <c r="K36" s="261"/>
      <c r="L36" s="443"/>
    </row>
    <row r="37" spans="1:12" ht="30" customHeight="1">
      <c r="A37" s="278" t="s">
        <v>510</v>
      </c>
      <c r="B37" s="161"/>
      <c r="C37" s="133">
        <v>1</v>
      </c>
      <c r="D37" s="131" t="s">
        <v>331</v>
      </c>
      <c r="E37" s="134"/>
      <c r="F37" s="5">
        <f t="shared" si="3"/>
        <v>0</v>
      </c>
      <c r="G37" s="135"/>
      <c r="H37" s="131"/>
      <c r="I37" s="134"/>
      <c r="J37" s="5"/>
      <c r="K37" s="261"/>
      <c r="L37" s="443"/>
    </row>
    <row r="38" spans="1:12" ht="30" customHeight="1">
      <c r="A38" s="272"/>
      <c r="B38" s="161"/>
      <c r="C38" s="135"/>
      <c r="D38" s="131"/>
      <c r="E38" s="134"/>
      <c r="F38" s="5"/>
      <c r="G38" s="135"/>
      <c r="H38" s="131"/>
      <c r="I38" s="134"/>
      <c r="J38" s="5"/>
      <c r="K38" s="167"/>
      <c r="L38" s="185"/>
    </row>
    <row r="39" spans="1:12" ht="30" customHeight="1">
      <c r="A39" s="268" t="s">
        <v>45</v>
      </c>
      <c r="B39" s="203"/>
      <c r="C39" s="204"/>
      <c r="D39" s="205"/>
      <c r="E39" s="256"/>
      <c r="F39" s="176">
        <f>SUM(F5:F19,F25:F38)</f>
        <v>0</v>
      </c>
      <c r="G39" s="183"/>
      <c r="H39" s="205"/>
      <c r="I39" s="256"/>
      <c r="J39" s="176"/>
      <c r="K39" s="192"/>
      <c r="L39" s="191"/>
    </row>
    <row r="40" spans="1:12" ht="15.6" customHeight="1">
      <c r="A40" s="180"/>
      <c r="B40" s="181"/>
      <c r="C40" s="180"/>
      <c r="D40" s="182"/>
      <c r="E40" s="180"/>
      <c r="F40" s="180"/>
      <c r="H40" s="180"/>
      <c r="I40" s="180"/>
      <c r="J40" s="180"/>
      <c r="L40" s="114"/>
    </row>
    <row r="41" spans="1:12" ht="30" customHeight="1">
      <c r="A41" s="596" t="s">
        <v>14</v>
      </c>
      <c r="B41" s="596"/>
      <c r="C41" s="596"/>
      <c r="D41" s="596"/>
      <c r="E41" s="596"/>
      <c r="F41" s="596"/>
      <c r="G41" s="597"/>
      <c r="H41" s="597"/>
      <c r="I41" s="597"/>
      <c r="K41" s="612">
        <f>K21+1</f>
        <v>38</v>
      </c>
      <c r="L41" s="612"/>
    </row>
    <row r="42" spans="1:12" ht="15" customHeight="1">
      <c r="A42" s="598" t="s">
        <v>12</v>
      </c>
      <c r="B42" s="601" t="s">
        <v>13</v>
      </c>
      <c r="C42" s="585" t="s">
        <v>9</v>
      </c>
      <c r="D42" s="604"/>
      <c r="E42" s="604"/>
      <c r="F42" s="604"/>
      <c r="G42" s="606" t="s">
        <v>4</v>
      </c>
      <c r="H42" s="607"/>
      <c r="I42" s="607"/>
      <c r="J42" s="608"/>
      <c r="K42" s="592" t="s">
        <v>2</v>
      </c>
      <c r="L42" s="593"/>
    </row>
    <row r="43" spans="1:12" ht="15" customHeight="1">
      <c r="A43" s="599"/>
      <c r="B43" s="602"/>
      <c r="C43" s="587"/>
      <c r="D43" s="605"/>
      <c r="E43" s="605"/>
      <c r="F43" s="605"/>
      <c r="G43" s="609"/>
      <c r="H43" s="610"/>
      <c r="I43" s="610"/>
      <c r="J43" s="611"/>
      <c r="K43" s="594"/>
      <c r="L43" s="595"/>
    </row>
    <row r="44" spans="1:12" ht="30.75" customHeight="1">
      <c r="A44" s="600"/>
      <c r="B44" s="603"/>
      <c r="C44" s="155" t="s">
        <v>0</v>
      </c>
      <c r="D44" s="156" t="s">
        <v>1</v>
      </c>
      <c r="E44" s="155" t="s">
        <v>5</v>
      </c>
      <c r="F44" s="157" t="s">
        <v>3</v>
      </c>
      <c r="G44" s="155" t="s">
        <v>0</v>
      </c>
      <c r="H44" s="158" t="s">
        <v>1</v>
      </c>
      <c r="I44" s="159" t="s">
        <v>5</v>
      </c>
      <c r="J44" s="159" t="s">
        <v>3</v>
      </c>
      <c r="K44" s="594"/>
      <c r="L44" s="595"/>
    </row>
    <row r="45" spans="1:12" ht="30" customHeight="1">
      <c r="A45" s="263" t="s">
        <v>511</v>
      </c>
      <c r="B45" s="277"/>
      <c r="C45" s="184"/>
      <c r="D45" s="131"/>
      <c r="E45" s="134"/>
      <c r="F45" s="5"/>
      <c r="G45" s="162"/>
      <c r="H45" s="163"/>
      <c r="I45" s="2"/>
      <c r="J45" s="5"/>
      <c r="K45" s="165"/>
      <c r="L45" s="185"/>
    </row>
    <row r="46" spans="1:12" ht="30" customHeight="1">
      <c r="A46" s="136" t="s">
        <v>469</v>
      </c>
      <c r="B46" s="248"/>
      <c r="C46" s="133"/>
      <c r="D46" s="168"/>
      <c r="E46" s="134"/>
      <c r="F46" s="5"/>
      <c r="G46" s="162"/>
      <c r="H46" s="163"/>
      <c r="I46" s="164"/>
      <c r="J46" s="5"/>
      <c r="K46" s="167"/>
      <c r="L46" s="193"/>
    </row>
    <row r="47" spans="1:12" ht="30" customHeight="1">
      <c r="A47" s="136" t="s">
        <v>470</v>
      </c>
      <c r="B47" s="248"/>
      <c r="C47" s="133">
        <v>1</v>
      </c>
      <c r="D47" s="168" t="s">
        <v>64</v>
      </c>
      <c r="E47" s="134"/>
      <c r="F47" s="5">
        <f t="shared" ref="F47:F50" si="4">ROUNDDOWN(C47*E47,)</f>
        <v>0</v>
      </c>
      <c r="G47" s="190"/>
      <c r="H47" s="195"/>
      <c r="I47" s="189"/>
      <c r="J47" s="190"/>
      <c r="K47" s="261"/>
      <c r="L47" s="443"/>
    </row>
    <row r="48" spans="1:12" ht="30" customHeight="1">
      <c r="A48" s="265" t="s">
        <v>471</v>
      </c>
      <c r="B48" s="222" t="s">
        <v>472</v>
      </c>
      <c r="C48" s="213">
        <v>75</v>
      </c>
      <c r="D48" s="168" t="s">
        <v>75</v>
      </c>
      <c r="E48" s="134"/>
      <c r="F48" s="5">
        <f t="shared" si="4"/>
        <v>0</v>
      </c>
      <c r="G48" s="194"/>
      <c r="H48" s="131"/>
      <c r="I48" s="134"/>
      <c r="J48" s="5"/>
      <c r="K48" s="261"/>
      <c r="L48" s="443"/>
    </row>
    <row r="49" spans="1:17" ht="30" customHeight="1">
      <c r="A49" s="262" t="s">
        <v>473</v>
      </c>
      <c r="B49" s="224" t="s">
        <v>474</v>
      </c>
      <c r="C49" s="221">
        <v>214</v>
      </c>
      <c r="D49" s="168" t="s">
        <v>75</v>
      </c>
      <c r="E49" s="134"/>
      <c r="F49" s="5">
        <f t="shared" si="4"/>
        <v>0</v>
      </c>
      <c r="G49" s="196"/>
      <c r="H49" s="131"/>
      <c r="I49" s="134"/>
      <c r="J49" s="5"/>
      <c r="K49" s="261"/>
      <c r="L49" s="443"/>
    </row>
    <row r="50" spans="1:17" ht="30" customHeight="1">
      <c r="A50" s="265" t="s">
        <v>475</v>
      </c>
      <c r="B50" s="222" t="s">
        <v>476</v>
      </c>
      <c r="C50" s="133">
        <v>1</v>
      </c>
      <c r="D50" s="131" t="s">
        <v>331</v>
      </c>
      <c r="E50" s="134"/>
      <c r="F50" s="5">
        <f t="shared" si="4"/>
        <v>0</v>
      </c>
      <c r="G50" s="197"/>
      <c r="H50" s="131"/>
      <c r="I50" s="134"/>
      <c r="J50" s="5"/>
      <c r="K50" s="261"/>
      <c r="L50" s="443"/>
    </row>
    <row r="51" spans="1:17" ht="30" customHeight="1">
      <c r="A51" s="265" t="s">
        <v>477</v>
      </c>
      <c r="B51" s="222"/>
      <c r="C51" s="133"/>
      <c r="D51" s="131"/>
      <c r="E51" s="134"/>
      <c r="F51" s="5"/>
      <c r="G51" s="197"/>
      <c r="H51" s="131"/>
      <c r="I51" s="134"/>
      <c r="J51" s="5"/>
      <c r="K51" s="261"/>
      <c r="L51" s="443"/>
    </row>
    <row r="52" spans="1:17" ht="30" customHeight="1">
      <c r="A52" s="265" t="s">
        <v>478</v>
      </c>
      <c r="B52" s="248" t="s">
        <v>479</v>
      </c>
      <c r="C52" s="133">
        <v>51.8</v>
      </c>
      <c r="D52" s="168" t="s">
        <v>75</v>
      </c>
      <c r="E52" s="134"/>
      <c r="F52" s="5">
        <f t="shared" ref="F52:F59" si="5">ROUNDDOWN(C52*E52,)</f>
        <v>0</v>
      </c>
      <c r="G52" s="197"/>
      <c r="H52" s="131"/>
      <c r="I52" s="134"/>
      <c r="J52" s="5"/>
      <c r="K52" s="261"/>
      <c r="L52" s="443"/>
    </row>
    <row r="53" spans="1:17" ht="30" customHeight="1">
      <c r="A53" s="265" t="s">
        <v>480</v>
      </c>
      <c r="B53" s="248" t="s">
        <v>481</v>
      </c>
      <c r="C53" s="252">
        <v>51.8</v>
      </c>
      <c r="D53" s="168" t="s">
        <v>75</v>
      </c>
      <c r="E53" s="134"/>
      <c r="F53" s="5">
        <f t="shared" si="5"/>
        <v>0</v>
      </c>
      <c r="G53" s="197"/>
      <c r="H53" s="131"/>
      <c r="I53" s="134"/>
      <c r="J53" s="5"/>
      <c r="K53" s="261"/>
      <c r="L53" s="443"/>
    </row>
    <row r="54" spans="1:17" ht="30" customHeight="1">
      <c r="A54" s="265" t="s">
        <v>482</v>
      </c>
      <c r="B54" s="248" t="s">
        <v>483</v>
      </c>
      <c r="C54" s="133">
        <v>51.8</v>
      </c>
      <c r="D54" s="168" t="s">
        <v>75</v>
      </c>
      <c r="E54" s="134"/>
      <c r="F54" s="5">
        <f t="shared" si="5"/>
        <v>0</v>
      </c>
      <c r="G54" s="186"/>
      <c r="H54" s="131"/>
      <c r="I54" s="134"/>
      <c r="J54" s="5"/>
      <c r="K54" s="261"/>
      <c r="L54" s="443"/>
    </row>
    <row r="55" spans="1:17" ht="30" customHeight="1">
      <c r="A55" s="265" t="s">
        <v>484</v>
      </c>
      <c r="B55" s="248" t="s">
        <v>485</v>
      </c>
      <c r="C55" s="133">
        <v>51.8</v>
      </c>
      <c r="D55" s="168" t="s">
        <v>75</v>
      </c>
      <c r="E55" s="134"/>
      <c r="F55" s="5">
        <f t="shared" si="5"/>
        <v>0</v>
      </c>
      <c r="G55" s="196"/>
      <c r="H55" s="131"/>
      <c r="I55" s="134"/>
      <c r="J55" s="5"/>
      <c r="K55" s="261"/>
      <c r="L55" s="443"/>
    </row>
    <row r="56" spans="1:17" ht="30" customHeight="1">
      <c r="A56" s="265" t="s">
        <v>486</v>
      </c>
      <c r="B56" s="248" t="s">
        <v>487</v>
      </c>
      <c r="C56" s="133">
        <v>289</v>
      </c>
      <c r="D56" s="168" t="s">
        <v>75</v>
      </c>
      <c r="E56" s="134"/>
      <c r="F56" s="5">
        <f t="shared" si="5"/>
        <v>0</v>
      </c>
      <c r="G56" s="162"/>
      <c r="H56" s="3"/>
      <c r="I56" s="198"/>
      <c r="J56" s="190"/>
      <c r="K56" s="261"/>
      <c r="L56" s="443"/>
    </row>
    <row r="57" spans="1:17" ht="30" customHeight="1">
      <c r="A57" s="265" t="s">
        <v>488</v>
      </c>
      <c r="B57" s="248" t="s">
        <v>489</v>
      </c>
      <c r="C57" s="133">
        <v>51.8</v>
      </c>
      <c r="D57" s="168" t="s">
        <v>75</v>
      </c>
      <c r="E57" s="134"/>
      <c r="F57" s="5">
        <f t="shared" si="5"/>
        <v>0</v>
      </c>
      <c r="G57" s="162"/>
      <c r="H57" s="163"/>
      <c r="I57" s="198"/>
      <c r="J57" s="190"/>
      <c r="K57" s="261"/>
      <c r="L57" s="443"/>
    </row>
    <row r="58" spans="1:17" ht="30" customHeight="1">
      <c r="A58" s="265" t="s">
        <v>490</v>
      </c>
      <c r="B58" s="222"/>
      <c r="C58" s="133"/>
      <c r="D58" s="131"/>
      <c r="E58" s="149"/>
      <c r="F58" s="254"/>
      <c r="G58" s="199"/>
      <c r="H58" s="78"/>
      <c r="I58" s="200"/>
      <c r="J58" s="190"/>
      <c r="K58" s="201"/>
      <c r="L58" s="202"/>
    </row>
    <row r="59" spans="1:17" ht="30" customHeight="1">
      <c r="A59" s="268" t="s">
        <v>491</v>
      </c>
      <c r="B59" s="279" t="s">
        <v>492</v>
      </c>
      <c r="C59" s="214">
        <v>51.8</v>
      </c>
      <c r="D59" s="205" t="s">
        <v>357</v>
      </c>
      <c r="E59" s="154"/>
      <c r="F59" s="176">
        <f t="shared" si="5"/>
        <v>0</v>
      </c>
      <c r="G59" s="183"/>
      <c r="H59" s="207"/>
      <c r="I59" s="208"/>
      <c r="J59" s="209"/>
      <c r="K59" s="444"/>
      <c r="L59" s="446"/>
    </row>
    <row r="60" spans="1:17" ht="15.6" customHeight="1">
      <c r="L60" s="114"/>
    </row>
    <row r="61" spans="1:17" s="218" customFormat="1" ht="30" customHeight="1">
      <c r="A61" s="596" t="s">
        <v>14</v>
      </c>
      <c r="B61" s="596"/>
      <c r="C61" s="596"/>
      <c r="D61" s="596"/>
      <c r="E61" s="596"/>
      <c r="F61" s="596"/>
      <c r="G61" s="597"/>
      <c r="H61" s="597"/>
      <c r="I61" s="597"/>
      <c r="J61" s="16"/>
      <c r="K61" s="612">
        <f>K41+1</f>
        <v>39</v>
      </c>
      <c r="L61" s="612"/>
      <c r="M61" s="216"/>
      <c r="N61" s="216"/>
      <c r="P61" s="16"/>
      <c r="Q61" s="16"/>
    </row>
    <row r="62" spans="1:17" s="218" customFormat="1" ht="15" customHeight="1">
      <c r="A62" s="598" t="s">
        <v>12</v>
      </c>
      <c r="B62" s="601" t="s">
        <v>13</v>
      </c>
      <c r="C62" s="585" t="s">
        <v>9</v>
      </c>
      <c r="D62" s="604"/>
      <c r="E62" s="604"/>
      <c r="F62" s="604"/>
      <c r="G62" s="606" t="s">
        <v>4</v>
      </c>
      <c r="H62" s="607"/>
      <c r="I62" s="607"/>
      <c r="J62" s="608"/>
      <c r="K62" s="592" t="s">
        <v>2</v>
      </c>
      <c r="L62" s="593"/>
      <c r="M62" s="216"/>
      <c r="N62" s="216"/>
      <c r="P62" s="16"/>
      <c r="Q62" s="16"/>
    </row>
    <row r="63" spans="1:17" s="218" customFormat="1" ht="15" customHeight="1">
      <c r="A63" s="599"/>
      <c r="B63" s="602"/>
      <c r="C63" s="587"/>
      <c r="D63" s="605"/>
      <c r="E63" s="605"/>
      <c r="F63" s="605"/>
      <c r="G63" s="609"/>
      <c r="H63" s="610"/>
      <c r="I63" s="610"/>
      <c r="J63" s="611"/>
      <c r="K63" s="594"/>
      <c r="L63" s="595"/>
      <c r="M63" s="216"/>
      <c r="N63" s="216"/>
      <c r="P63" s="16"/>
      <c r="Q63" s="16"/>
    </row>
    <row r="64" spans="1:17" s="218" customFormat="1" ht="30.75" customHeight="1">
      <c r="A64" s="600"/>
      <c r="B64" s="603"/>
      <c r="C64" s="155" t="s">
        <v>0</v>
      </c>
      <c r="D64" s="156" t="s">
        <v>1</v>
      </c>
      <c r="E64" s="155" t="s">
        <v>5</v>
      </c>
      <c r="F64" s="157" t="s">
        <v>3</v>
      </c>
      <c r="G64" s="155" t="s">
        <v>0</v>
      </c>
      <c r="H64" s="158" t="s">
        <v>1</v>
      </c>
      <c r="I64" s="159" t="s">
        <v>5</v>
      </c>
      <c r="J64" s="159" t="s">
        <v>3</v>
      </c>
      <c r="K64" s="594"/>
      <c r="L64" s="595"/>
      <c r="M64" s="216"/>
      <c r="N64" s="216"/>
      <c r="P64" s="16"/>
      <c r="Q64" s="16"/>
    </row>
    <row r="65" spans="1:17" s="218" customFormat="1" ht="30" customHeight="1">
      <c r="A65" s="269" t="s">
        <v>493</v>
      </c>
      <c r="B65" s="161"/>
      <c r="C65" s="135"/>
      <c r="D65" s="131"/>
      <c r="E65" s="134"/>
      <c r="F65" s="5"/>
      <c r="G65" s="162"/>
      <c r="H65" s="163"/>
      <c r="I65" s="2"/>
      <c r="J65" s="5"/>
      <c r="K65" s="165"/>
      <c r="L65" s="185"/>
      <c r="M65" s="216"/>
      <c r="N65" s="216"/>
      <c r="P65" s="16"/>
      <c r="Q65" s="16"/>
    </row>
    <row r="66" spans="1:17" s="218" customFormat="1" ht="30" customHeight="1">
      <c r="A66" s="136" t="s">
        <v>494</v>
      </c>
      <c r="B66" s="161" t="s">
        <v>495</v>
      </c>
      <c r="C66" s="135">
        <v>7</v>
      </c>
      <c r="D66" s="131" t="s">
        <v>496</v>
      </c>
      <c r="E66" s="134"/>
      <c r="F66" s="5">
        <f t="shared" ref="F66:F75" si="6">ROUNDDOWN(C66*E66,)</f>
        <v>0</v>
      </c>
      <c r="G66" s="162"/>
      <c r="H66" s="163"/>
      <c r="I66" s="164"/>
      <c r="J66" s="5"/>
      <c r="K66" s="261"/>
      <c r="L66" s="443"/>
      <c r="M66" s="216"/>
      <c r="N66" s="216"/>
      <c r="P66" s="16"/>
      <c r="Q66" s="16"/>
    </row>
    <row r="67" spans="1:17" s="218" customFormat="1" ht="30" customHeight="1">
      <c r="A67" s="270" t="s">
        <v>497</v>
      </c>
      <c r="B67" s="253"/>
      <c r="C67" s="135">
        <v>7</v>
      </c>
      <c r="D67" s="131" t="s">
        <v>496</v>
      </c>
      <c r="E67" s="134"/>
      <c r="F67" s="5">
        <f t="shared" si="6"/>
        <v>0</v>
      </c>
      <c r="G67" s="190"/>
      <c r="H67" s="195"/>
      <c r="I67" s="189"/>
      <c r="J67" s="190"/>
      <c r="K67" s="261"/>
      <c r="L67" s="443"/>
      <c r="M67" s="216"/>
      <c r="N67" s="216"/>
      <c r="P67" s="16"/>
      <c r="Q67" s="16"/>
    </row>
    <row r="68" spans="1:17" s="218" customFormat="1" ht="30" customHeight="1">
      <c r="A68" s="271" t="s">
        <v>498</v>
      </c>
      <c r="B68" s="152"/>
      <c r="C68" s="135">
        <v>7</v>
      </c>
      <c r="D68" s="131" t="s">
        <v>496</v>
      </c>
      <c r="E68" s="134"/>
      <c r="F68" s="5">
        <f t="shared" si="6"/>
        <v>0</v>
      </c>
      <c r="G68" s="194"/>
      <c r="H68" s="131"/>
      <c r="I68" s="134"/>
      <c r="J68" s="5"/>
      <c r="K68" s="261"/>
      <c r="L68" s="443"/>
      <c r="M68" s="216"/>
      <c r="N68" s="216"/>
      <c r="P68" s="16"/>
      <c r="Q68" s="16"/>
    </row>
    <row r="69" spans="1:17" s="218" customFormat="1" ht="30" customHeight="1">
      <c r="A69" s="271" t="s">
        <v>499</v>
      </c>
      <c r="B69" s="161"/>
      <c r="C69" s="135">
        <v>7</v>
      </c>
      <c r="D69" s="131" t="s">
        <v>496</v>
      </c>
      <c r="E69" s="134"/>
      <c r="F69" s="5">
        <f t="shared" si="6"/>
        <v>0</v>
      </c>
      <c r="G69" s="196"/>
      <c r="H69" s="131"/>
      <c r="I69" s="134"/>
      <c r="J69" s="5"/>
      <c r="K69" s="261"/>
      <c r="L69" s="443"/>
      <c r="M69" s="216"/>
      <c r="N69" s="216"/>
      <c r="P69" s="16"/>
      <c r="Q69" s="16"/>
    </row>
    <row r="70" spans="1:17" s="218" customFormat="1" ht="30" customHeight="1">
      <c r="A70" s="271" t="s">
        <v>500</v>
      </c>
      <c r="B70" s="161"/>
      <c r="C70" s="135">
        <v>7</v>
      </c>
      <c r="D70" s="131" t="s">
        <v>496</v>
      </c>
      <c r="E70" s="134"/>
      <c r="F70" s="5">
        <f t="shared" si="6"/>
        <v>0</v>
      </c>
      <c r="G70" s="197"/>
      <c r="H70" s="131"/>
      <c r="I70" s="134"/>
      <c r="J70" s="5"/>
      <c r="K70" s="261"/>
      <c r="L70" s="443"/>
      <c r="M70" s="216"/>
      <c r="N70" s="216"/>
      <c r="P70" s="16"/>
      <c r="Q70" s="16"/>
    </row>
    <row r="71" spans="1:17" s="218" customFormat="1" ht="30" customHeight="1">
      <c r="A71" s="273" t="s">
        <v>501</v>
      </c>
      <c r="B71" s="161"/>
      <c r="C71" s="135"/>
      <c r="D71" s="131"/>
      <c r="E71" s="134"/>
      <c r="F71" s="5"/>
      <c r="G71" s="197"/>
      <c r="H71" s="131"/>
      <c r="I71" s="134"/>
      <c r="J71" s="5"/>
      <c r="K71" s="261"/>
      <c r="L71" s="443"/>
      <c r="M71" s="216"/>
      <c r="N71" s="216"/>
      <c r="P71" s="16"/>
      <c r="Q71" s="16"/>
    </row>
    <row r="72" spans="1:17" s="218" customFormat="1" ht="30" customHeight="1">
      <c r="A72" s="272" t="s">
        <v>502</v>
      </c>
      <c r="B72" s="161" t="s">
        <v>503</v>
      </c>
      <c r="C72" s="135">
        <v>6</v>
      </c>
      <c r="D72" s="131" t="s">
        <v>504</v>
      </c>
      <c r="E72" s="134"/>
      <c r="F72" s="5">
        <f t="shared" si="6"/>
        <v>0</v>
      </c>
      <c r="G72" s="197"/>
      <c r="H72" s="131"/>
      <c r="I72" s="134"/>
      <c r="J72" s="5"/>
      <c r="K72" s="261"/>
      <c r="L72" s="443"/>
      <c r="M72" s="216"/>
      <c r="N72" s="216"/>
      <c r="P72" s="16"/>
      <c r="Q72" s="16"/>
    </row>
    <row r="73" spans="1:17" s="218" customFormat="1" ht="30" customHeight="1">
      <c r="A73" s="272" t="s">
        <v>505</v>
      </c>
      <c r="B73" s="161" t="s">
        <v>506</v>
      </c>
      <c r="C73" s="135">
        <v>3</v>
      </c>
      <c r="D73" s="131" t="s">
        <v>504</v>
      </c>
      <c r="E73" s="134"/>
      <c r="F73" s="5">
        <f t="shared" si="6"/>
        <v>0</v>
      </c>
      <c r="G73" s="197"/>
      <c r="H73" s="131"/>
      <c r="I73" s="134"/>
      <c r="J73" s="5"/>
      <c r="K73" s="261"/>
      <c r="L73" s="443"/>
      <c r="M73" s="216"/>
      <c r="N73" s="216"/>
      <c r="P73" s="16"/>
      <c r="Q73" s="16"/>
    </row>
    <row r="74" spans="1:17" s="218" customFormat="1" ht="30" customHeight="1">
      <c r="A74" s="272" t="s">
        <v>507</v>
      </c>
      <c r="B74" s="161"/>
      <c r="C74" s="135"/>
      <c r="D74" s="131"/>
      <c r="E74" s="134"/>
      <c r="F74" s="5"/>
      <c r="G74" s="186"/>
      <c r="H74" s="131"/>
      <c r="I74" s="134"/>
      <c r="J74" s="5"/>
      <c r="K74" s="261"/>
      <c r="L74" s="443"/>
      <c r="M74" s="216"/>
      <c r="N74" s="216"/>
      <c r="P74" s="16"/>
      <c r="Q74" s="16"/>
    </row>
    <row r="75" spans="1:17" s="218" customFormat="1" ht="30" customHeight="1">
      <c r="A75" s="274" t="s">
        <v>508</v>
      </c>
      <c r="B75" s="161" t="s">
        <v>509</v>
      </c>
      <c r="C75" s="135">
        <v>1</v>
      </c>
      <c r="D75" s="131" t="s">
        <v>331</v>
      </c>
      <c r="E75" s="134"/>
      <c r="F75" s="5">
        <f t="shared" si="6"/>
        <v>0</v>
      </c>
      <c r="G75" s="196"/>
      <c r="H75" s="131"/>
      <c r="I75" s="134"/>
      <c r="J75" s="5"/>
      <c r="K75" s="261"/>
      <c r="L75" s="443"/>
      <c r="M75" s="216"/>
      <c r="N75" s="216"/>
      <c r="P75" s="16"/>
      <c r="Q75" s="16"/>
    </row>
    <row r="76" spans="1:17" s="218" customFormat="1" ht="30" customHeight="1">
      <c r="A76" s="272"/>
      <c r="B76" s="161"/>
      <c r="C76" s="135"/>
      <c r="D76" s="131"/>
      <c r="E76" s="134"/>
      <c r="F76" s="5"/>
      <c r="G76" s="162"/>
      <c r="H76" s="3"/>
      <c r="I76" s="198"/>
      <c r="J76" s="190"/>
      <c r="K76" s="167"/>
      <c r="L76" s="185"/>
      <c r="M76" s="216"/>
      <c r="N76" s="216"/>
      <c r="P76" s="16"/>
      <c r="Q76" s="16"/>
    </row>
    <row r="77" spans="1:17" s="218" customFormat="1" ht="30" customHeight="1">
      <c r="A77" s="272"/>
      <c r="B77" s="152"/>
      <c r="C77" s="135"/>
      <c r="D77" s="131"/>
      <c r="E77" s="134"/>
      <c r="F77" s="5"/>
      <c r="G77" s="162"/>
      <c r="H77" s="163"/>
      <c r="I77" s="198"/>
      <c r="J77" s="190"/>
      <c r="K77" s="167"/>
      <c r="L77" s="185"/>
      <c r="M77" s="216"/>
      <c r="N77" s="216"/>
      <c r="P77" s="16"/>
      <c r="Q77" s="16"/>
    </row>
    <row r="78" spans="1:17" s="218" customFormat="1" ht="30" customHeight="1">
      <c r="A78" s="272"/>
      <c r="B78" s="161"/>
      <c r="C78" s="135"/>
      <c r="D78" s="131"/>
      <c r="E78" s="149"/>
      <c r="F78" s="254"/>
      <c r="G78" s="199"/>
      <c r="H78" s="78"/>
      <c r="I78" s="200"/>
      <c r="J78" s="190"/>
      <c r="K78" s="201"/>
      <c r="L78" s="202"/>
      <c r="M78" s="216"/>
      <c r="N78" s="216"/>
      <c r="P78" s="16"/>
      <c r="Q78" s="16"/>
    </row>
    <row r="79" spans="1:17" s="218" customFormat="1" ht="30" customHeight="1">
      <c r="A79" s="268" t="s">
        <v>45</v>
      </c>
      <c r="B79" s="203"/>
      <c r="C79" s="204"/>
      <c r="D79" s="205"/>
      <c r="E79" s="206"/>
      <c r="F79" s="176">
        <f>SUM(F46:F59,F65:F78)</f>
        <v>0</v>
      </c>
      <c r="G79" s="183"/>
      <c r="H79" s="207"/>
      <c r="I79" s="208"/>
      <c r="J79" s="209"/>
      <c r="K79" s="178"/>
      <c r="L79" s="191"/>
      <c r="M79" s="216"/>
      <c r="N79" s="216"/>
      <c r="P79" s="16"/>
      <c r="Q79" s="16"/>
    </row>
    <row r="80" spans="1:17" s="218" customFormat="1" ht="15.6" customHeight="1">
      <c r="A80" s="16"/>
      <c r="B80" s="210"/>
      <c r="C80" s="16"/>
      <c r="D80" s="211"/>
      <c r="E80" s="16"/>
      <c r="F80" s="16"/>
      <c r="G80" s="16"/>
      <c r="H80" s="16"/>
      <c r="I80" s="16"/>
      <c r="J80" s="16"/>
      <c r="K80" s="16"/>
      <c r="L80" s="114"/>
      <c r="M80" s="216"/>
      <c r="N80" s="216"/>
      <c r="P80" s="16"/>
      <c r="Q80" s="16"/>
    </row>
    <row r="81" spans="1:17" s="218" customFormat="1" ht="30" customHeight="1">
      <c r="A81" s="596" t="s">
        <v>14</v>
      </c>
      <c r="B81" s="596"/>
      <c r="C81" s="596"/>
      <c r="D81" s="596"/>
      <c r="E81" s="596"/>
      <c r="F81" s="596"/>
      <c r="G81" s="597"/>
      <c r="H81" s="597"/>
      <c r="I81" s="597"/>
      <c r="J81" s="16"/>
      <c r="K81" s="612">
        <f>K61+1</f>
        <v>40</v>
      </c>
      <c r="L81" s="612"/>
      <c r="M81" s="216"/>
      <c r="N81" s="216"/>
      <c r="P81" s="16"/>
      <c r="Q81" s="16"/>
    </row>
    <row r="82" spans="1:17" s="218" customFormat="1" ht="15" customHeight="1">
      <c r="A82" s="598" t="s">
        <v>12</v>
      </c>
      <c r="B82" s="601" t="s">
        <v>13</v>
      </c>
      <c r="C82" s="585" t="s">
        <v>9</v>
      </c>
      <c r="D82" s="604"/>
      <c r="E82" s="604"/>
      <c r="F82" s="604"/>
      <c r="G82" s="606" t="s">
        <v>4</v>
      </c>
      <c r="H82" s="607"/>
      <c r="I82" s="607"/>
      <c r="J82" s="608"/>
      <c r="K82" s="592" t="s">
        <v>2</v>
      </c>
      <c r="L82" s="593"/>
      <c r="M82" s="216"/>
      <c r="N82" s="216"/>
      <c r="P82" s="16"/>
      <c r="Q82" s="16"/>
    </row>
    <row r="83" spans="1:17" s="218" customFormat="1" ht="15" customHeight="1">
      <c r="A83" s="599"/>
      <c r="B83" s="602"/>
      <c r="C83" s="587"/>
      <c r="D83" s="605"/>
      <c r="E83" s="605"/>
      <c r="F83" s="605"/>
      <c r="G83" s="609"/>
      <c r="H83" s="610"/>
      <c r="I83" s="610"/>
      <c r="J83" s="611"/>
      <c r="K83" s="594"/>
      <c r="L83" s="595"/>
      <c r="M83" s="216"/>
      <c r="N83" s="216"/>
      <c r="P83" s="16"/>
      <c r="Q83" s="16"/>
    </row>
    <row r="84" spans="1:17" s="218" customFormat="1" ht="30.75" customHeight="1">
      <c r="A84" s="600"/>
      <c r="B84" s="603"/>
      <c r="C84" s="155" t="s">
        <v>0</v>
      </c>
      <c r="D84" s="156" t="s">
        <v>1</v>
      </c>
      <c r="E84" s="155" t="s">
        <v>5</v>
      </c>
      <c r="F84" s="157" t="s">
        <v>3</v>
      </c>
      <c r="G84" s="155" t="s">
        <v>0</v>
      </c>
      <c r="H84" s="158" t="s">
        <v>1</v>
      </c>
      <c r="I84" s="159" t="s">
        <v>5</v>
      </c>
      <c r="J84" s="159" t="s">
        <v>3</v>
      </c>
      <c r="K84" s="594"/>
      <c r="L84" s="595"/>
      <c r="M84" s="216"/>
      <c r="N84" s="216"/>
      <c r="P84" s="16"/>
      <c r="Q84" s="16"/>
    </row>
    <row r="85" spans="1:17" s="218" customFormat="1" ht="30" customHeight="1">
      <c r="A85" s="263" t="s">
        <v>512</v>
      </c>
      <c r="B85" s="277"/>
      <c r="C85" s="184"/>
      <c r="D85" s="131"/>
      <c r="E85" s="134"/>
      <c r="F85" s="5"/>
      <c r="G85" s="162"/>
      <c r="H85" s="163"/>
      <c r="I85" s="2"/>
      <c r="J85" s="5"/>
      <c r="K85" s="165"/>
      <c r="L85" s="185"/>
      <c r="M85" s="216"/>
      <c r="N85" s="216"/>
      <c r="P85" s="16"/>
      <c r="Q85" s="16"/>
    </row>
    <row r="86" spans="1:17" s="218" customFormat="1" ht="30" customHeight="1">
      <c r="A86" s="136" t="s">
        <v>469</v>
      </c>
      <c r="B86" s="222"/>
      <c r="C86" s="133"/>
      <c r="D86" s="168"/>
      <c r="E86" s="134"/>
      <c r="F86" s="5"/>
      <c r="G86" s="162"/>
      <c r="H86" s="163"/>
      <c r="I86" s="164"/>
      <c r="J86" s="5"/>
      <c r="K86" s="167"/>
      <c r="L86" s="193"/>
      <c r="M86" s="216"/>
      <c r="N86" s="216"/>
      <c r="P86" s="16"/>
      <c r="Q86" s="16"/>
    </row>
    <row r="87" spans="1:17" s="218" customFormat="1" ht="30" customHeight="1">
      <c r="A87" s="136" t="s">
        <v>470</v>
      </c>
      <c r="B87" s="222"/>
      <c r="C87" s="133">
        <v>1</v>
      </c>
      <c r="D87" s="168" t="s">
        <v>64</v>
      </c>
      <c r="E87" s="134"/>
      <c r="F87" s="5">
        <f t="shared" ref="F87:F90" si="7">ROUNDDOWN(C87*E87,)</f>
        <v>0</v>
      </c>
      <c r="G87" s="190"/>
      <c r="H87" s="195"/>
      <c r="I87" s="189"/>
      <c r="J87" s="190"/>
      <c r="K87" s="261"/>
      <c r="L87" s="443"/>
      <c r="M87" s="216"/>
      <c r="N87" s="216"/>
      <c r="P87" s="16"/>
      <c r="Q87" s="16"/>
    </row>
    <row r="88" spans="1:17" s="218" customFormat="1" ht="30" customHeight="1">
      <c r="A88" s="265" t="s">
        <v>471</v>
      </c>
      <c r="B88" s="222" t="s">
        <v>472</v>
      </c>
      <c r="C88" s="213">
        <v>46</v>
      </c>
      <c r="D88" s="168" t="s">
        <v>75</v>
      </c>
      <c r="E88" s="134"/>
      <c r="F88" s="5">
        <f t="shared" si="7"/>
        <v>0</v>
      </c>
      <c r="G88" s="194"/>
      <c r="H88" s="131"/>
      <c r="I88" s="134"/>
      <c r="J88" s="5"/>
      <c r="K88" s="261"/>
      <c r="L88" s="443"/>
      <c r="M88" s="216"/>
      <c r="N88" s="216"/>
      <c r="P88" s="16"/>
      <c r="Q88" s="16"/>
    </row>
    <row r="89" spans="1:17" s="218" customFormat="1" ht="30" customHeight="1">
      <c r="A89" s="262" t="s">
        <v>473</v>
      </c>
      <c r="B89" s="161" t="s">
        <v>474</v>
      </c>
      <c r="C89" s="221">
        <v>81</v>
      </c>
      <c r="D89" s="168" t="s">
        <v>75</v>
      </c>
      <c r="E89" s="134"/>
      <c r="F89" s="5">
        <f t="shared" si="7"/>
        <v>0</v>
      </c>
      <c r="G89" s="196"/>
      <c r="H89" s="131"/>
      <c r="I89" s="134"/>
      <c r="J89" s="5"/>
      <c r="K89" s="261"/>
      <c r="L89" s="443"/>
      <c r="M89" s="216"/>
      <c r="N89" s="216"/>
      <c r="P89" s="16"/>
      <c r="Q89" s="16"/>
    </row>
    <row r="90" spans="1:17" s="218" customFormat="1" ht="30" customHeight="1">
      <c r="A90" s="265" t="s">
        <v>475</v>
      </c>
      <c r="B90" s="222" t="s">
        <v>476</v>
      </c>
      <c r="C90" s="133">
        <v>1</v>
      </c>
      <c r="D90" s="131" t="s">
        <v>331</v>
      </c>
      <c r="E90" s="134"/>
      <c r="F90" s="5">
        <f t="shared" si="7"/>
        <v>0</v>
      </c>
      <c r="G90" s="197"/>
      <c r="H90" s="131"/>
      <c r="I90" s="134"/>
      <c r="J90" s="5"/>
      <c r="K90" s="261"/>
      <c r="L90" s="443"/>
      <c r="M90" s="216"/>
      <c r="N90" s="216"/>
      <c r="P90" s="16"/>
      <c r="Q90" s="16"/>
    </row>
    <row r="91" spans="1:17" s="218" customFormat="1" ht="30" customHeight="1">
      <c r="A91" s="265" t="s">
        <v>477</v>
      </c>
      <c r="B91" s="222"/>
      <c r="C91" s="133"/>
      <c r="D91" s="131"/>
      <c r="E91" s="134"/>
      <c r="F91" s="5"/>
      <c r="G91" s="197"/>
      <c r="H91" s="131"/>
      <c r="I91" s="134"/>
      <c r="J91" s="5"/>
      <c r="K91" s="261"/>
      <c r="L91" s="443"/>
      <c r="M91" s="216"/>
      <c r="N91" s="216"/>
      <c r="P91" s="16"/>
      <c r="Q91" s="16"/>
    </row>
    <row r="92" spans="1:17" s="218" customFormat="1" ht="30" customHeight="1">
      <c r="A92" s="265" t="s">
        <v>478</v>
      </c>
      <c r="B92" s="222" t="s">
        <v>479</v>
      </c>
      <c r="C92" s="133">
        <v>20.8</v>
      </c>
      <c r="D92" s="168" t="s">
        <v>75</v>
      </c>
      <c r="E92" s="134"/>
      <c r="F92" s="5">
        <f t="shared" ref="F92:F97" si="8">ROUNDDOWN(C92*E92,)</f>
        <v>0</v>
      </c>
      <c r="G92" s="197"/>
      <c r="H92" s="131"/>
      <c r="I92" s="134"/>
      <c r="J92" s="5"/>
      <c r="K92" s="261"/>
      <c r="L92" s="443"/>
      <c r="M92" s="216"/>
      <c r="N92" s="216"/>
      <c r="P92" s="16"/>
      <c r="Q92" s="16"/>
    </row>
    <row r="93" spans="1:17" s="218" customFormat="1" ht="30" customHeight="1">
      <c r="A93" s="265" t="s">
        <v>480</v>
      </c>
      <c r="B93" s="222" t="s">
        <v>481</v>
      </c>
      <c r="C93" s="252">
        <v>20.8</v>
      </c>
      <c r="D93" s="168" t="s">
        <v>75</v>
      </c>
      <c r="E93" s="134"/>
      <c r="F93" s="5">
        <f t="shared" si="8"/>
        <v>0</v>
      </c>
      <c r="G93" s="197"/>
      <c r="H93" s="131"/>
      <c r="I93" s="134"/>
      <c r="J93" s="5"/>
      <c r="K93" s="261"/>
      <c r="L93" s="443"/>
      <c r="M93" s="216"/>
      <c r="N93" s="216"/>
      <c r="P93" s="16"/>
      <c r="Q93" s="16"/>
    </row>
    <row r="94" spans="1:17" s="218" customFormat="1" ht="30" customHeight="1">
      <c r="A94" s="265" t="s">
        <v>482</v>
      </c>
      <c r="B94" s="222" t="s">
        <v>483</v>
      </c>
      <c r="C94" s="133">
        <v>20.8</v>
      </c>
      <c r="D94" s="168" t="s">
        <v>75</v>
      </c>
      <c r="E94" s="134"/>
      <c r="F94" s="5">
        <f t="shared" si="8"/>
        <v>0</v>
      </c>
      <c r="G94" s="186"/>
      <c r="H94" s="131"/>
      <c r="I94" s="134"/>
      <c r="J94" s="5"/>
      <c r="K94" s="261"/>
      <c r="L94" s="443"/>
      <c r="M94" s="216"/>
      <c r="N94" s="216"/>
      <c r="P94" s="16"/>
      <c r="Q94" s="16"/>
    </row>
    <row r="95" spans="1:17" s="218" customFormat="1" ht="30" customHeight="1">
      <c r="A95" s="265" t="s">
        <v>484</v>
      </c>
      <c r="B95" s="222" t="s">
        <v>485</v>
      </c>
      <c r="C95" s="252">
        <v>20.8</v>
      </c>
      <c r="D95" s="168" t="s">
        <v>75</v>
      </c>
      <c r="E95" s="134"/>
      <c r="F95" s="5">
        <f t="shared" si="8"/>
        <v>0</v>
      </c>
      <c r="G95" s="196"/>
      <c r="H95" s="131"/>
      <c r="I95" s="134"/>
      <c r="J95" s="5"/>
      <c r="K95" s="261"/>
      <c r="L95" s="443"/>
      <c r="M95" s="216"/>
      <c r="N95" s="216"/>
      <c r="P95" s="16"/>
      <c r="Q95" s="16"/>
    </row>
    <row r="96" spans="1:17" s="218" customFormat="1" ht="30" customHeight="1">
      <c r="A96" s="265" t="s">
        <v>486</v>
      </c>
      <c r="B96" s="222" t="s">
        <v>487</v>
      </c>
      <c r="C96" s="133">
        <v>127</v>
      </c>
      <c r="D96" s="168" t="s">
        <v>75</v>
      </c>
      <c r="E96" s="134"/>
      <c r="F96" s="5">
        <f t="shared" si="8"/>
        <v>0</v>
      </c>
      <c r="G96" s="162"/>
      <c r="H96" s="3"/>
      <c r="I96" s="198"/>
      <c r="J96" s="190"/>
      <c r="K96" s="261"/>
      <c r="L96" s="443"/>
      <c r="M96" s="216"/>
      <c r="N96" s="216"/>
      <c r="P96" s="16"/>
      <c r="Q96" s="16"/>
    </row>
    <row r="97" spans="1:17" s="218" customFormat="1" ht="30" customHeight="1">
      <c r="A97" s="265" t="s">
        <v>488</v>
      </c>
      <c r="B97" s="222" t="s">
        <v>489</v>
      </c>
      <c r="C97" s="133">
        <v>20.8</v>
      </c>
      <c r="D97" s="168" t="s">
        <v>75</v>
      </c>
      <c r="E97" s="134"/>
      <c r="F97" s="5">
        <f t="shared" si="8"/>
        <v>0</v>
      </c>
      <c r="G97" s="162"/>
      <c r="H97" s="163"/>
      <c r="I97" s="198"/>
      <c r="J97" s="190"/>
      <c r="K97" s="261"/>
      <c r="L97" s="443"/>
      <c r="M97" s="216"/>
      <c r="N97" s="216"/>
      <c r="P97" s="16"/>
      <c r="Q97" s="16"/>
    </row>
    <row r="98" spans="1:17" s="218" customFormat="1" ht="30" customHeight="1">
      <c r="A98" s="265" t="s">
        <v>490</v>
      </c>
      <c r="B98" s="222"/>
      <c r="C98" s="133"/>
      <c r="D98" s="131"/>
      <c r="E98" s="149"/>
      <c r="F98" s="254"/>
      <c r="G98" s="199"/>
      <c r="H98" s="78"/>
      <c r="I98" s="200"/>
      <c r="J98" s="190"/>
      <c r="K98" s="201"/>
      <c r="L98" s="202"/>
      <c r="M98" s="216"/>
      <c r="N98" s="216"/>
      <c r="P98" s="16"/>
      <c r="Q98" s="16"/>
    </row>
    <row r="99" spans="1:17" s="218" customFormat="1" ht="30" customHeight="1">
      <c r="A99" s="268" t="s">
        <v>491</v>
      </c>
      <c r="B99" s="279" t="s">
        <v>492</v>
      </c>
      <c r="C99" s="214">
        <v>20.8</v>
      </c>
      <c r="D99" s="205" t="s">
        <v>357</v>
      </c>
      <c r="E99" s="154"/>
      <c r="F99" s="176">
        <f t="shared" ref="F99" si="9">ROUNDDOWN(C99*E99,)</f>
        <v>0</v>
      </c>
      <c r="G99" s="183"/>
      <c r="H99" s="207"/>
      <c r="I99" s="208"/>
      <c r="J99" s="209"/>
      <c r="K99" s="444"/>
      <c r="L99" s="446"/>
      <c r="M99" s="216"/>
      <c r="N99" s="216"/>
      <c r="P99" s="16"/>
      <c r="Q99" s="16"/>
    </row>
    <row r="100" spans="1:17" s="218" customFormat="1" ht="15.6" customHeight="1">
      <c r="A100" s="16"/>
      <c r="B100" s="210"/>
      <c r="C100" s="16"/>
      <c r="D100" s="211"/>
      <c r="E100" s="16"/>
      <c r="F100" s="16"/>
      <c r="G100" s="16"/>
      <c r="H100" s="16"/>
      <c r="I100" s="16"/>
      <c r="J100" s="16"/>
      <c r="K100" s="16"/>
      <c r="L100" s="114"/>
      <c r="M100" s="216"/>
      <c r="N100" s="216"/>
      <c r="P100" s="16"/>
      <c r="Q100" s="16"/>
    </row>
    <row r="101" spans="1:17" s="218" customFormat="1" ht="30" customHeight="1">
      <c r="A101" s="596" t="s">
        <v>14</v>
      </c>
      <c r="B101" s="596"/>
      <c r="C101" s="596"/>
      <c r="D101" s="596"/>
      <c r="E101" s="596"/>
      <c r="F101" s="596"/>
      <c r="G101" s="597"/>
      <c r="H101" s="597"/>
      <c r="I101" s="597"/>
      <c r="J101" s="16"/>
      <c r="K101" s="612">
        <f>K81+1</f>
        <v>41</v>
      </c>
      <c r="L101" s="612"/>
      <c r="M101" s="216"/>
      <c r="N101" s="216"/>
      <c r="P101" s="16"/>
      <c r="Q101" s="16"/>
    </row>
    <row r="102" spans="1:17" s="218" customFormat="1" ht="15" customHeight="1">
      <c r="A102" s="598" t="s">
        <v>12</v>
      </c>
      <c r="B102" s="601" t="s">
        <v>13</v>
      </c>
      <c r="C102" s="585" t="s">
        <v>9</v>
      </c>
      <c r="D102" s="604"/>
      <c r="E102" s="604"/>
      <c r="F102" s="604"/>
      <c r="G102" s="606" t="s">
        <v>4</v>
      </c>
      <c r="H102" s="607"/>
      <c r="I102" s="607"/>
      <c r="J102" s="608"/>
      <c r="K102" s="592" t="s">
        <v>2</v>
      </c>
      <c r="L102" s="593"/>
      <c r="M102" s="216"/>
      <c r="N102" s="216"/>
      <c r="P102" s="16"/>
      <c r="Q102" s="16"/>
    </row>
    <row r="103" spans="1:17" s="218" customFormat="1" ht="15" customHeight="1">
      <c r="A103" s="599"/>
      <c r="B103" s="602"/>
      <c r="C103" s="587"/>
      <c r="D103" s="605"/>
      <c r="E103" s="605"/>
      <c r="F103" s="605"/>
      <c r="G103" s="609"/>
      <c r="H103" s="610"/>
      <c r="I103" s="610"/>
      <c r="J103" s="611"/>
      <c r="K103" s="594"/>
      <c r="L103" s="595"/>
      <c r="M103" s="216"/>
      <c r="N103" s="216"/>
      <c r="P103" s="16"/>
      <c r="Q103" s="16"/>
    </row>
    <row r="104" spans="1:17" s="218" customFormat="1" ht="30.75" customHeight="1">
      <c r="A104" s="600"/>
      <c r="B104" s="603"/>
      <c r="C104" s="155" t="s">
        <v>0</v>
      </c>
      <c r="D104" s="156" t="s">
        <v>1</v>
      </c>
      <c r="E104" s="155" t="s">
        <v>5</v>
      </c>
      <c r="F104" s="157" t="s">
        <v>3</v>
      </c>
      <c r="G104" s="155" t="s">
        <v>0</v>
      </c>
      <c r="H104" s="158" t="s">
        <v>1</v>
      </c>
      <c r="I104" s="159" t="s">
        <v>5</v>
      </c>
      <c r="J104" s="159" t="s">
        <v>3</v>
      </c>
      <c r="K104" s="594"/>
      <c r="L104" s="595"/>
      <c r="M104" s="216"/>
      <c r="N104" s="216"/>
      <c r="P104" s="16"/>
      <c r="Q104" s="16"/>
    </row>
    <row r="105" spans="1:17" s="218" customFormat="1" ht="30" customHeight="1">
      <c r="A105" s="269" t="s">
        <v>493</v>
      </c>
      <c r="B105" s="161"/>
      <c r="C105" s="135"/>
      <c r="D105" s="131"/>
      <c r="E105" s="134"/>
      <c r="F105" s="5"/>
      <c r="G105" s="162"/>
      <c r="H105" s="163"/>
      <c r="I105" s="2"/>
      <c r="J105" s="5"/>
      <c r="K105" s="165"/>
      <c r="L105" s="185"/>
      <c r="M105" s="216"/>
      <c r="N105" s="216"/>
      <c r="P105" s="16"/>
      <c r="Q105" s="16"/>
    </row>
    <row r="106" spans="1:17" s="218" customFormat="1" ht="30" customHeight="1">
      <c r="A106" s="136" t="s">
        <v>494</v>
      </c>
      <c r="B106" s="161" t="s">
        <v>495</v>
      </c>
      <c r="C106" s="135">
        <v>5</v>
      </c>
      <c r="D106" s="131" t="s">
        <v>496</v>
      </c>
      <c r="E106" s="134"/>
      <c r="F106" s="5">
        <f t="shared" ref="F106:F110" si="10">ROUNDDOWN(C106*E106,)</f>
        <v>0</v>
      </c>
      <c r="G106" s="162"/>
      <c r="H106" s="163"/>
      <c r="I106" s="164"/>
      <c r="J106" s="5"/>
      <c r="K106" s="261"/>
      <c r="L106" s="443"/>
      <c r="M106" s="216"/>
      <c r="N106" s="216"/>
      <c r="P106" s="16"/>
      <c r="Q106" s="16"/>
    </row>
    <row r="107" spans="1:17" s="218" customFormat="1" ht="30" customHeight="1">
      <c r="A107" s="270" t="s">
        <v>497</v>
      </c>
      <c r="B107" s="253"/>
      <c r="C107" s="135">
        <v>5</v>
      </c>
      <c r="D107" s="131" t="s">
        <v>496</v>
      </c>
      <c r="E107" s="134"/>
      <c r="F107" s="5">
        <f t="shared" si="10"/>
        <v>0</v>
      </c>
      <c r="G107" s="190"/>
      <c r="H107" s="195"/>
      <c r="I107" s="189"/>
      <c r="J107" s="190"/>
      <c r="K107" s="261"/>
      <c r="L107" s="443"/>
      <c r="M107" s="216"/>
      <c r="N107" s="216"/>
      <c r="P107" s="16"/>
      <c r="Q107" s="16"/>
    </row>
    <row r="108" spans="1:17" s="218" customFormat="1" ht="30" customHeight="1">
      <c r="A108" s="271" t="s">
        <v>498</v>
      </c>
      <c r="B108" s="152"/>
      <c r="C108" s="135">
        <v>5</v>
      </c>
      <c r="D108" s="131" t="s">
        <v>496</v>
      </c>
      <c r="E108" s="134"/>
      <c r="F108" s="5">
        <f t="shared" si="10"/>
        <v>0</v>
      </c>
      <c r="G108" s="194"/>
      <c r="H108" s="131"/>
      <c r="I108" s="134"/>
      <c r="J108" s="5"/>
      <c r="K108" s="261"/>
      <c r="L108" s="443"/>
      <c r="M108" s="216"/>
      <c r="N108" s="216"/>
      <c r="P108" s="16"/>
      <c r="Q108" s="16"/>
    </row>
    <row r="109" spans="1:17" s="218" customFormat="1" ht="30" customHeight="1">
      <c r="A109" s="271" t="s">
        <v>499</v>
      </c>
      <c r="B109" s="161"/>
      <c r="C109" s="135">
        <v>5</v>
      </c>
      <c r="D109" s="131" t="s">
        <v>496</v>
      </c>
      <c r="E109" s="134"/>
      <c r="F109" s="5">
        <f t="shared" si="10"/>
        <v>0</v>
      </c>
      <c r="G109" s="196"/>
      <c r="H109" s="131"/>
      <c r="I109" s="134"/>
      <c r="J109" s="5"/>
      <c r="K109" s="261"/>
      <c r="L109" s="443"/>
      <c r="M109" s="216"/>
      <c r="N109" s="216"/>
      <c r="P109" s="16"/>
      <c r="Q109" s="16"/>
    </row>
    <row r="110" spans="1:17" s="218" customFormat="1" ht="30" customHeight="1">
      <c r="A110" s="271" t="s">
        <v>500</v>
      </c>
      <c r="B110" s="161"/>
      <c r="C110" s="135">
        <v>5</v>
      </c>
      <c r="D110" s="131" t="s">
        <v>496</v>
      </c>
      <c r="E110" s="134"/>
      <c r="F110" s="5">
        <f t="shared" si="10"/>
        <v>0</v>
      </c>
      <c r="G110" s="197"/>
      <c r="H110" s="131"/>
      <c r="I110" s="134"/>
      <c r="J110" s="5"/>
      <c r="K110" s="261"/>
      <c r="L110" s="443"/>
      <c r="M110" s="216"/>
      <c r="N110" s="216"/>
      <c r="P110" s="16"/>
      <c r="Q110" s="16"/>
    </row>
    <row r="111" spans="1:17" s="218" customFormat="1" ht="30" customHeight="1">
      <c r="A111" s="273" t="s">
        <v>501</v>
      </c>
      <c r="B111" s="161"/>
      <c r="C111" s="135"/>
      <c r="D111" s="131"/>
      <c r="E111" s="134"/>
      <c r="F111" s="5"/>
      <c r="G111" s="197"/>
      <c r="H111" s="131"/>
      <c r="I111" s="134"/>
      <c r="J111" s="5"/>
      <c r="K111" s="261"/>
      <c r="L111" s="443"/>
      <c r="M111" s="216"/>
      <c r="N111" s="216"/>
      <c r="P111" s="16"/>
      <c r="Q111" s="16"/>
    </row>
    <row r="112" spans="1:17" s="218" customFormat="1" ht="30" customHeight="1">
      <c r="A112" s="272" t="s">
        <v>502</v>
      </c>
      <c r="B112" s="161" t="s">
        <v>503</v>
      </c>
      <c r="C112" s="135">
        <v>6</v>
      </c>
      <c r="D112" s="131" t="s">
        <v>504</v>
      </c>
      <c r="E112" s="134"/>
      <c r="F112" s="5">
        <f t="shared" ref="F112:F115" si="11">ROUNDDOWN(C112*E112,)</f>
        <v>0</v>
      </c>
      <c r="G112" s="197"/>
      <c r="H112" s="131"/>
      <c r="I112" s="134"/>
      <c r="J112" s="5"/>
      <c r="K112" s="261"/>
      <c r="L112" s="443"/>
      <c r="M112" s="216"/>
      <c r="N112" s="216"/>
      <c r="P112" s="16"/>
      <c r="Q112" s="16"/>
    </row>
    <row r="113" spans="1:17" s="218" customFormat="1" ht="30" customHeight="1">
      <c r="A113" s="272" t="s">
        <v>505</v>
      </c>
      <c r="B113" s="161" t="s">
        <v>506</v>
      </c>
      <c r="C113" s="135">
        <v>3</v>
      </c>
      <c r="D113" s="131" t="s">
        <v>504</v>
      </c>
      <c r="E113" s="134"/>
      <c r="F113" s="5">
        <f t="shared" si="11"/>
        <v>0</v>
      </c>
      <c r="G113" s="197"/>
      <c r="H113" s="131"/>
      <c r="I113" s="134"/>
      <c r="J113" s="5"/>
      <c r="K113" s="261"/>
      <c r="L113" s="443"/>
      <c r="M113" s="216"/>
      <c r="N113" s="216"/>
      <c r="P113" s="16"/>
      <c r="Q113" s="16"/>
    </row>
    <row r="114" spans="1:17" s="218" customFormat="1" ht="30" customHeight="1">
      <c r="A114" s="272" t="s">
        <v>507</v>
      </c>
      <c r="B114" s="161"/>
      <c r="C114" s="135"/>
      <c r="D114" s="131"/>
      <c r="E114" s="134"/>
      <c r="F114" s="5"/>
      <c r="G114" s="186"/>
      <c r="H114" s="131"/>
      <c r="I114" s="134"/>
      <c r="J114" s="5"/>
      <c r="K114" s="261"/>
      <c r="L114" s="443"/>
      <c r="M114" s="216"/>
      <c r="N114" s="216"/>
      <c r="P114" s="16"/>
      <c r="Q114" s="16"/>
    </row>
    <row r="115" spans="1:17" s="218" customFormat="1" ht="30" customHeight="1">
      <c r="A115" s="274" t="s">
        <v>508</v>
      </c>
      <c r="B115" s="161" t="s">
        <v>509</v>
      </c>
      <c r="C115" s="135">
        <v>1</v>
      </c>
      <c r="D115" s="131" t="s">
        <v>331</v>
      </c>
      <c r="E115" s="134"/>
      <c r="F115" s="5">
        <f t="shared" si="11"/>
        <v>0</v>
      </c>
      <c r="G115" s="196"/>
      <c r="H115" s="131"/>
      <c r="I115" s="134"/>
      <c r="J115" s="5"/>
      <c r="K115" s="261"/>
      <c r="L115" s="443"/>
      <c r="M115" s="216"/>
      <c r="N115" s="216"/>
      <c r="P115" s="16"/>
      <c r="Q115" s="16"/>
    </row>
    <row r="116" spans="1:17" s="218" customFormat="1" ht="30" customHeight="1">
      <c r="A116" s="272"/>
      <c r="B116" s="161"/>
      <c r="C116" s="135"/>
      <c r="D116" s="131"/>
      <c r="E116" s="134"/>
      <c r="F116" s="5"/>
      <c r="G116" s="162"/>
      <c r="H116" s="3"/>
      <c r="I116" s="198"/>
      <c r="J116" s="190"/>
      <c r="K116" s="167"/>
      <c r="L116" s="185"/>
      <c r="M116" s="216"/>
      <c r="N116" s="216"/>
      <c r="P116" s="16"/>
      <c r="Q116" s="16"/>
    </row>
    <row r="117" spans="1:17" s="218" customFormat="1" ht="30" customHeight="1">
      <c r="A117" s="272"/>
      <c r="B117" s="152"/>
      <c r="C117" s="135"/>
      <c r="D117" s="131"/>
      <c r="E117" s="134"/>
      <c r="F117" s="5"/>
      <c r="G117" s="162"/>
      <c r="H117" s="163"/>
      <c r="I117" s="198"/>
      <c r="J117" s="190"/>
      <c r="K117" s="167"/>
      <c r="L117" s="185"/>
      <c r="M117" s="216"/>
      <c r="N117" s="216"/>
      <c r="P117" s="16"/>
      <c r="Q117" s="16"/>
    </row>
    <row r="118" spans="1:17" s="218" customFormat="1" ht="30" customHeight="1">
      <c r="A118" s="272"/>
      <c r="B118" s="161"/>
      <c r="C118" s="135"/>
      <c r="D118" s="131"/>
      <c r="E118" s="149"/>
      <c r="F118" s="254"/>
      <c r="G118" s="199"/>
      <c r="H118" s="78"/>
      <c r="I118" s="200"/>
      <c r="J118" s="190"/>
      <c r="K118" s="201"/>
      <c r="L118" s="202"/>
      <c r="M118" s="216"/>
      <c r="N118" s="216"/>
      <c r="P118" s="16"/>
      <c r="Q118" s="16"/>
    </row>
    <row r="119" spans="1:17" s="218" customFormat="1" ht="30" customHeight="1">
      <c r="A119" s="268" t="s">
        <v>45</v>
      </c>
      <c r="B119" s="203"/>
      <c r="C119" s="204"/>
      <c r="D119" s="205"/>
      <c r="E119" s="206"/>
      <c r="F119" s="176">
        <f>SUM(F86:F99,F105:F118)</f>
        <v>0</v>
      </c>
      <c r="G119" s="183"/>
      <c r="H119" s="207"/>
      <c r="I119" s="208"/>
      <c r="J119" s="209"/>
      <c r="K119" s="178"/>
      <c r="L119" s="191"/>
      <c r="M119" s="216"/>
      <c r="N119" s="216"/>
      <c r="P119" s="16"/>
      <c r="Q119" s="16"/>
    </row>
    <row r="120" spans="1:17" s="218" customFormat="1" ht="15.6" customHeight="1">
      <c r="A120" s="16"/>
      <c r="B120" s="210"/>
      <c r="C120" s="16"/>
      <c r="D120" s="211"/>
      <c r="E120" s="16"/>
      <c r="F120" s="16"/>
      <c r="G120" s="16"/>
      <c r="H120" s="16"/>
      <c r="I120" s="16"/>
      <c r="J120" s="16"/>
      <c r="K120" s="16"/>
      <c r="L120" s="114"/>
      <c r="M120" s="216"/>
      <c r="N120" s="216"/>
      <c r="P120" s="16"/>
      <c r="Q120" s="16"/>
    </row>
  </sheetData>
  <mergeCells count="42">
    <mergeCell ref="A101:I101"/>
    <mergeCell ref="K101:L101"/>
    <mergeCell ref="A102:A104"/>
    <mergeCell ref="B102:B104"/>
    <mergeCell ref="C102:F103"/>
    <mergeCell ref="G102:J103"/>
    <mergeCell ref="K102:L104"/>
    <mergeCell ref="A81:I81"/>
    <mergeCell ref="K81:L81"/>
    <mergeCell ref="A82:A84"/>
    <mergeCell ref="B82:B84"/>
    <mergeCell ref="C82:F83"/>
    <mergeCell ref="G82:J83"/>
    <mergeCell ref="K82:L84"/>
    <mergeCell ref="A61:I61"/>
    <mergeCell ref="K61:L61"/>
    <mergeCell ref="A62:A64"/>
    <mergeCell ref="B62:B64"/>
    <mergeCell ref="C62:F63"/>
    <mergeCell ref="G62:J63"/>
    <mergeCell ref="K62:L64"/>
    <mergeCell ref="A41:I41"/>
    <mergeCell ref="K41:L41"/>
    <mergeCell ref="A42:A44"/>
    <mergeCell ref="B42:B44"/>
    <mergeCell ref="C42:F43"/>
    <mergeCell ref="G42:J43"/>
    <mergeCell ref="K42:L44"/>
    <mergeCell ref="A21:I21"/>
    <mergeCell ref="K21:L21"/>
    <mergeCell ref="A22:A24"/>
    <mergeCell ref="B22:B24"/>
    <mergeCell ref="C22:F23"/>
    <mergeCell ref="G22:J23"/>
    <mergeCell ref="K22:L24"/>
    <mergeCell ref="A1:I1"/>
    <mergeCell ref="K1:L1"/>
    <mergeCell ref="A2:A4"/>
    <mergeCell ref="B2:B4"/>
    <mergeCell ref="C2:F3"/>
    <mergeCell ref="G2:J3"/>
    <mergeCell ref="K2:L4"/>
  </mergeCells>
  <phoneticPr fontId="8"/>
  <conditionalFormatting sqref="G45">
    <cfRule type="cellIs" dxfId="111" priority="99" stopIfTrue="1" operator="notEqual">
      <formula>C45</formula>
    </cfRule>
  </conditionalFormatting>
  <conditionalFormatting sqref="G25">
    <cfRule type="cellIs" dxfId="110" priority="98" stopIfTrue="1" operator="notEqual">
      <formula>C25</formula>
    </cfRule>
  </conditionalFormatting>
  <conditionalFormatting sqref="G5 G17:G19 G14:G15 G12">
    <cfRule type="cellIs" dxfId="109" priority="97" stopIfTrue="1" operator="notEqual">
      <formula>C5</formula>
    </cfRule>
  </conditionalFormatting>
  <conditionalFormatting sqref="G46">
    <cfRule type="cellIs" dxfId="108" priority="96" stopIfTrue="1" operator="notEqual">
      <formula>C46</formula>
    </cfRule>
  </conditionalFormatting>
  <conditionalFormatting sqref="G58 I58">
    <cfRule type="cellIs" dxfId="107" priority="93" stopIfTrue="1" operator="notEqual">
      <formula>C58</formula>
    </cfRule>
  </conditionalFormatting>
  <conditionalFormatting sqref="G56 I56">
    <cfRule type="cellIs" dxfId="106" priority="95" stopIfTrue="1" operator="notEqual">
      <formula>C56</formula>
    </cfRule>
  </conditionalFormatting>
  <conditionalFormatting sqref="G57 I57">
    <cfRule type="cellIs" dxfId="105" priority="94" stopIfTrue="1" operator="notEqual">
      <formula>C57</formula>
    </cfRule>
  </conditionalFormatting>
  <conditionalFormatting sqref="G56 I56">
    <cfRule type="cellIs" dxfId="104" priority="91" stopIfTrue="1" operator="notEqual">
      <formula>C56</formula>
    </cfRule>
  </conditionalFormatting>
  <conditionalFormatting sqref="G57 I57">
    <cfRule type="cellIs" dxfId="103" priority="92" stopIfTrue="1" operator="notEqual">
      <formula>C57</formula>
    </cfRule>
  </conditionalFormatting>
  <conditionalFormatting sqref="G58 I58">
    <cfRule type="cellIs" dxfId="102" priority="90" stopIfTrue="1" operator="notEqual">
      <formula>C58</formula>
    </cfRule>
  </conditionalFormatting>
  <conditionalFormatting sqref="G57 I57">
    <cfRule type="cellIs" dxfId="101" priority="88" stopIfTrue="1" operator="notEqual">
      <formula>C57</formula>
    </cfRule>
  </conditionalFormatting>
  <conditionalFormatting sqref="G56 I56">
    <cfRule type="cellIs" dxfId="100" priority="89" stopIfTrue="1" operator="notEqual">
      <formula>C56</formula>
    </cfRule>
  </conditionalFormatting>
  <conditionalFormatting sqref="G58">
    <cfRule type="cellIs" dxfId="99" priority="87" stopIfTrue="1" operator="notEqual">
      <formula>C58</formula>
    </cfRule>
  </conditionalFormatting>
  <conditionalFormatting sqref="G58 I58">
    <cfRule type="cellIs" dxfId="98" priority="84" stopIfTrue="1" operator="notEqual">
      <formula>C58</formula>
    </cfRule>
  </conditionalFormatting>
  <conditionalFormatting sqref="G56 I56">
    <cfRule type="cellIs" dxfId="97" priority="86" stopIfTrue="1" operator="notEqual">
      <formula>C56</formula>
    </cfRule>
  </conditionalFormatting>
  <conditionalFormatting sqref="G57 I57">
    <cfRule type="cellIs" dxfId="96" priority="85" stopIfTrue="1" operator="notEqual">
      <formula>C57</formula>
    </cfRule>
  </conditionalFormatting>
  <conditionalFormatting sqref="G59">
    <cfRule type="cellIs" dxfId="95" priority="83" stopIfTrue="1" operator="notEqual">
      <formula>C59</formula>
    </cfRule>
  </conditionalFormatting>
  <conditionalFormatting sqref="G16">
    <cfRule type="cellIs" dxfId="94" priority="82" stopIfTrue="1" operator="notEqual">
      <formula>C16</formula>
    </cfRule>
  </conditionalFormatting>
  <conditionalFormatting sqref="G16">
    <cfRule type="cellIs" dxfId="93" priority="81" stopIfTrue="1" operator="notEqual">
      <formula>C16</formula>
    </cfRule>
  </conditionalFormatting>
  <conditionalFormatting sqref="I46">
    <cfRule type="cellIs" dxfId="92" priority="80" stopIfTrue="1" operator="notEqual">
      <formula>E46</formula>
    </cfRule>
  </conditionalFormatting>
  <conditionalFormatting sqref="I46">
    <cfRule type="cellIs" dxfId="91" priority="79" stopIfTrue="1" operator="notEqual">
      <formula>E46</formula>
    </cfRule>
  </conditionalFormatting>
  <conditionalFormatting sqref="I46">
    <cfRule type="cellIs" dxfId="90" priority="78" stopIfTrue="1" operator="notEqual">
      <formula>E46</formula>
    </cfRule>
  </conditionalFormatting>
  <conditionalFormatting sqref="I46">
    <cfRule type="cellIs" dxfId="89" priority="77" stopIfTrue="1" operator="notEqual">
      <formula>E46</formula>
    </cfRule>
  </conditionalFormatting>
  <conditionalFormatting sqref="G65">
    <cfRule type="cellIs" dxfId="88" priority="76" stopIfTrue="1" operator="notEqual">
      <formula>C65</formula>
    </cfRule>
  </conditionalFormatting>
  <conditionalFormatting sqref="G66">
    <cfRule type="cellIs" dxfId="87" priority="75" stopIfTrue="1" operator="notEqual">
      <formula>C66</formula>
    </cfRule>
  </conditionalFormatting>
  <conditionalFormatting sqref="G78 I78">
    <cfRule type="cellIs" dxfId="86" priority="72" stopIfTrue="1" operator="notEqual">
      <formula>C78</formula>
    </cfRule>
  </conditionalFormatting>
  <conditionalFormatting sqref="G76 I76">
    <cfRule type="cellIs" dxfId="85" priority="74" stopIfTrue="1" operator="notEqual">
      <formula>C76</formula>
    </cfRule>
  </conditionalFormatting>
  <conditionalFormatting sqref="G77 I77">
    <cfRule type="cellIs" dxfId="84" priority="73" stopIfTrue="1" operator="notEqual">
      <formula>C77</formula>
    </cfRule>
  </conditionalFormatting>
  <conditionalFormatting sqref="G76 I76">
    <cfRule type="cellIs" dxfId="83" priority="70" stopIfTrue="1" operator="notEqual">
      <formula>C76</formula>
    </cfRule>
  </conditionalFormatting>
  <conditionalFormatting sqref="G77 I77">
    <cfRule type="cellIs" dxfId="82" priority="71" stopIfTrue="1" operator="notEqual">
      <formula>C77</formula>
    </cfRule>
  </conditionalFormatting>
  <conditionalFormatting sqref="G78 I78">
    <cfRule type="cellIs" dxfId="81" priority="69" stopIfTrue="1" operator="notEqual">
      <formula>C78</formula>
    </cfRule>
  </conditionalFormatting>
  <conditionalFormatting sqref="G77 I77">
    <cfRule type="cellIs" dxfId="80" priority="67" stopIfTrue="1" operator="notEqual">
      <formula>C77</formula>
    </cfRule>
  </conditionalFormatting>
  <conditionalFormatting sqref="G76 I76">
    <cfRule type="cellIs" dxfId="79" priority="68" stopIfTrue="1" operator="notEqual">
      <formula>C76</formula>
    </cfRule>
  </conditionalFormatting>
  <conditionalFormatting sqref="G78">
    <cfRule type="cellIs" dxfId="78" priority="66" stopIfTrue="1" operator="notEqual">
      <formula>C78</formula>
    </cfRule>
  </conditionalFormatting>
  <conditionalFormatting sqref="G78 I78">
    <cfRule type="cellIs" dxfId="77" priority="63" stopIfTrue="1" operator="notEqual">
      <formula>C78</formula>
    </cfRule>
  </conditionalFormatting>
  <conditionalFormatting sqref="G76 I76">
    <cfRule type="cellIs" dxfId="76" priority="65" stopIfTrue="1" operator="notEqual">
      <formula>C76</formula>
    </cfRule>
  </conditionalFormatting>
  <conditionalFormatting sqref="G77 I77">
    <cfRule type="cellIs" dxfId="75" priority="64" stopIfTrue="1" operator="notEqual">
      <formula>C77</formula>
    </cfRule>
  </conditionalFormatting>
  <conditionalFormatting sqref="G79">
    <cfRule type="cellIs" dxfId="74" priority="62" stopIfTrue="1" operator="notEqual">
      <formula>C79</formula>
    </cfRule>
  </conditionalFormatting>
  <conditionalFormatting sqref="I66">
    <cfRule type="cellIs" dxfId="73" priority="61" stopIfTrue="1" operator="notEqual">
      <formula>E66</formula>
    </cfRule>
  </conditionalFormatting>
  <conditionalFormatting sqref="I66">
    <cfRule type="cellIs" dxfId="72" priority="60" stopIfTrue="1" operator="notEqual">
      <formula>E66</formula>
    </cfRule>
  </conditionalFormatting>
  <conditionalFormatting sqref="I66">
    <cfRule type="cellIs" dxfId="71" priority="59" stopIfTrue="1" operator="notEqual">
      <formula>E66</formula>
    </cfRule>
  </conditionalFormatting>
  <conditionalFormatting sqref="I66">
    <cfRule type="cellIs" dxfId="70" priority="58" stopIfTrue="1" operator="notEqual">
      <formula>E66</formula>
    </cfRule>
  </conditionalFormatting>
  <conditionalFormatting sqref="G105">
    <cfRule type="cellIs" dxfId="69" priority="57" stopIfTrue="1" operator="notEqual">
      <formula>C105</formula>
    </cfRule>
  </conditionalFormatting>
  <conditionalFormatting sqref="G106">
    <cfRule type="cellIs" dxfId="68" priority="56" stopIfTrue="1" operator="notEqual">
      <formula>C106</formula>
    </cfRule>
  </conditionalFormatting>
  <conditionalFormatting sqref="G118 I118">
    <cfRule type="cellIs" dxfId="67" priority="53" stopIfTrue="1" operator="notEqual">
      <formula>C118</formula>
    </cfRule>
  </conditionalFormatting>
  <conditionalFormatting sqref="G116 I116">
    <cfRule type="cellIs" dxfId="66" priority="55" stopIfTrue="1" operator="notEqual">
      <formula>C116</formula>
    </cfRule>
  </conditionalFormatting>
  <conditionalFormatting sqref="G117 I117">
    <cfRule type="cellIs" dxfId="65" priority="54" stopIfTrue="1" operator="notEqual">
      <formula>C117</formula>
    </cfRule>
  </conditionalFormatting>
  <conditionalFormatting sqref="G116 I116">
    <cfRule type="cellIs" dxfId="64" priority="51" stopIfTrue="1" operator="notEqual">
      <formula>C116</formula>
    </cfRule>
  </conditionalFormatting>
  <conditionalFormatting sqref="G117 I117">
    <cfRule type="cellIs" dxfId="63" priority="52" stopIfTrue="1" operator="notEqual">
      <formula>C117</formula>
    </cfRule>
  </conditionalFormatting>
  <conditionalFormatting sqref="G118 I118">
    <cfRule type="cellIs" dxfId="62" priority="50" stopIfTrue="1" operator="notEqual">
      <formula>C118</formula>
    </cfRule>
  </conditionalFormatting>
  <conditionalFormatting sqref="G117 I117">
    <cfRule type="cellIs" dxfId="61" priority="48" stopIfTrue="1" operator="notEqual">
      <formula>C117</formula>
    </cfRule>
  </conditionalFormatting>
  <conditionalFormatting sqref="G116 I116">
    <cfRule type="cellIs" dxfId="60" priority="49" stopIfTrue="1" operator="notEqual">
      <formula>C116</formula>
    </cfRule>
  </conditionalFormatting>
  <conditionalFormatting sqref="G118">
    <cfRule type="cellIs" dxfId="59" priority="47" stopIfTrue="1" operator="notEqual">
      <formula>C118</formula>
    </cfRule>
  </conditionalFormatting>
  <conditionalFormatting sqref="G118 I118">
    <cfRule type="cellIs" dxfId="58" priority="44" stopIfTrue="1" operator="notEqual">
      <formula>C118</formula>
    </cfRule>
  </conditionalFormatting>
  <conditionalFormatting sqref="G116 I116">
    <cfRule type="cellIs" dxfId="57" priority="46" stopIfTrue="1" operator="notEqual">
      <formula>C116</formula>
    </cfRule>
  </conditionalFormatting>
  <conditionalFormatting sqref="G117 I117">
    <cfRule type="cellIs" dxfId="56" priority="45" stopIfTrue="1" operator="notEqual">
      <formula>C117</formula>
    </cfRule>
  </conditionalFormatting>
  <conditionalFormatting sqref="G119">
    <cfRule type="cellIs" dxfId="55" priority="43" stopIfTrue="1" operator="notEqual">
      <formula>C119</formula>
    </cfRule>
  </conditionalFormatting>
  <conditionalFormatting sqref="I106">
    <cfRule type="cellIs" dxfId="54" priority="42" stopIfTrue="1" operator="notEqual">
      <formula>E106</formula>
    </cfRule>
  </conditionalFormatting>
  <conditionalFormatting sqref="I106">
    <cfRule type="cellIs" dxfId="53" priority="41" stopIfTrue="1" operator="notEqual">
      <formula>E106</formula>
    </cfRule>
  </conditionalFormatting>
  <conditionalFormatting sqref="I106">
    <cfRule type="cellIs" dxfId="52" priority="40" stopIfTrue="1" operator="notEqual">
      <formula>E106</formula>
    </cfRule>
  </conditionalFormatting>
  <conditionalFormatting sqref="I106">
    <cfRule type="cellIs" dxfId="51" priority="39" stopIfTrue="1" operator="notEqual">
      <formula>E106</formula>
    </cfRule>
  </conditionalFormatting>
  <conditionalFormatting sqref="G85">
    <cfRule type="cellIs" dxfId="50" priority="19" stopIfTrue="1" operator="notEqual">
      <formula>C85</formula>
    </cfRule>
  </conditionalFormatting>
  <conditionalFormatting sqref="G86">
    <cfRule type="cellIs" dxfId="49" priority="18" stopIfTrue="1" operator="notEqual">
      <formula>C86</formula>
    </cfRule>
  </conditionalFormatting>
  <conditionalFormatting sqref="G98 I98">
    <cfRule type="cellIs" dxfId="48" priority="15" stopIfTrue="1" operator="notEqual">
      <formula>C98</formula>
    </cfRule>
  </conditionalFormatting>
  <conditionalFormatting sqref="G96 I96">
    <cfRule type="cellIs" dxfId="47" priority="17" stopIfTrue="1" operator="notEqual">
      <formula>C96</formula>
    </cfRule>
  </conditionalFormatting>
  <conditionalFormatting sqref="G97 I97">
    <cfRule type="cellIs" dxfId="46" priority="16" stopIfTrue="1" operator="notEqual">
      <formula>C97</formula>
    </cfRule>
  </conditionalFormatting>
  <conditionalFormatting sqref="G96 I96">
    <cfRule type="cellIs" dxfId="45" priority="13" stopIfTrue="1" operator="notEqual">
      <formula>C96</formula>
    </cfRule>
  </conditionalFormatting>
  <conditionalFormatting sqref="G97 I97">
    <cfRule type="cellIs" dxfId="44" priority="14" stopIfTrue="1" operator="notEqual">
      <formula>C97</formula>
    </cfRule>
  </conditionalFormatting>
  <conditionalFormatting sqref="G98 I98">
    <cfRule type="cellIs" dxfId="43" priority="12" stopIfTrue="1" operator="notEqual">
      <formula>C98</formula>
    </cfRule>
  </conditionalFormatting>
  <conditionalFormatting sqref="G97 I97">
    <cfRule type="cellIs" dxfId="42" priority="10" stopIfTrue="1" operator="notEqual">
      <formula>C97</formula>
    </cfRule>
  </conditionalFormatting>
  <conditionalFormatting sqref="G96 I96">
    <cfRule type="cellIs" dxfId="41" priority="11" stopIfTrue="1" operator="notEqual">
      <formula>C96</formula>
    </cfRule>
  </conditionalFormatting>
  <conditionalFormatting sqref="G98">
    <cfRule type="cellIs" dxfId="40" priority="9" stopIfTrue="1" operator="notEqual">
      <formula>C98</formula>
    </cfRule>
  </conditionalFormatting>
  <conditionalFormatting sqref="G98 I98">
    <cfRule type="cellIs" dxfId="39" priority="6" stopIfTrue="1" operator="notEqual">
      <formula>C98</formula>
    </cfRule>
  </conditionalFormatting>
  <conditionalFormatting sqref="G96 I96">
    <cfRule type="cellIs" dxfId="38" priority="8" stopIfTrue="1" operator="notEqual">
      <formula>C96</formula>
    </cfRule>
  </conditionalFormatting>
  <conditionalFormatting sqref="G97 I97">
    <cfRule type="cellIs" dxfId="37" priority="7" stopIfTrue="1" operator="notEqual">
      <formula>C97</formula>
    </cfRule>
  </conditionalFormatting>
  <conditionalFormatting sqref="G99">
    <cfRule type="cellIs" dxfId="36" priority="5" stopIfTrue="1" operator="notEqual">
      <formula>C99</formula>
    </cfRule>
  </conditionalFormatting>
  <conditionalFormatting sqref="I86">
    <cfRule type="cellIs" dxfId="35" priority="4" stopIfTrue="1" operator="notEqual">
      <formula>E86</formula>
    </cfRule>
  </conditionalFormatting>
  <conditionalFormatting sqref="I86">
    <cfRule type="cellIs" dxfId="34" priority="3" stopIfTrue="1" operator="notEqual">
      <formula>E86</formula>
    </cfRule>
  </conditionalFormatting>
  <conditionalFormatting sqref="I86">
    <cfRule type="cellIs" dxfId="33" priority="2" stopIfTrue="1" operator="notEqual">
      <formula>E86</formula>
    </cfRule>
  </conditionalFormatting>
  <conditionalFormatting sqref="I86">
    <cfRule type="cellIs" dxfId="32" priority="1" stopIfTrue="1" operator="notEqual">
      <formula>E86</formula>
    </cfRule>
  </conditionalFormatting>
  <printOptions horizontalCentered="1" verticalCentered="1"/>
  <pageMargins left="0.39370078740157483" right="0.39370078740157483" top="0.78740157480314965" bottom="0.39370078740157483" header="0.51181102362204722" footer="0.51181102362204722"/>
  <pageSetup paperSize="9" orientation="landscape" blackAndWhite="1" r:id="rId1"/>
  <headerFooter alignWithMargins="0"/>
  <rowBreaks count="5" manualBreakCount="5">
    <brk id="20" max="16383" man="1"/>
    <brk id="40" max="16383" man="1"/>
    <brk id="60" max="11" man="1"/>
    <brk id="80" max="16383" man="1"/>
    <brk id="100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52598-2017-4E63-80BE-13CFE35AA908}">
  <dimension ref="A1:O300"/>
  <sheetViews>
    <sheetView showGridLines="0" view="pageBreakPreview" topLeftCell="A268" zoomScale="85" zoomScaleNormal="100" zoomScaleSheetLayoutView="85" workbookViewId="0">
      <selection activeCell="O291" sqref="O291"/>
    </sheetView>
  </sheetViews>
  <sheetFormatPr defaultColWidth="8.875" defaultRowHeight="30.6" customHeight="1"/>
  <cols>
    <col min="1" max="1" width="30.75" style="16" customWidth="1"/>
    <col min="2" max="2" width="25.875" style="210" customWidth="1"/>
    <col min="3" max="3" width="8.375" style="16" customWidth="1"/>
    <col min="4" max="4" width="3.625" style="211" customWidth="1"/>
    <col min="5" max="5" width="9.625" style="16" customWidth="1"/>
    <col min="6" max="6" width="13" style="16" customWidth="1"/>
    <col min="7" max="7" width="8.375" style="16" customWidth="1"/>
    <col min="8" max="8" width="3.625" style="16" customWidth="1"/>
    <col min="9" max="9" width="9.625" style="16" customWidth="1"/>
    <col min="10" max="10" width="13" style="16" customWidth="1"/>
    <col min="11" max="11" width="6.625" style="16" customWidth="1"/>
    <col min="12" max="12" width="4.625" style="216" customWidth="1"/>
    <col min="13" max="13" width="8.875" style="216"/>
    <col min="14" max="14" width="10.125" style="216" customWidth="1"/>
    <col min="15" max="253" width="8.875" style="16"/>
    <col min="254" max="254" width="30.75" style="16" customWidth="1"/>
    <col min="255" max="255" width="25.875" style="16" customWidth="1"/>
    <col min="256" max="256" width="8.375" style="16" customWidth="1"/>
    <col min="257" max="257" width="3.625" style="16" customWidth="1"/>
    <col min="258" max="258" width="9.625" style="16" customWidth="1"/>
    <col min="259" max="259" width="13" style="16" customWidth="1"/>
    <col min="260" max="260" width="8.375" style="16" customWidth="1"/>
    <col min="261" max="261" width="3.625" style="16" customWidth="1"/>
    <col min="262" max="262" width="9.625" style="16" customWidth="1"/>
    <col min="263" max="263" width="13" style="16" customWidth="1"/>
    <col min="264" max="264" width="10.625" style="16" customWidth="1"/>
    <col min="265" max="265" width="8.875" style="16" customWidth="1"/>
    <col min="266" max="509" width="8.875" style="16"/>
    <col min="510" max="510" width="30.75" style="16" customWidth="1"/>
    <col min="511" max="511" width="25.875" style="16" customWidth="1"/>
    <col min="512" max="512" width="8.375" style="16" customWidth="1"/>
    <col min="513" max="513" width="3.625" style="16" customWidth="1"/>
    <col min="514" max="514" width="9.625" style="16" customWidth="1"/>
    <col min="515" max="515" width="13" style="16" customWidth="1"/>
    <col min="516" max="516" width="8.375" style="16" customWidth="1"/>
    <col min="517" max="517" width="3.625" style="16" customWidth="1"/>
    <col min="518" max="518" width="9.625" style="16" customWidth="1"/>
    <col min="519" max="519" width="13" style="16" customWidth="1"/>
    <col min="520" max="520" width="10.625" style="16" customWidth="1"/>
    <col min="521" max="521" width="8.875" style="16" customWidth="1"/>
    <col min="522" max="765" width="8.875" style="16"/>
    <col min="766" max="766" width="30.75" style="16" customWidth="1"/>
    <col min="767" max="767" width="25.875" style="16" customWidth="1"/>
    <col min="768" max="768" width="8.375" style="16" customWidth="1"/>
    <col min="769" max="769" width="3.625" style="16" customWidth="1"/>
    <col min="770" max="770" width="9.625" style="16" customWidth="1"/>
    <col min="771" max="771" width="13" style="16" customWidth="1"/>
    <col min="772" max="772" width="8.375" style="16" customWidth="1"/>
    <col min="773" max="773" width="3.625" style="16" customWidth="1"/>
    <col min="774" max="774" width="9.625" style="16" customWidth="1"/>
    <col min="775" max="775" width="13" style="16" customWidth="1"/>
    <col min="776" max="776" width="10.625" style="16" customWidth="1"/>
    <col min="777" max="777" width="8.875" style="16" customWidth="1"/>
    <col min="778" max="1021" width="8.875" style="16"/>
    <col min="1022" max="1022" width="30.75" style="16" customWidth="1"/>
    <col min="1023" max="1023" width="25.875" style="16" customWidth="1"/>
    <col min="1024" max="1024" width="8.375" style="16" customWidth="1"/>
    <col min="1025" max="1025" width="3.625" style="16" customWidth="1"/>
    <col min="1026" max="1026" width="9.625" style="16" customWidth="1"/>
    <col min="1027" max="1027" width="13" style="16" customWidth="1"/>
    <col min="1028" max="1028" width="8.375" style="16" customWidth="1"/>
    <col min="1029" max="1029" width="3.625" style="16" customWidth="1"/>
    <col min="1030" max="1030" width="9.625" style="16" customWidth="1"/>
    <col min="1031" max="1031" width="13" style="16" customWidth="1"/>
    <col min="1032" max="1032" width="10.625" style="16" customWidth="1"/>
    <col min="1033" max="1033" width="8.875" style="16" customWidth="1"/>
    <col min="1034" max="1277" width="8.875" style="16"/>
    <col min="1278" max="1278" width="30.75" style="16" customWidth="1"/>
    <col min="1279" max="1279" width="25.875" style="16" customWidth="1"/>
    <col min="1280" max="1280" width="8.375" style="16" customWidth="1"/>
    <col min="1281" max="1281" width="3.625" style="16" customWidth="1"/>
    <col min="1282" max="1282" width="9.625" style="16" customWidth="1"/>
    <col min="1283" max="1283" width="13" style="16" customWidth="1"/>
    <col min="1284" max="1284" width="8.375" style="16" customWidth="1"/>
    <col min="1285" max="1285" width="3.625" style="16" customWidth="1"/>
    <col min="1286" max="1286" width="9.625" style="16" customWidth="1"/>
    <col min="1287" max="1287" width="13" style="16" customWidth="1"/>
    <col min="1288" max="1288" width="10.625" style="16" customWidth="1"/>
    <col min="1289" max="1289" width="8.875" style="16" customWidth="1"/>
    <col min="1290" max="1533" width="8.875" style="16"/>
    <col min="1534" max="1534" width="30.75" style="16" customWidth="1"/>
    <col min="1535" max="1535" width="25.875" style="16" customWidth="1"/>
    <col min="1536" max="1536" width="8.375" style="16" customWidth="1"/>
    <col min="1537" max="1537" width="3.625" style="16" customWidth="1"/>
    <col min="1538" max="1538" width="9.625" style="16" customWidth="1"/>
    <col min="1539" max="1539" width="13" style="16" customWidth="1"/>
    <col min="1540" max="1540" width="8.375" style="16" customWidth="1"/>
    <col min="1541" max="1541" width="3.625" style="16" customWidth="1"/>
    <col min="1542" max="1542" width="9.625" style="16" customWidth="1"/>
    <col min="1543" max="1543" width="13" style="16" customWidth="1"/>
    <col min="1544" max="1544" width="10.625" style="16" customWidth="1"/>
    <col min="1545" max="1545" width="8.875" style="16" customWidth="1"/>
    <col min="1546" max="1789" width="8.875" style="16"/>
    <col min="1790" max="1790" width="30.75" style="16" customWidth="1"/>
    <col min="1791" max="1791" width="25.875" style="16" customWidth="1"/>
    <col min="1792" max="1792" width="8.375" style="16" customWidth="1"/>
    <col min="1793" max="1793" width="3.625" style="16" customWidth="1"/>
    <col min="1794" max="1794" width="9.625" style="16" customWidth="1"/>
    <col min="1795" max="1795" width="13" style="16" customWidth="1"/>
    <col min="1796" max="1796" width="8.375" style="16" customWidth="1"/>
    <col min="1797" max="1797" width="3.625" style="16" customWidth="1"/>
    <col min="1798" max="1798" width="9.625" style="16" customWidth="1"/>
    <col min="1799" max="1799" width="13" style="16" customWidth="1"/>
    <col min="1800" max="1800" width="10.625" style="16" customWidth="1"/>
    <col min="1801" max="1801" width="8.875" style="16" customWidth="1"/>
    <col min="1802" max="2045" width="8.875" style="16"/>
    <col min="2046" max="2046" width="30.75" style="16" customWidth="1"/>
    <col min="2047" max="2047" width="25.875" style="16" customWidth="1"/>
    <col min="2048" max="2048" width="8.375" style="16" customWidth="1"/>
    <col min="2049" max="2049" width="3.625" style="16" customWidth="1"/>
    <col min="2050" max="2050" width="9.625" style="16" customWidth="1"/>
    <col min="2051" max="2051" width="13" style="16" customWidth="1"/>
    <col min="2052" max="2052" width="8.375" style="16" customWidth="1"/>
    <col min="2053" max="2053" width="3.625" style="16" customWidth="1"/>
    <col min="2054" max="2054" width="9.625" style="16" customWidth="1"/>
    <col min="2055" max="2055" width="13" style="16" customWidth="1"/>
    <col min="2056" max="2056" width="10.625" style="16" customWidth="1"/>
    <col min="2057" max="2057" width="8.875" style="16" customWidth="1"/>
    <col min="2058" max="2301" width="8.875" style="16"/>
    <col min="2302" max="2302" width="30.75" style="16" customWidth="1"/>
    <col min="2303" max="2303" width="25.875" style="16" customWidth="1"/>
    <col min="2304" max="2304" width="8.375" style="16" customWidth="1"/>
    <col min="2305" max="2305" width="3.625" style="16" customWidth="1"/>
    <col min="2306" max="2306" width="9.625" style="16" customWidth="1"/>
    <col min="2307" max="2307" width="13" style="16" customWidth="1"/>
    <col min="2308" max="2308" width="8.375" style="16" customWidth="1"/>
    <col min="2309" max="2309" width="3.625" style="16" customWidth="1"/>
    <col min="2310" max="2310" width="9.625" style="16" customWidth="1"/>
    <col min="2311" max="2311" width="13" style="16" customWidth="1"/>
    <col min="2312" max="2312" width="10.625" style="16" customWidth="1"/>
    <col min="2313" max="2313" width="8.875" style="16" customWidth="1"/>
    <col min="2314" max="2557" width="8.875" style="16"/>
    <col min="2558" max="2558" width="30.75" style="16" customWidth="1"/>
    <col min="2559" max="2559" width="25.875" style="16" customWidth="1"/>
    <col min="2560" max="2560" width="8.375" style="16" customWidth="1"/>
    <col min="2561" max="2561" width="3.625" style="16" customWidth="1"/>
    <col min="2562" max="2562" width="9.625" style="16" customWidth="1"/>
    <col min="2563" max="2563" width="13" style="16" customWidth="1"/>
    <col min="2564" max="2564" width="8.375" style="16" customWidth="1"/>
    <col min="2565" max="2565" width="3.625" style="16" customWidth="1"/>
    <col min="2566" max="2566" width="9.625" style="16" customWidth="1"/>
    <col min="2567" max="2567" width="13" style="16" customWidth="1"/>
    <col min="2568" max="2568" width="10.625" style="16" customWidth="1"/>
    <col min="2569" max="2569" width="8.875" style="16" customWidth="1"/>
    <col min="2570" max="2813" width="8.875" style="16"/>
    <col min="2814" max="2814" width="30.75" style="16" customWidth="1"/>
    <col min="2815" max="2815" width="25.875" style="16" customWidth="1"/>
    <col min="2816" max="2816" width="8.375" style="16" customWidth="1"/>
    <col min="2817" max="2817" width="3.625" style="16" customWidth="1"/>
    <col min="2818" max="2818" width="9.625" style="16" customWidth="1"/>
    <col min="2819" max="2819" width="13" style="16" customWidth="1"/>
    <col min="2820" max="2820" width="8.375" style="16" customWidth="1"/>
    <col min="2821" max="2821" width="3.625" style="16" customWidth="1"/>
    <col min="2822" max="2822" width="9.625" style="16" customWidth="1"/>
    <col min="2823" max="2823" width="13" style="16" customWidth="1"/>
    <col min="2824" max="2824" width="10.625" style="16" customWidth="1"/>
    <col min="2825" max="2825" width="8.875" style="16" customWidth="1"/>
    <col min="2826" max="3069" width="8.875" style="16"/>
    <col min="3070" max="3070" width="30.75" style="16" customWidth="1"/>
    <col min="3071" max="3071" width="25.875" style="16" customWidth="1"/>
    <col min="3072" max="3072" width="8.375" style="16" customWidth="1"/>
    <col min="3073" max="3073" width="3.625" style="16" customWidth="1"/>
    <col min="3074" max="3074" width="9.625" style="16" customWidth="1"/>
    <col min="3075" max="3075" width="13" style="16" customWidth="1"/>
    <col min="3076" max="3076" width="8.375" style="16" customWidth="1"/>
    <col min="3077" max="3077" width="3.625" style="16" customWidth="1"/>
    <col min="3078" max="3078" width="9.625" style="16" customWidth="1"/>
    <col min="3079" max="3079" width="13" style="16" customWidth="1"/>
    <col min="3080" max="3080" width="10.625" style="16" customWidth="1"/>
    <col min="3081" max="3081" width="8.875" style="16" customWidth="1"/>
    <col min="3082" max="3325" width="8.875" style="16"/>
    <col min="3326" max="3326" width="30.75" style="16" customWidth="1"/>
    <col min="3327" max="3327" width="25.875" style="16" customWidth="1"/>
    <col min="3328" max="3328" width="8.375" style="16" customWidth="1"/>
    <col min="3329" max="3329" width="3.625" style="16" customWidth="1"/>
    <col min="3330" max="3330" width="9.625" style="16" customWidth="1"/>
    <col min="3331" max="3331" width="13" style="16" customWidth="1"/>
    <col min="3332" max="3332" width="8.375" style="16" customWidth="1"/>
    <col min="3333" max="3333" width="3.625" style="16" customWidth="1"/>
    <col min="3334" max="3334" width="9.625" style="16" customWidth="1"/>
    <col min="3335" max="3335" width="13" style="16" customWidth="1"/>
    <col min="3336" max="3336" width="10.625" style="16" customWidth="1"/>
    <col min="3337" max="3337" width="8.875" style="16" customWidth="1"/>
    <col min="3338" max="3581" width="8.875" style="16"/>
    <col min="3582" max="3582" width="30.75" style="16" customWidth="1"/>
    <col min="3583" max="3583" width="25.875" style="16" customWidth="1"/>
    <col min="3584" max="3584" width="8.375" style="16" customWidth="1"/>
    <col min="3585" max="3585" width="3.625" style="16" customWidth="1"/>
    <col min="3586" max="3586" width="9.625" style="16" customWidth="1"/>
    <col min="3587" max="3587" width="13" style="16" customWidth="1"/>
    <col min="3588" max="3588" width="8.375" style="16" customWidth="1"/>
    <col min="3589" max="3589" width="3.625" style="16" customWidth="1"/>
    <col min="3590" max="3590" width="9.625" style="16" customWidth="1"/>
    <col min="3591" max="3591" width="13" style="16" customWidth="1"/>
    <col min="3592" max="3592" width="10.625" style="16" customWidth="1"/>
    <col min="3593" max="3593" width="8.875" style="16" customWidth="1"/>
    <col min="3594" max="3837" width="8.875" style="16"/>
    <col min="3838" max="3838" width="30.75" style="16" customWidth="1"/>
    <col min="3839" max="3839" width="25.875" style="16" customWidth="1"/>
    <col min="3840" max="3840" width="8.375" style="16" customWidth="1"/>
    <col min="3841" max="3841" width="3.625" style="16" customWidth="1"/>
    <col min="3842" max="3842" width="9.625" style="16" customWidth="1"/>
    <col min="3843" max="3843" width="13" style="16" customWidth="1"/>
    <col min="3844" max="3844" width="8.375" style="16" customWidth="1"/>
    <col min="3845" max="3845" width="3.625" style="16" customWidth="1"/>
    <col min="3846" max="3846" width="9.625" style="16" customWidth="1"/>
    <col min="3847" max="3847" width="13" style="16" customWidth="1"/>
    <col min="3848" max="3848" width="10.625" style="16" customWidth="1"/>
    <col min="3849" max="3849" width="8.875" style="16" customWidth="1"/>
    <col min="3850" max="4093" width="8.875" style="16"/>
    <col min="4094" max="4094" width="30.75" style="16" customWidth="1"/>
    <col min="4095" max="4095" width="25.875" style="16" customWidth="1"/>
    <col min="4096" max="4096" width="8.375" style="16" customWidth="1"/>
    <col min="4097" max="4097" width="3.625" style="16" customWidth="1"/>
    <col min="4098" max="4098" width="9.625" style="16" customWidth="1"/>
    <col min="4099" max="4099" width="13" style="16" customWidth="1"/>
    <col min="4100" max="4100" width="8.375" style="16" customWidth="1"/>
    <col min="4101" max="4101" width="3.625" style="16" customWidth="1"/>
    <col min="4102" max="4102" width="9.625" style="16" customWidth="1"/>
    <col min="4103" max="4103" width="13" style="16" customWidth="1"/>
    <col min="4104" max="4104" width="10.625" style="16" customWidth="1"/>
    <col min="4105" max="4105" width="8.875" style="16" customWidth="1"/>
    <col min="4106" max="4349" width="8.875" style="16"/>
    <col min="4350" max="4350" width="30.75" style="16" customWidth="1"/>
    <col min="4351" max="4351" width="25.875" style="16" customWidth="1"/>
    <col min="4352" max="4352" width="8.375" style="16" customWidth="1"/>
    <col min="4353" max="4353" width="3.625" style="16" customWidth="1"/>
    <col min="4354" max="4354" width="9.625" style="16" customWidth="1"/>
    <col min="4355" max="4355" width="13" style="16" customWidth="1"/>
    <col min="4356" max="4356" width="8.375" style="16" customWidth="1"/>
    <col min="4357" max="4357" width="3.625" style="16" customWidth="1"/>
    <col min="4358" max="4358" width="9.625" style="16" customWidth="1"/>
    <col min="4359" max="4359" width="13" style="16" customWidth="1"/>
    <col min="4360" max="4360" width="10.625" style="16" customWidth="1"/>
    <col min="4361" max="4361" width="8.875" style="16" customWidth="1"/>
    <col min="4362" max="4605" width="8.875" style="16"/>
    <col min="4606" max="4606" width="30.75" style="16" customWidth="1"/>
    <col min="4607" max="4607" width="25.875" style="16" customWidth="1"/>
    <col min="4608" max="4608" width="8.375" style="16" customWidth="1"/>
    <col min="4609" max="4609" width="3.625" style="16" customWidth="1"/>
    <col min="4610" max="4610" width="9.625" style="16" customWidth="1"/>
    <col min="4611" max="4611" width="13" style="16" customWidth="1"/>
    <col min="4612" max="4612" width="8.375" style="16" customWidth="1"/>
    <col min="4613" max="4613" width="3.625" style="16" customWidth="1"/>
    <col min="4614" max="4614" width="9.625" style="16" customWidth="1"/>
    <col min="4615" max="4615" width="13" style="16" customWidth="1"/>
    <col min="4616" max="4616" width="10.625" style="16" customWidth="1"/>
    <col min="4617" max="4617" width="8.875" style="16" customWidth="1"/>
    <col min="4618" max="4861" width="8.875" style="16"/>
    <col min="4862" max="4862" width="30.75" style="16" customWidth="1"/>
    <col min="4863" max="4863" width="25.875" style="16" customWidth="1"/>
    <col min="4864" max="4864" width="8.375" style="16" customWidth="1"/>
    <col min="4865" max="4865" width="3.625" style="16" customWidth="1"/>
    <col min="4866" max="4866" width="9.625" style="16" customWidth="1"/>
    <col min="4867" max="4867" width="13" style="16" customWidth="1"/>
    <col min="4868" max="4868" width="8.375" style="16" customWidth="1"/>
    <col min="4869" max="4869" width="3.625" style="16" customWidth="1"/>
    <col min="4870" max="4870" width="9.625" style="16" customWidth="1"/>
    <col min="4871" max="4871" width="13" style="16" customWidth="1"/>
    <col min="4872" max="4872" width="10.625" style="16" customWidth="1"/>
    <col min="4873" max="4873" width="8.875" style="16" customWidth="1"/>
    <col min="4874" max="5117" width="8.875" style="16"/>
    <col min="5118" max="5118" width="30.75" style="16" customWidth="1"/>
    <col min="5119" max="5119" width="25.875" style="16" customWidth="1"/>
    <col min="5120" max="5120" width="8.375" style="16" customWidth="1"/>
    <col min="5121" max="5121" width="3.625" style="16" customWidth="1"/>
    <col min="5122" max="5122" width="9.625" style="16" customWidth="1"/>
    <col min="5123" max="5123" width="13" style="16" customWidth="1"/>
    <col min="5124" max="5124" width="8.375" style="16" customWidth="1"/>
    <col min="5125" max="5125" width="3.625" style="16" customWidth="1"/>
    <col min="5126" max="5126" width="9.625" style="16" customWidth="1"/>
    <col min="5127" max="5127" width="13" style="16" customWidth="1"/>
    <col min="5128" max="5128" width="10.625" style="16" customWidth="1"/>
    <col min="5129" max="5129" width="8.875" style="16" customWidth="1"/>
    <col min="5130" max="5373" width="8.875" style="16"/>
    <col min="5374" max="5374" width="30.75" style="16" customWidth="1"/>
    <col min="5375" max="5375" width="25.875" style="16" customWidth="1"/>
    <col min="5376" max="5376" width="8.375" style="16" customWidth="1"/>
    <col min="5377" max="5377" width="3.625" style="16" customWidth="1"/>
    <col min="5378" max="5378" width="9.625" style="16" customWidth="1"/>
    <col min="5379" max="5379" width="13" style="16" customWidth="1"/>
    <col min="5380" max="5380" width="8.375" style="16" customWidth="1"/>
    <col min="5381" max="5381" width="3.625" style="16" customWidth="1"/>
    <col min="5382" max="5382" width="9.625" style="16" customWidth="1"/>
    <col min="5383" max="5383" width="13" style="16" customWidth="1"/>
    <col min="5384" max="5384" width="10.625" style="16" customWidth="1"/>
    <col min="5385" max="5385" width="8.875" style="16" customWidth="1"/>
    <col min="5386" max="5629" width="8.875" style="16"/>
    <col min="5630" max="5630" width="30.75" style="16" customWidth="1"/>
    <col min="5631" max="5631" width="25.875" style="16" customWidth="1"/>
    <col min="5632" max="5632" width="8.375" style="16" customWidth="1"/>
    <col min="5633" max="5633" width="3.625" style="16" customWidth="1"/>
    <col min="5634" max="5634" width="9.625" style="16" customWidth="1"/>
    <col min="5635" max="5635" width="13" style="16" customWidth="1"/>
    <col min="5636" max="5636" width="8.375" style="16" customWidth="1"/>
    <col min="5637" max="5637" width="3.625" style="16" customWidth="1"/>
    <col min="5638" max="5638" width="9.625" style="16" customWidth="1"/>
    <col min="5639" max="5639" width="13" style="16" customWidth="1"/>
    <col min="5640" max="5640" width="10.625" style="16" customWidth="1"/>
    <col min="5641" max="5641" width="8.875" style="16" customWidth="1"/>
    <col min="5642" max="5885" width="8.875" style="16"/>
    <col min="5886" max="5886" width="30.75" style="16" customWidth="1"/>
    <col min="5887" max="5887" width="25.875" style="16" customWidth="1"/>
    <col min="5888" max="5888" width="8.375" style="16" customWidth="1"/>
    <col min="5889" max="5889" width="3.625" style="16" customWidth="1"/>
    <col min="5890" max="5890" width="9.625" style="16" customWidth="1"/>
    <col min="5891" max="5891" width="13" style="16" customWidth="1"/>
    <col min="5892" max="5892" width="8.375" style="16" customWidth="1"/>
    <col min="5893" max="5893" width="3.625" style="16" customWidth="1"/>
    <col min="5894" max="5894" width="9.625" style="16" customWidth="1"/>
    <col min="5895" max="5895" width="13" style="16" customWidth="1"/>
    <col min="5896" max="5896" width="10.625" style="16" customWidth="1"/>
    <col min="5897" max="5897" width="8.875" style="16" customWidth="1"/>
    <col min="5898" max="6141" width="8.875" style="16"/>
    <col min="6142" max="6142" width="30.75" style="16" customWidth="1"/>
    <col min="6143" max="6143" width="25.875" style="16" customWidth="1"/>
    <col min="6144" max="6144" width="8.375" style="16" customWidth="1"/>
    <col min="6145" max="6145" width="3.625" style="16" customWidth="1"/>
    <col min="6146" max="6146" width="9.625" style="16" customWidth="1"/>
    <col min="6147" max="6147" width="13" style="16" customWidth="1"/>
    <col min="6148" max="6148" width="8.375" style="16" customWidth="1"/>
    <col min="6149" max="6149" width="3.625" style="16" customWidth="1"/>
    <col min="6150" max="6150" width="9.625" style="16" customWidth="1"/>
    <col min="6151" max="6151" width="13" style="16" customWidth="1"/>
    <col min="6152" max="6152" width="10.625" style="16" customWidth="1"/>
    <col min="6153" max="6153" width="8.875" style="16" customWidth="1"/>
    <col min="6154" max="6397" width="8.875" style="16"/>
    <col min="6398" max="6398" width="30.75" style="16" customWidth="1"/>
    <col min="6399" max="6399" width="25.875" style="16" customWidth="1"/>
    <col min="6400" max="6400" width="8.375" style="16" customWidth="1"/>
    <col min="6401" max="6401" width="3.625" style="16" customWidth="1"/>
    <col min="6402" max="6402" width="9.625" style="16" customWidth="1"/>
    <col min="6403" max="6403" width="13" style="16" customWidth="1"/>
    <col min="6404" max="6404" width="8.375" style="16" customWidth="1"/>
    <col min="6405" max="6405" width="3.625" style="16" customWidth="1"/>
    <col min="6406" max="6406" width="9.625" style="16" customWidth="1"/>
    <col min="6407" max="6407" width="13" style="16" customWidth="1"/>
    <col min="6408" max="6408" width="10.625" style="16" customWidth="1"/>
    <col min="6409" max="6409" width="8.875" style="16" customWidth="1"/>
    <col min="6410" max="6653" width="8.875" style="16"/>
    <col min="6654" max="6654" width="30.75" style="16" customWidth="1"/>
    <col min="6655" max="6655" width="25.875" style="16" customWidth="1"/>
    <col min="6656" max="6656" width="8.375" style="16" customWidth="1"/>
    <col min="6657" max="6657" width="3.625" style="16" customWidth="1"/>
    <col min="6658" max="6658" width="9.625" style="16" customWidth="1"/>
    <col min="6659" max="6659" width="13" style="16" customWidth="1"/>
    <col min="6660" max="6660" width="8.375" style="16" customWidth="1"/>
    <col min="6661" max="6661" width="3.625" style="16" customWidth="1"/>
    <col min="6662" max="6662" width="9.625" style="16" customWidth="1"/>
    <col min="6663" max="6663" width="13" style="16" customWidth="1"/>
    <col min="6664" max="6664" width="10.625" style="16" customWidth="1"/>
    <col min="6665" max="6665" width="8.875" style="16" customWidth="1"/>
    <col min="6666" max="6909" width="8.875" style="16"/>
    <col min="6910" max="6910" width="30.75" style="16" customWidth="1"/>
    <col min="6911" max="6911" width="25.875" style="16" customWidth="1"/>
    <col min="6912" max="6912" width="8.375" style="16" customWidth="1"/>
    <col min="6913" max="6913" width="3.625" style="16" customWidth="1"/>
    <col min="6914" max="6914" width="9.625" style="16" customWidth="1"/>
    <col min="6915" max="6915" width="13" style="16" customWidth="1"/>
    <col min="6916" max="6916" width="8.375" style="16" customWidth="1"/>
    <col min="6917" max="6917" width="3.625" style="16" customWidth="1"/>
    <col min="6918" max="6918" width="9.625" style="16" customWidth="1"/>
    <col min="6919" max="6919" width="13" style="16" customWidth="1"/>
    <col min="6920" max="6920" width="10.625" style="16" customWidth="1"/>
    <col min="6921" max="6921" width="8.875" style="16" customWidth="1"/>
    <col min="6922" max="7165" width="8.875" style="16"/>
    <col min="7166" max="7166" width="30.75" style="16" customWidth="1"/>
    <col min="7167" max="7167" width="25.875" style="16" customWidth="1"/>
    <col min="7168" max="7168" width="8.375" style="16" customWidth="1"/>
    <col min="7169" max="7169" width="3.625" style="16" customWidth="1"/>
    <col min="7170" max="7170" width="9.625" style="16" customWidth="1"/>
    <col min="7171" max="7171" width="13" style="16" customWidth="1"/>
    <col min="7172" max="7172" width="8.375" style="16" customWidth="1"/>
    <col min="7173" max="7173" width="3.625" style="16" customWidth="1"/>
    <col min="7174" max="7174" width="9.625" style="16" customWidth="1"/>
    <col min="7175" max="7175" width="13" style="16" customWidth="1"/>
    <col min="7176" max="7176" width="10.625" style="16" customWidth="1"/>
    <col min="7177" max="7177" width="8.875" style="16" customWidth="1"/>
    <col min="7178" max="7421" width="8.875" style="16"/>
    <col min="7422" max="7422" width="30.75" style="16" customWidth="1"/>
    <col min="7423" max="7423" width="25.875" style="16" customWidth="1"/>
    <col min="7424" max="7424" width="8.375" style="16" customWidth="1"/>
    <col min="7425" max="7425" width="3.625" style="16" customWidth="1"/>
    <col min="7426" max="7426" width="9.625" style="16" customWidth="1"/>
    <col min="7427" max="7427" width="13" style="16" customWidth="1"/>
    <col min="7428" max="7428" width="8.375" style="16" customWidth="1"/>
    <col min="7429" max="7429" width="3.625" style="16" customWidth="1"/>
    <col min="7430" max="7430" width="9.625" style="16" customWidth="1"/>
    <col min="7431" max="7431" width="13" style="16" customWidth="1"/>
    <col min="7432" max="7432" width="10.625" style="16" customWidth="1"/>
    <col min="7433" max="7433" width="8.875" style="16" customWidth="1"/>
    <col min="7434" max="7677" width="8.875" style="16"/>
    <col min="7678" max="7678" width="30.75" style="16" customWidth="1"/>
    <col min="7679" max="7679" width="25.875" style="16" customWidth="1"/>
    <col min="7680" max="7680" width="8.375" style="16" customWidth="1"/>
    <col min="7681" max="7681" width="3.625" style="16" customWidth="1"/>
    <col min="7682" max="7682" width="9.625" style="16" customWidth="1"/>
    <col min="7683" max="7683" width="13" style="16" customWidth="1"/>
    <col min="7684" max="7684" width="8.375" style="16" customWidth="1"/>
    <col min="7685" max="7685" width="3.625" style="16" customWidth="1"/>
    <col min="7686" max="7686" width="9.625" style="16" customWidth="1"/>
    <col min="7687" max="7687" width="13" style="16" customWidth="1"/>
    <col min="7688" max="7688" width="10.625" style="16" customWidth="1"/>
    <col min="7689" max="7689" width="8.875" style="16" customWidth="1"/>
    <col min="7690" max="7933" width="8.875" style="16"/>
    <col min="7934" max="7934" width="30.75" style="16" customWidth="1"/>
    <col min="7935" max="7935" width="25.875" style="16" customWidth="1"/>
    <col min="7936" max="7936" width="8.375" style="16" customWidth="1"/>
    <col min="7937" max="7937" width="3.625" style="16" customWidth="1"/>
    <col min="7938" max="7938" width="9.625" style="16" customWidth="1"/>
    <col min="7939" max="7939" width="13" style="16" customWidth="1"/>
    <col min="7940" max="7940" width="8.375" style="16" customWidth="1"/>
    <col min="7941" max="7941" width="3.625" style="16" customWidth="1"/>
    <col min="7942" max="7942" width="9.625" style="16" customWidth="1"/>
    <col min="7943" max="7943" width="13" style="16" customWidth="1"/>
    <col min="7944" max="7944" width="10.625" style="16" customWidth="1"/>
    <col min="7945" max="7945" width="8.875" style="16" customWidth="1"/>
    <col min="7946" max="8189" width="8.875" style="16"/>
    <col min="8190" max="8190" width="30.75" style="16" customWidth="1"/>
    <col min="8191" max="8191" width="25.875" style="16" customWidth="1"/>
    <col min="8192" max="8192" width="8.375" style="16" customWidth="1"/>
    <col min="8193" max="8193" width="3.625" style="16" customWidth="1"/>
    <col min="8194" max="8194" width="9.625" style="16" customWidth="1"/>
    <col min="8195" max="8195" width="13" style="16" customWidth="1"/>
    <col min="8196" max="8196" width="8.375" style="16" customWidth="1"/>
    <col min="8197" max="8197" width="3.625" style="16" customWidth="1"/>
    <col min="8198" max="8198" width="9.625" style="16" customWidth="1"/>
    <col min="8199" max="8199" width="13" style="16" customWidth="1"/>
    <col min="8200" max="8200" width="10.625" style="16" customWidth="1"/>
    <col min="8201" max="8201" width="8.875" style="16" customWidth="1"/>
    <col min="8202" max="8445" width="8.875" style="16"/>
    <col min="8446" max="8446" width="30.75" style="16" customWidth="1"/>
    <col min="8447" max="8447" width="25.875" style="16" customWidth="1"/>
    <col min="8448" max="8448" width="8.375" style="16" customWidth="1"/>
    <col min="8449" max="8449" width="3.625" style="16" customWidth="1"/>
    <col min="8450" max="8450" width="9.625" style="16" customWidth="1"/>
    <col min="8451" max="8451" width="13" style="16" customWidth="1"/>
    <col min="8452" max="8452" width="8.375" style="16" customWidth="1"/>
    <col min="8453" max="8453" width="3.625" style="16" customWidth="1"/>
    <col min="8454" max="8454" width="9.625" style="16" customWidth="1"/>
    <col min="8455" max="8455" width="13" style="16" customWidth="1"/>
    <col min="8456" max="8456" width="10.625" style="16" customWidth="1"/>
    <col min="8457" max="8457" width="8.875" style="16" customWidth="1"/>
    <col min="8458" max="8701" width="8.875" style="16"/>
    <col min="8702" max="8702" width="30.75" style="16" customWidth="1"/>
    <col min="8703" max="8703" width="25.875" style="16" customWidth="1"/>
    <col min="8704" max="8704" width="8.375" style="16" customWidth="1"/>
    <col min="8705" max="8705" width="3.625" style="16" customWidth="1"/>
    <col min="8706" max="8706" width="9.625" style="16" customWidth="1"/>
    <col min="8707" max="8707" width="13" style="16" customWidth="1"/>
    <col min="8708" max="8708" width="8.375" style="16" customWidth="1"/>
    <col min="8709" max="8709" width="3.625" style="16" customWidth="1"/>
    <col min="8710" max="8710" width="9.625" style="16" customWidth="1"/>
    <col min="8711" max="8711" width="13" style="16" customWidth="1"/>
    <col min="8712" max="8712" width="10.625" style="16" customWidth="1"/>
    <col min="8713" max="8713" width="8.875" style="16" customWidth="1"/>
    <col min="8714" max="8957" width="8.875" style="16"/>
    <col min="8958" max="8958" width="30.75" style="16" customWidth="1"/>
    <col min="8959" max="8959" width="25.875" style="16" customWidth="1"/>
    <col min="8960" max="8960" width="8.375" style="16" customWidth="1"/>
    <col min="8961" max="8961" width="3.625" style="16" customWidth="1"/>
    <col min="8962" max="8962" width="9.625" style="16" customWidth="1"/>
    <col min="8963" max="8963" width="13" style="16" customWidth="1"/>
    <col min="8964" max="8964" width="8.375" style="16" customWidth="1"/>
    <col min="8965" max="8965" width="3.625" style="16" customWidth="1"/>
    <col min="8966" max="8966" width="9.625" style="16" customWidth="1"/>
    <col min="8967" max="8967" width="13" style="16" customWidth="1"/>
    <col min="8968" max="8968" width="10.625" style="16" customWidth="1"/>
    <col min="8969" max="8969" width="8.875" style="16" customWidth="1"/>
    <col min="8970" max="9213" width="8.875" style="16"/>
    <col min="9214" max="9214" width="30.75" style="16" customWidth="1"/>
    <col min="9215" max="9215" width="25.875" style="16" customWidth="1"/>
    <col min="9216" max="9216" width="8.375" style="16" customWidth="1"/>
    <col min="9217" max="9217" width="3.625" style="16" customWidth="1"/>
    <col min="9218" max="9218" width="9.625" style="16" customWidth="1"/>
    <col min="9219" max="9219" width="13" style="16" customWidth="1"/>
    <col min="9220" max="9220" width="8.375" style="16" customWidth="1"/>
    <col min="9221" max="9221" width="3.625" style="16" customWidth="1"/>
    <col min="9222" max="9222" width="9.625" style="16" customWidth="1"/>
    <col min="9223" max="9223" width="13" style="16" customWidth="1"/>
    <col min="9224" max="9224" width="10.625" style="16" customWidth="1"/>
    <col min="9225" max="9225" width="8.875" style="16" customWidth="1"/>
    <col min="9226" max="9469" width="8.875" style="16"/>
    <col min="9470" max="9470" width="30.75" style="16" customWidth="1"/>
    <col min="9471" max="9471" width="25.875" style="16" customWidth="1"/>
    <col min="9472" max="9472" width="8.375" style="16" customWidth="1"/>
    <col min="9473" max="9473" width="3.625" style="16" customWidth="1"/>
    <col min="9474" max="9474" width="9.625" style="16" customWidth="1"/>
    <col min="9475" max="9475" width="13" style="16" customWidth="1"/>
    <col min="9476" max="9476" width="8.375" style="16" customWidth="1"/>
    <col min="9477" max="9477" width="3.625" style="16" customWidth="1"/>
    <col min="9478" max="9478" width="9.625" style="16" customWidth="1"/>
    <col min="9479" max="9479" width="13" style="16" customWidth="1"/>
    <col min="9480" max="9480" width="10.625" style="16" customWidth="1"/>
    <col min="9481" max="9481" width="8.875" style="16" customWidth="1"/>
    <col min="9482" max="9725" width="8.875" style="16"/>
    <col min="9726" max="9726" width="30.75" style="16" customWidth="1"/>
    <col min="9727" max="9727" width="25.875" style="16" customWidth="1"/>
    <col min="9728" max="9728" width="8.375" style="16" customWidth="1"/>
    <col min="9729" max="9729" width="3.625" style="16" customWidth="1"/>
    <col min="9730" max="9730" width="9.625" style="16" customWidth="1"/>
    <col min="9731" max="9731" width="13" style="16" customWidth="1"/>
    <col min="9732" max="9732" width="8.375" style="16" customWidth="1"/>
    <col min="9733" max="9733" width="3.625" style="16" customWidth="1"/>
    <col min="9734" max="9734" width="9.625" style="16" customWidth="1"/>
    <col min="9735" max="9735" width="13" style="16" customWidth="1"/>
    <col min="9736" max="9736" width="10.625" style="16" customWidth="1"/>
    <col min="9737" max="9737" width="8.875" style="16" customWidth="1"/>
    <col min="9738" max="9981" width="8.875" style="16"/>
    <col min="9982" max="9982" width="30.75" style="16" customWidth="1"/>
    <col min="9983" max="9983" width="25.875" style="16" customWidth="1"/>
    <col min="9984" max="9984" width="8.375" style="16" customWidth="1"/>
    <col min="9985" max="9985" width="3.625" style="16" customWidth="1"/>
    <col min="9986" max="9986" width="9.625" style="16" customWidth="1"/>
    <col min="9987" max="9987" width="13" style="16" customWidth="1"/>
    <col min="9988" max="9988" width="8.375" style="16" customWidth="1"/>
    <col min="9989" max="9989" width="3.625" style="16" customWidth="1"/>
    <col min="9990" max="9990" width="9.625" style="16" customWidth="1"/>
    <col min="9991" max="9991" width="13" style="16" customWidth="1"/>
    <col min="9992" max="9992" width="10.625" style="16" customWidth="1"/>
    <col min="9993" max="9993" width="8.875" style="16" customWidth="1"/>
    <col min="9994" max="10237" width="8.875" style="16"/>
    <col min="10238" max="10238" width="30.75" style="16" customWidth="1"/>
    <col min="10239" max="10239" width="25.875" style="16" customWidth="1"/>
    <col min="10240" max="10240" width="8.375" style="16" customWidth="1"/>
    <col min="10241" max="10241" width="3.625" style="16" customWidth="1"/>
    <col min="10242" max="10242" width="9.625" style="16" customWidth="1"/>
    <col min="10243" max="10243" width="13" style="16" customWidth="1"/>
    <col min="10244" max="10244" width="8.375" style="16" customWidth="1"/>
    <col min="10245" max="10245" width="3.625" style="16" customWidth="1"/>
    <col min="10246" max="10246" width="9.625" style="16" customWidth="1"/>
    <col min="10247" max="10247" width="13" style="16" customWidth="1"/>
    <col min="10248" max="10248" width="10.625" style="16" customWidth="1"/>
    <col min="10249" max="10249" width="8.875" style="16" customWidth="1"/>
    <col min="10250" max="10493" width="8.875" style="16"/>
    <col min="10494" max="10494" width="30.75" style="16" customWidth="1"/>
    <col min="10495" max="10495" width="25.875" style="16" customWidth="1"/>
    <col min="10496" max="10496" width="8.375" style="16" customWidth="1"/>
    <col min="10497" max="10497" width="3.625" style="16" customWidth="1"/>
    <col min="10498" max="10498" width="9.625" style="16" customWidth="1"/>
    <col min="10499" max="10499" width="13" style="16" customWidth="1"/>
    <col min="10500" max="10500" width="8.375" style="16" customWidth="1"/>
    <col min="10501" max="10501" width="3.625" style="16" customWidth="1"/>
    <col min="10502" max="10502" width="9.625" style="16" customWidth="1"/>
    <col min="10503" max="10503" width="13" style="16" customWidth="1"/>
    <col min="10504" max="10504" width="10.625" style="16" customWidth="1"/>
    <col min="10505" max="10505" width="8.875" style="16" customWidth="1"/>
    <col min="10506" max="10749" width="8.875" style="16"/>
    <col min="10750" max="10750" width="30.75" style="16" customWidth="1"/>
    <col min="10751" max="10751" width="25.875" style="16" customWidth="1"/>
    <col min="10752" max="10752" width="8.375" style="16" customWidth="1"/>
    <col min="10753" max="10753" width="3.625" style="16" customWidth="1"/>
    <col min="10754" max="10754" width="9.625" style="16" customWidth="1"/>
    <col min="10755" max="10755" width="13" style="16" customWidth="1"/>
    <col min="10756" max="10756" width="8.375" style="16" customWidth="1"/>
    <col min="10757" max="10757" width="3.625" style="16" customWidth="1"/>
    <col min="10758" max="10758" width="9.625" style="16" customWidth="1"/>
    <col min="10759" max="10759" width="13" style="16" customWidth="1"/>
    <col min="10760" max="10760" width="10.625" style="16" customWidth="1"/>
    <col min="10761" max="10761" width="8.875" style="16" customWidth="1"/>
    <col min="10762" max="11005" width="8.875" style="16"/>
    <col min="11006" max="11006" width="30.75" style="16" customWidth="1"/>
    <col min="11007" max="11007" width="25.875" style="16" customWidth="1"/>
    <col min="11008" max="11008" width="8.375" style="16" customWidth="1"/>
    <col min="11009" max="11009" width="3.625" style="16" customWidth="1"/>
    <col min="11010" max="11010" width="9.625" style="16" customWidth="1"/>
    <col min="11011" max="11011" width="13" style="16" customWidth="1"/>
    <col min="11012" max="11012" width="8.375" style="16" customWidth="1"/>
    <col min="11013" max="11013" width="3.625" style="16" customWidth="1"/>
    <col min="11014" max="11014" width="9.625" style="16" customWidth="1"/>
    <col min="11015" max="11015" width="13" style="16" customWidth="1"/>
    <col min="11016" max="11016" width="10.625" style="16" customWidth="1"/>
    <col min="11017" max="11017" width="8.875" style="16" customWidth="1"/>
    <col min="11018" max="11261" width="8.875" style="16"/>
    <col min="11262" max="11262" width="30.75" style="16" customWidth="1"/>
    <col min="11263" max="11263" width="25.875" style="16" customWidth="1"/>
    <col min="11264" max="11264" width="8.375" style="16" customWidth="1"/>
    <col min="11265" max="11265" width="3.625" style="16" customWidth="1"/>
    <col min="11266" max="11266" width="9.625" style="16" customWidth="1"/>
    <col min="11267" max="11267" width="13" style="16" customWidth="1"/>
    <col min="11268" max="11268" width="8.375" style="16" customWidth="1"/>
    <col min="11269" max="11269" width="3.625" style="16" customWidth="1"/>
    <col min="11270" max="11270" width="9.625" style="16" customWidth="1"/>
    <col min="11271" max="11271" width="13" style="16" customWidth="1"/>
    <col min="11272" max="11272" width="10.625" style="16" customWidth="1"/>
    <col min="11273" max="11273" width="8.875" style="16" customWidth="1"/>
    <col min="11274" max="11517" width="8.875" style="16"/>
    <col min="11518" max="11518" width="30.75" style="16" customWidth="1"/>
    <col min="11519" max="11519" width="25.875" style="16" customWidth="1"/>
    <col min="11520" max="11520" width="8.375" style="16" customWidth="1"/>
    <col min="11521" max="11521" width="3.625" style="16" customWidth="1"/>
    <col min="11522" max="11522" width="9.625" style="16" customWidth="1"/>
    <col min="11523" max="11523" width="13" style="16" customWidth="1"/>
    <col min="11524" max="11524" width="8.375" style="16" customWidth="1"/>
    <col min="11525" max="11525" width="3.625" style="16" customWidth="1"/>
    <col min="11526" max="11526" width="9.625" style="16" customWidth="1"/>
    <col min="11527" max="11527" width="13" style="16" customWidth="1"/>
    <col min="11528" max="11528" width="10.625" style="16" customWidth="1"/>
    <col min="11529" max="11529" width="8.875" style="16" customWidth="1"/>
    <col min="11530" max="11773" width="8.875" style="16"/>
    <col min="11774" max="11774" width="30.75" style="16" customWidth="1"/>
    <col min="11775" max="11775" width="25.875" style="16" customWidth="1"/>
    <col min="11776" max="11776" width="8.375" style="16" customWidth="1"/>
    <col min="11777" max="11777" width="3.625" style="16" customWidth="1"/>
    <col min="11778" max="11778" width="9.625" style="16" customWidth="1"/>
    <col min="11779" max="11779" width="13" style="16" customWidth="1"/>
    <col min="11780" max="11780" width="8.375" style="16" customWidth="1"/>
    <col min="11781" max="11781" width="3.625" style="16" customWidth="1"/>
    <col min="11782" max="11782" width="9.625" style="16" customWidth="1"/>
    <col min="11783" max="11783" width="13" style="16" customWidth="1"/>
    <col min="11784" max="11784" width="10.625" style="16" customWidth="1"/>
    <col min="11785" max="11785" width="8.875" style="16" customWidth="1"/>
    <col min="11786" max="12029" width="8.875" style="16"/>
    <col min="12030" max="12030" width="30.75" style="16" customWidth="1"/>
    <col min="12031" max="12031" width="25.875" style="16" customWidth="1"/>
    <col min="12032" max="12032" width="8.375" style="16" customWidth="1"/>
    <col min="12033" max="12033" width="3.625" style="16" customWidth="1"/>
    <col min="12034" max="12034" width="9.625" style="16" customWidth="1"/>
    <col min="12035" max="12035" width="13" style="16" customWidth="1"/>
    <col min="12036" max="12036" width="8.375" style="16" customWidth="1"/>
    <col min="12037" max="12037" width="3.625" style="16" customWidth="1"/>
    <col min="12038" max="12038" width="9.625" style="16" customWidth="1"/>
    <col min="12039" max="12039" width="13" style="16" customWidth="1"/>
    <col min="12040" max="12040" width="10.625" style="16" customWidth="1"/>
    <col min="12041" max="12041" width="8.875" style="16" customWidth="1"/>
    <col min="12042" max="12285" width="8.875" style="16"/>
    <col min="12286" max="12286" width="30.75" style="16" customWidth="1"/>
    <col min="12287" max="12287" width="25.875" style="16" customWidth="1"/>
    <col min="12288" max="12288" width="8.375" style="16" customWidth="1"/>
    <col min="12289" max="12289" width="3.625" style="16" customWidth="1"/>
    <col min="12290" max="12290" width="9.625" style="16" customWidth="1"/>
    <col min="12291" max="12291" width="13" style="16" customWidth="1"/>
    <col min="12292" max="12292" width="8.375" style="16" customWidth="1"/>
    <col min="12293" max="12293" width="3.625" style="16" customWidth="1"/>
    <col min="12294" max="12294" width="9.625" style="16" customWidth="1"/>
    <col min="12295" max="12295" width="13" style="16" customWidth="1"/>
    <col min="12296" max="12296" width="10.625" style="16" customWidth="1"/>
    <col min="12297" max="12297" width="8.875" style="16" customWidth="1"/>
    <col min="12298" max="12541" width="8.875" style="16"/>
    <col min="12542" max="12542" width="30.75" style="16" customWidth="1"/>
    <col min="12543" max="12543" width="25.875" style="16" customWidth="1"/>
    <col min="12544" max="12544" width="8.375" style="16" customWidth="1"/>
    <col min="12545" max="12545" width="3.625" style="16" customWidth="1"/>
    <col min="12546" max="12546" width="9.625" style="16" customWidth="1"/>
    <col min="12547" max="12547" width="13" style="16" customWidth="1"/>
    <col min="12548" max="12548" width="8.375" style="16" customWidth="1"/>
    <col min="12549" max="12549" width="3.625" style="16" customWidth="1"/>
    <col min="12550" max="12550" width="9.625" style="16" customWidth="1"/>
    <col min="12551" max="12551" width="13" style="16" customWidth="1"/>
    <col min="12552" max="12552" width="10.625" style="16" customWidth="1"/>
    <col min="12553" max="12553" width="8.875" style="16" customWidth="1"/>
    <col min="12554" max="12797" width="8.875" style="16"/>
    <col min="12798" max="12798" width="30.75" style="16" customWidth="1"/>
    <col min="12799" max="12799" width="25.875" style="16" customWidth="1"/>
    <col min="12800" max="12800" width="8.375" style="16" customWidth="1"/>
    <col min="12801" max="12801" width="3.625" style="16" customWidth="1"/>
    <col min="12802" max="12802" width="9.625" style="16" customWidth="1"/>
    <col min="12803" max="12803" width="13" style="16" customWidth="1"/>
    <col min="12804" max="12804" width="8.375" style="16" customWidth="1"/>
    <col min="12805" max="12805" width="3.625" style="16" customWidth="1"/>
    <col min="12806" max="12806" width="9.625" style="16" customWidth="1"/>
    <col min="12807" max="12807" width="13" style="16" customWidth="1"/>
    <col min="12808" max="12808" width="10.625" style="16" customWidth="1"/>
    <col min="12809" max="12809" width="8.875" style="16" customWidth="1"/>
    <col min="12810" max="13053" width="8.875" style="16"/>
    <col min="13054" max="13054" width="30.75" style="16" customWidth="1"/>
    <col min="13055" max="13055" width="25.875" style="16" customWidth="1"/>
    <col min="13056" max="13056" width="8.375" style="16" customWidth="1"/>
    <col min="13057" max="13057" width="3.625" style="16" customWidth="1"/>
    <col min="13058" max="13058" width="9.625" style="16" customWidth="1"/>
    <col min="13059" max="13059" width="13" style="16" customWidth="1"/>
    <col min="13060" max="13060" width="8.375" style="16" customWidth="1"/>
    <col min="13061" max="13061" width="3.625" style="16" customWidth="1"/>
    <col min="13062" max="13062" width="9.625" style="16" customWidth="1"/>
    <col min="13063" max="13063" width="13" style="16" customWidth="1"/>
    <col min="13064" max="13064" width="10.625" style="16" customWidth="1"/>
    <col min="13065" max="13065" width="8.875" style="16" customWidth="1"/>
    <col min="13066" max="13309" width="8.875" style="16"/>
    <col min="13310" max="13310" width="30.75" style="16" customWidth="1"/>
    <col min="13311" max="13311" width="25.875" style="16" customWidth="1"/>
    <col min="13312" max="13312" width="8.375" style="16" customWidth="1"/>
    <col min="13313" max="13313" width="3.625" style="16" customWidth="1"/>
    <col min="13314" max="13314" width="9.625" style="16" customWidth="1"/>
    <col min="13315" max="13315" width="13" style="16" customWidth="1"/>
    <col min="13316" max="13316" width="8.375" style="16" customWidth="1"/>
    <col min="13317" max="13317" width="3.625" style="16" customWidth="1"/>
    <col min="13318" max="13318" width="9.625" style="16" customWidth="1"/>
    <col min="13319" max="13319" width="13" style="16" customWidth="1"/>
    <col min="13320" max="13320" width="10.625" style="16" customWidth="1"/>
    <col min="13321" max="13321" width="8.875" style="16" customWidth="1"/>
    <col min="13322" max="13565" width="8.875" style="16"/>
    <col min="13566" max="13566" width="30.75" style="16" customWidth="1"/>
    <col min="13567" max="13567" width="25.875" style="16" customWidth="1"/>
    <col min="13568" max="13568" width="8.375" style="16" customWidth="1"/>
    <col min="13569" max="13569" width="3.625" style="16" customWidth="1"/>
    <col min="13570" max="13570" width="9.625" style="16" customWidth="1"/>
    <col min="13571" max="13571" width="13" style="16" customWidth="1"/>
    <col min="13572" max="13572" width="8.375" style="16" customWidth="1"/>
    <col min="13573" max="13573" width="3.625" style="16" customWidth="1"/>
    <col min="13574" max="13574" width="9.625" style="16" customWidth="1"/>
    <col min="13575" max="13575" width="13" style="16" customWidth="1"/>
    <col min="13576" max="13576" width="10.625" style="16" customWidth="1"/>
    <col min="13577" max="13577" width="8.875" style="16" customWidth="1"/>
    <col min="13578" max="13821" width="8.875" style="16"/>
    <col min="13822" max="13822" width="30.75" style="16" customWidth="1"/>
    <col min="13823" max="13823" width="25.875" style="16" customWidth="1"/>
    <col min="13824" max="13824" width="8.375" style="16" customWidth="1"/>
    <col min="13825" max="13825" width="3.625" style="16" customWidth="1"/>
    <col min="13826" max="13826" width="9.625" style="16" customWidth="1"/>
    <col min="13827" max="13827" width="13" style="16" customWidth="1"/>
    <col min="13828" max="13828" width="8.375" style="16" customWidth="1"/>
    <col min="13829" max="13829" width="3.625" style="16" customWidth="1"/>
    <col min="13830" max="13830" width="9.625" style="16" customWidth="1"/>
    <col min="13831" max="13831" width="13" style="16" customWidth="1"/>
    <col min="13832" max="13832" width="10.625" style="16" customWidth="1"/>
    <col min="13833" max="13833" width="8.875" style="16" customWidth="1"/>
    <col min="13834" max="14077" width="8.875" style="16"/>
    <col min="14078" max="14078" width="30.75" style="16" customWidth="1"/>
    <col min="14079" max="14079" width="25.875" style="16" customWidth="1"/>
    <col min="14080" max="14080" width="8.375" style="16" customWidth="1"/>
    <col min="14081" max="14081" width="3.625" style="16" customWidth="1"/>
    <col min="14082" max="14082" width="9.625" style="16" customWidth="1"/>
    <col min="14083" max="14083" width="13" style="16" customWidth="1"/>
    <col min="14084" max="14084" width="8.375" style="16" customWidth="1"/>
    <col min="14085" max="14085" width="3.625" style="16" customWidth="1"/>
    <col min="14086" max="14086" width="9.625" style="16" customWidth="1"/>
    <col min="14087" max="14087" width="13" style="16" customWidth="1"/>
    <col min="14088" max="14088" width="10.625" style="16" customWidth="1"/>
    <col min="14089" max="14089" width="8.875" style="16" customWidth="1"/>
    <col min="14090" max="14333" width="8.875" style="16"/>
    <col min="14334" max="14334" width="30.75" style="16" customWidth="1"/>
    <col min="14335" max="14335" width="25.875" style="16" customWidth="1"/>
    <col min="14336" max="14336" width="8.375" style="16" customWidth="1"/>
    <col min="14337" max="14337" width="3.625" style="16" customWidth="1"/>
    <col min="14338" max="14338" width="9.625" style="16" customWidth="1"/>
    <col min="14339" max="14339" width="13" style="16" customWidth="1"/>
    <col min="14340" max="14340" width="8.375" style="16" customWidth="1"/>
    <col min="14341" max="14341" width="3.625" style="16" customWidth="1"/>
    <col min="14342" max="14342" width="9.625" style="16" customWidth="1"/>
    <col min="14343" max="14343" width="13" style="16" customWidth="1"/>
    <col min="14344" max="14344" width="10.625" style="16" customWidth="1"/>
    <col min="14345" max="14345" width="8.875" style="16" customWidth="1"/>
    <col min="14346" max="14589" width="8.875" style="16"/>
    <col min="14590" max="14590" width="30.75" style="16" customWidth="1"/>
    <col min="14591" max="14591" width="25.875" style="16" customWidth="1"/>
    <col min="14592" max="14592" width="8.375" style="16" customWidth="1"/>
    <col min="14593" max="14593" width="3.625" style="16" customWidth="1"/>
    <col min="14594" max="14594" width="9.625" style="16" customWidth="1"/>
    <col min="14595" max="14595" width="13" style="16" customWidth="1"/>
    <col min="14596" max="14596" width="8.375" style="16" customWidth="1"/>
    <col min="14597" max="14597" width="3.625" style="16" customWidth="1"/>
    <col min="14598" max="14598" width="9.625" style="16" customWidth="1"/>
    <col min="14599" max="14599" width="13" style="16" customWidth="1"/>
    <col min="14600" max="14600" width="10.625" style="16" customWidth="1"/>
    <col min="14601" max="14601" width="8.875" style="16" customWidth="1"/>
    <col min="14602" max="14845" width="8.875" style="16"/>
    <col min="14846" max="14846" width="30.75" style="16" customWidth="1"/>
    <col min="14847" max="14847" width="25.875" style="16" customWidth="1"/>
    <col min="14848" max="14848" width="8.375" style="16" customWidth="1"/>
    <col min="14849" max="14849" width="3.625" style="16" customWidth="1"/>
    <col min="14850" max="14850" width="9.625" style="16" customWidth="1"/>
    <col min="14851" max="14851" width="13" style="16" customWidth="1"/>
    <col min="14852" max="14852" width="8.375" style="16" customWidth="1"/>
    <col min="14853" max="14853" width="3.625" style="16" customWidth="1"/>
    <col min="14854" max="14854" width="9.625" style="16" customWidth="1"/>
    <col min="14855" max="14855" width="13" style="16" customWidth="1"/>
    <col min="14856" max="14856" width="10.625" style="16" customWidth="1"/>
    <col min="14857" max="14857" width="8.875" style="16" customWidth="1"/>
    <col min="14858" max="15101" width="8.875" style="16"/>
    <col min="15102" max="15102" width="30.75" style="16" customWidth="1"/>
    <col min="15103" max="15103" width="25.875" style="16" customWidth="1"/>
    <col min="15104" max="15104" width="8.375" style="16" customWidth="1"/>
    <col min="15105" max="15105" width="3.625" style="16" customWidth="1"/>
    <col min="15106" max="15106" width="9.625" style="16" customWidth="1"/>
    <col min="15107" max="15107" width="13" style="16" customWidth="1"/>
    <col min="15108" max="15108" width="8.375" style="16" customWidth="1"/>
    <col min="15109" max="15109" width="3.625" style="16" customWidth="1"/>
    <col min="15110" max="15110" width="9.625" style="16" customWidth="1"/>
    <col min="15111" max="15111" width="13" style="16" customWidth="1"/>
    <col min="15112" max="15112" width="10.625" style="16" customWidth="1"/>
    <col min="15113" max="15113" width="8.875" style="16" customWidth="1"/>
    <col min="15114" max="15357" width="8.875" style="16"/>
    <col min="15358" max="15358" width="30.75" style="16" customWidth="1"/>
    <col min="15359" max="15359" width="25.875" style="16" customWidth="1"/>
    <col min="15360" max="15360" width="8.375" style="16" customWidth="1"/>
    <col min="15361" max="15361" width="3.625" style="16" customWidth="1"/>
    <col min="15362" max="15362" width="9.625" style="16" customWidth="1"/>
    <col min="15363" max="15363" width="13" style="16" customWidth="1"/>
    <col min="15364" max="15364" width="8.375" style="16" customWidth="1"/>
    <col min="15365" max="15365" width="3.625" style="16" customWidth="1"/>
    <col min="15366" max="15366" width="9.625" style="16" customWidth="1"/>
    <col min="15367" max="15367" width="13" style="16" customWidth="1"/>
    <col min="15368" max="15368" width="10.625" style="16" customWidth="1"/>
    <col min="15369" max="15369" width="8.875" style="16" customWidth="1"/>
    <col min="15370" max="15613" width="8.875" style="16"/>
    <col min="15614" max="15614" width="30.75" style="16" customWidth="1"/>
    <col min="15615" max="15615" width="25.875" style="16" customWidth="1"/>
    <col min="15616" max="15616" width="8.375" style="16" customWidth="1"/>
    <col min="15617" max="15617" width="3.625" style="16" customWidth="1"/>
    <col min="15618" max="15618" width="9.625" style="16" customWidth="1"/>
    <col min="15619" max="15619" width="13" style="16" customWidth="1"/>
    <col min="15620" max="15620" width="8.375" style="16" customWidth="1"/>
    <col min="15621" max="15621" width="3.625" style="16" customWidth="1"/>
    <col min="15622" max="15622" width="9.625" style="16" customWidth="1"/>
    <col min="15623" max="15623" width="13" style="16" customWidth="1"/>
    <col min="15624" max="15624" width="10.625" style="16" customWidth="1"/>
    <col min="15625" max="15625" width="8.875" style="16" customWidth="1"/>
    <col min="15626" max="15869" width="8.875" style="16"/>
    <col min="15870" max="15870" width="30.75" style="16" customWidth="1"/>
    <col min="15871" max="15871" width="25.875" style="16" customWidth="1"/>
    <col min="15872" max="15872" width="8.375" style="16" customWidth="1"/>
    <col min="15873" max="15873" width="3.625" style="16" customWidth="1"/>
    <col min="15874" max="15874" width="9.625" style="16" customWidth="1"/>
    <col min="15875" max="15875" width="13" style="16" customWidth="1"/>
    <col min="15876" max="15876" width="8.375" style="16" customWidth="1"/>
    <col min="15877" max="15877" width="3.625" style="16" customWidth="1"/>
    <col min="15878" max="15878" width="9.625" style="16" customWidth="1"/>
    <col min="15879" max="15879" width="13" style="16" customWidth="1"/>
    <col min="15880" max="15880" width="10.625" style="16" customWidth="1"/>
    <col min="15881" max="15881" width="8.875" style="16" customWidth="1"/>
    <col min="15882" max="16125" width="8.875" style="16"/>
    <col min="16126" max="16126" width="30.75" style="16" customWidth="1"/>
    <col min="16127" max="16127" width="25.875" style="16" customWidth="1"/>
    <col min="16128" max="16128" width="8.375" style="16" customWidth="1"/>
    <col min="16129" max="16129" width="3.625" style="16" customWidth="1"/>
    <col min="16130" max="16130" width="9.625" style="16" customWidth="1"/>
    <col min="16131" max="16131" width="13" style="16" customWidth="1"/>
    <col min="16132" max="16132" width="8.375" style="16" customWidth="1"/>
    <col min="16133" max="16133" width="3.625" style="16" customWidth="1"/>
    <col min="16134" max="16134" width="9.625" style="16" customWidth="1"/>
    <col min="16135" max="16135" width="13" style="16" customWidth="1"/>
    <col min="16136" max="16136" width="10.625" style="16" customWidth="1"/>
    <col min="16137" max="16137" width="8.875" style="16" customWidth="1"/>
    <col min="16138" max="16384" width="8.875" style="16"/>
  </cols>
  <sheetData>
    <row r="1" spans="1:15" ht="30" customHeight="1">
      <c r="A1" s="596" t="s">
        <v>14</v>
      </c>
      <c r="B1" s="596"/>
      <c r="C1" s="596"/>
      <c r="D1" s="596"/>
      <c r="E1" s="596"/>
      <c r="F1" s="596"/>
      <c r="G1" s="597"/>
      <c r="H1" s="597"/>
      <c r="I1" s="597"/>
      <c r="K1" s="591">
        <v>42</v>
      </c>
      <c r="L1" s="591"/>
    </row>
    <row r="2" spans="1:15" ht="15" customHeight="1">
      <c r="A2" s="598" t="s">
        <v>12</v>
      </c>
      <c r="B2" s="601" t="s">
        <v>13</v>
      </c>
      <c r="C2" s="585" t="s">
        <v>9</v>
      </c>
      <c r="D2" s="604"/>
      <c r="E2" s="604"/>
      <c r="F2" s="604"/>
      <c r="G2" s="606" t="s">
        <v>4</v>
      </c>
      <c r="H2" s="607"/>
      <c r="I2" s="607"/>
      <c r="J2" s="608"/>
      <c r="K2" s="592" t="s">
        <v>2</v>
      </c>
      <c r="L2" s="593"/>
    </row>
    <row r="3" spans="1:15" ht="15" customHeight="1">
      <c r="A3" s="599"/>
      <c r="B3" s="602"/>
      <c r="C3" s="587"/>
      <c r="D3" s="605"/>
      <c r="E3" s="605"/>
      <c r="F3" s="605"/>
      <c r="G3" s="609"/>
      <c r="H3" s="610"/>
      <c r="I3" s="610"/>
      <c r="J3" s="611"/>
      <c r="K3" s="594"/>
      <c r="L3" s="595"/>
    </row>
    <row r="4" spans="1:15" ht="30" customHeight="1">
      <c r="A4" s="600"/>
      <c r="B4" s="603"/>
      <c r="C4" s="155" t="s">
        <v>0</v>
      </c>
      <c r="D4" s="156" t="s">
        <v>1</v>
      </c>
      <c r="E4" s="155" t="s">
        <v>5</v>
      </c>
      <c r="F4" s="157" t="s">
        <v>3</v>
      </c>
      <c r="G4" s="155" t="s">
        <v>0</v>
      </c>
      <c r="H4" s="158" t="s">
        <v>1</v>
      </c>
      <c r="I4" s="159" t="s">
        <v>5</v>
      </c>
      <c r="J4" s="159" t="s">
        <v>3</v>
      </c>
      <c r="K4" s="594"/>
      <c r="L4" s="595"/>
    </row>
    <row r="5" spans="1:15" ht="30" customHeight="1">
      <c r="A5" s="160" t="s">
        <v>670</v>
      </c>
      <c r="B5" s="161"/>
      <c r="C5" s="493"/>
      <c r="D5" s="168"/>
      <c r="E5" s="171"/>
      <c r="F5" s="5"/>
      <c r="G5" s="135"/>
      <c r="H5" s="131"/>
      <c r="I5" s="132"/>
      <c r="J5" s="5"/>
      <c r="K5" s="167"/>
      <c r="L5" s="169"/>
      <c r="M5" s="325"/>
    </row>
    <row r="6" spans="1:15" ht="30" customHeight="1">
      <c r="A6" s="136" t="s">
        <v>513</v>
      </c>
      <c r="B6" s="161"/>
      <c r="C6" s="135"/>
      <c r="D6" s="131"/>
      <c r="E6" s="132"/>
      <c r="F6" s="5"/>
      <c r="G6" s="162"/>
      <c r="H6" s="163"/>
      <c r="I6" s="164"/>
      <c r="J6" s="164"/>
      <c r="K6" s="165"/>
      <c r="L6" s="166"/>
    </row>
    <row r="7" spans="1:15" ht="30" customHeight="1">
      <c r="A7" s="326" t="s">
        <v>514</v>
      </c>
      <c r="B7" s="360" t="s">
        <v>987</v>
      </c>
      <c r="C7" s="135">
        <v>1</v>
      </c>
      <c r="D7" s="131" t="s">
        <v>515</v>
      </c>
      <c r="E7" s="132"/>
      <c r="F7" s="5">
        <f t="shared" ref="F7:F16" si="0">ROUNDDOWN(C7*E7,0)</f>
        <v>0</v>
      </c>
      <c r="G7" s="162"/>
      <c r="H7" s="163"/>
      <c r="I7" s="164"/>
      <c r="J7" s="164"/>
      <c r="K7" s="261"/>
      <c r="L7" s="443"/>
      <c r="O7" s="218"/>
    </row>
    <row r="8" spans="1:15" ht="30" customHeight="1">
      <c r="A8" s="326" t="s">
        <v>989</v>
      </c>
      <c r="B8" s="360" t="s">
        <v>988</v>
      </c>
      <c r="C8" s="135">
        <v>1</v>
      </c>
      <c r="D8" s="168" t="s">
        <v>516</v>
      </c>
      <c r="E8" s="132"/>
      <c r="F8" s="5"/>
      <c r="G8" s="135"/>
      <c r="H8" s="131"/>
      <c r="I8" s="132"/>
      <c r="J8" s="5"/>
      <c r="K8" s="261"/>
      <c r="L8" s="443"/>
      <c r="O8" s="218"/>
    </row>
    <row r="9" spans="1:15" ht="30" customHeight="1">
      <c r="A9" s="326" t="s">
        <v>990</v>
      </c>
      <c r="B9" s="161"/>
      <c r="C9" s="135">
        <v>1</v>
      </c>
      <c r="D9" s="168" t="s">
        <v>516</v>
      </c>
      <c r="E9" s="132"/>
      <c r="F9" s="5">
        <f t="shared" si="0"/>
        <v>0</v>
      </c>
      <c r="G9" s="135"/>
      <c r="H9" s="131"/>
      <c r="I9" s="132"/>
      <c r="J9" s="5"/>
      <c r="K9" s="261"/>
      <c r="L9" s="443"/>
      <c r="O9" s="218"/>
    </row>
    <row r="10" spans="1:15" ht="30" customHeight="1">
      <c r="A10" s="326" t="s">
        <v>991</v>
      </c>
      <c r="B10" s="161"/>
      <c r="C10" s="135">
        <v>1</v>
      </c>
      <c r="D10" s="168" t="s">
        <v>516</v>
      </c>
      <c r="E10" s="132"/>
      <c r="F10" s="5">
        <f>ROUNDDOWN(C10*E10,0)</f>
        <v>0</v>
      </c>
      <c r="G10" s="135"/>
      <c r="H10" s="131"/>
      <c r="I10" s="132"/>
      <c r="J10" s="5"/>
      <c r="K10" s="261"/>
      <c r="L10" s="443"/>
      <c r="O10" s="218"/>
    </row>
    <row r="11" spans="1:15" ht="30" customHeight="1">
      <c r="A11" s="326" t="s">
        <v>992</v>
      </c>
      <c r="B11" s="360" t="s">
        <v>988</v>
      </c>
      <c r="C11" s="135">
        <v>1</v>
      </c>
      <c r="D11" s="168" t="s">
        <v>516</v>
      </c>
      <c r="E11" s="132"/>
      <c r="F11" s="5"/>
      <c r="G11" s="135"/>
      <c r="H11" s="131"/>
      <c r="I11" s="132"/>
      <c r="J11" s="5"/>
      <c r="K11" s="261"/>
      <c r="L11" s="443"/>
      <c r="O11" s="218"/>
    </row>
    <row r="12" spans="1:15" ht="30" customHeight="1">
      <c r="A12" s="326" t="s">
        <v>517</v>
      </c>
      <c r="B12" s="161"/>
      <c r="C12" s="135">
        <v>1</v>
      </c>
      <c r="D12" s="168" t="s">
        <v>518</v>
      </c>
      <c r="E12" s="132"/>
      <c r="F12" s="5">
        <f t="shared" si="0"/>
        <v>0</v>
      </c>
      <c r="G12" s="135"/>
      <c r="H12" s="131"/>
      <c r="I12" s="132"/>
      <c r="J12" s="5"/>
      <c r="K12" s="261"/>
      <c r="L12" s="443"/>
      <c r="O12" s="218"/>
    </row>
    <row r="13" spans="1:15" ht="30" customHeight="1">
      <c r="A13" s="326" t="s">
        <v>519</v>
      </c>
      <c r="B13" s="161"/>
      <c r="C13" s="135">
        <v>1</v>
      </c>
      <c r="D13" s="168" t="s">
        <v>516</v>
      </c>
      <c r="E13" s="132"/>
      <c r="F13" s="5">
        <f t="shared" si="0"/>
        <v>0</v>
      </c>
      <c r="G13" s="135"/>
      <c r="H13" s="131"/>
      <c r="I13" s="132"/>
      <c r="J13" s="5"/>
      <c r="K13" s="261"/>
      <c r="L13" s="443"/>
      <c r="O13" s="218"/>
    </row>
    <row r="14" spans="1:15" ht="30" customHeight="1">
      <c r="A14" s="326" t="s">
        <v>520</v>
      </c>
      <c r="B14" s="161"/>
      <c r="C14" s="135">
        <v>1</v>
      </c>
      <c r="D14" s="131" t="s">
        <v>515</v>
      </c>
      <c r="E14" s="132"/>
      <c r="F14" s="5">
        <f t="shared" si="0"/>
        <v>0</v>
      </c>
      <c r="G14" s="135"/>
      <c r="H14" s="131"/>
      <c r="I14" s="132"/>
      <c r="J14" s="5"/>
      <c r="K14" s="261"/>
      <c r="L14" s="443"/>
      <c r="O14" s="218"/>
    </row>
    <row r="15" spans="1:15" ht="30" customHeight="1">
      <c r="A15" s="326" t="s">
        <v>521</v>
      </c>
      <c r="B15" s="161"/>
      <c r="C15" s="135">
        <v>1</v>
      </c>
      <c r="D15" s="131" t="s">
        <v>515</v>
      </c>
      <c r="E15" s="328"/>
      <c r="F15" s="5">
        <f t="shared" si="0"/>
        <v>0</v>
      </c>
      <c r="G15" s="135"/>
      <c r="H15" s="131"/>
      <c r="I15" s="170"/>
      <c r="J15" s="5"/>
      <c r="K15" s="261"/>
      <c r="L15" s="443"/>
      <c r="O15" s="218"/>
    </row>
    <row r="16" spans="1:15" ht="30" customHeight="1">
      <c r="A16" s="326" t="s">
        <v>522</v>
      </c>
      <c r="B16" s="161"/>
      <c r="C16" s="135">
        <v>1</v>
      </c>
      <c r="D16" s="131" t="s">
        <v>515</v>
      </c>
      <c r="E16" s="171"/>
      <c r="F16" s="5">
        <f t="shared" si="0"/>
        <v>0</v>
      </c>
      <c r="G16" s="135"/>
      <c r="H16" s="131"/>
      <c r="I16" s="132"/>
      <c r="J16" s="5"/>
      <c r="K16" s="261"/>
      <c r="L16" s="443"/>
      <c r="O16" s="218"/>
    </row>
    <row r="17" spans="1:15" ht="30" customHeight="1">
      <c r="A17" s="136"/>
      <c r="B17" s="161"/>
      <c r="C17" s="135"/>
      <c r="D17" s="168"/>
      <c r="E17" s="171"/>
      <c r="F17" s="5"/>
      <c r="G17" s="135"/>
      <c r="H17" s="131"/>
      <c r="I17" s="132"/>
      <c r="J17" s="5"/>
      <c r="K17" s="167"/>
      <c r="L17" s="169"/>
    </row>
    <row r="18" spans="1:15" ht="30" customHeight="1">
      <c r="A18" s="136"/>
      <c r="B18" s="329"/>
      <c r="C18" s="135"/>
      <c r="D18" s="131"/>
      <c r="E18" s="132"/>
      <c r="F18" s="5"/>
      <c r="G18" s="135"/>
      <c r="H18" s="131"/>
      <c r="I18" s="132"/>
      <c r="J18" s="5"/>
      <c r="K18" s="167"/>
      <c r="L18" s="169"/>
    </row>
    <row r="19" spans="1:15" ht="30" customHeight="1">
      <c r="A19" s="330" t="s">
        <v>523</v>
      </c>
      <c r="B19" s="329"/>
      <c r="C19" s="135"/>
      <c r="D19" s="131"/>
      <c r="E19" s="132"/>
      <c r="F19" s="5">
        <f>SUM(F7:F18)</f>
        <v>0</v>
      </c>
      <c r="G19" s="177"/>
      <c r="H19" s="131"/>
      <c r="I19" s="175"/>
      <c r="J19" s="331"/>
      <c r="K19" s="178"/>
      <c r="L19" s="179"/>
    </row>
    <row r="20" spans="1:15" ht="15" customHeight="1">
      <c r="A20" s="180"/>
      <c r="B20" s="181"/>
      <c r="C20" s="180"/>
      <c r="D20" s="182"/>
      <c r="E20" s="180"/>
      <c r="F20" s="180"/>
      <c r="H20" s="180"/>
      <c r="I20" s="180"/>
      <c r="J20" s="180"/>
      <c r="L20" s="114"/>
    </row>
    <row r="21" spans="1:15" ht="30" customHeight="1">
      <c r="A21" s="596" t="s">
        <v>14</v>
      </c>
      <c r="B21" s="596"/>
      <c r="C21" s="596"/>
      <c r="D21" s="596"/>
      <c r="E21" s="596"/>
      <c r="F21" s="596"/>
      <c r="G21" s="597"/>
      <c r="H21" s="597"/>
      <c r="I21" s="597"/>
      <c r="K21" s="612">
        <f>K1+1</f>
        <v>43</v>
      </c>
      <c r="L21" s="612"/>
    </row>
    <row r="22" spans="1:15" ht="15" customHeight="1">
      <c r="A22" s="598" t="s">
        <v>12</v>
      </c>
      <c r="B22" s="601" t="s">
        <v>13</v>
      </c>
      <c r="C22" s="585" t="s">
        <v>9</v>
      </c>
      <c r="D22" s="604"/>
      <c r="E22" s="604"/>
      <c r="F22" s="604"/>
      <c r="G22" s="606" t="s">
        <v>4</v>
      </c>
      <c r="H22" s="607"/>
      <c r="I22" s="607"/>
      <c r="J22" s="608"/>
      <c r="K22" s="592" t="s">
        <v>2</v>
      </c>
      <c r="L22" s="593"/>
    </row>
    <row r="23" spans="1:15" ht="15" customHeight="1">
      <c r="A23" s="599"/>
      <c r="B23" s="602"/>
      <c r="C23" s="587"/>
      <c r="D23" s="605"/>
      <c r="E23" s="605"/>
      <c r="F23" s="605"/>
      <c r="G23" s="609"/>
      <c r="H23" s="610"/>
      <c r="I23" s="610"/>
      <c r="J23" s="611"/>
      <c r="K23" s="594"/>
      <c r="L23" s="595"/>
    </row>
    <row r="24" spans="1:15" ht="30" customHeight="1">
      <c r="A24" s="600"/>
      <c r="B24" s="603"/>
      <c r="C24" s="155" t="s">
        <v>0</v>
      </c>
      <c r="D24" s="156" t="s">
        <v>1</v>
      </c>
      <c r="E24" s="155" t="s">
        <v>5</v>
      </c>
      <c r="F24" s="157" t="s">
        <v>3</v>
      </c>
      <c r="G24" s="155" t="s">
        <v>0</v>
      </c>
      <c r="H24" s="158" t="s">
        <v>1</v>
      </c>
      <c r="I24" s="159" t="s">
        <v>5</v>
      </c>
      <c r="J24" s="159" t="s">
        <v>3</v>
      </c>
      <c r="K24" s="594"/>
      <c r="L24" s="595"/>
    </row>
    <row r="25" spans="1:15" ht="30" customHeight="1">
      <c r="A25" s="136" t="s">
        <v>524</v>
      </c>
      <c r="B25" s="161"/>
      <c r="C25" s="135"/>
      <c r="D25" s="131"/>
      <c r="E25" s="132"/>
      <c r="F25" s="5"/>
      <c r="G25" s="162"/>
      <c r="H25" s="163"/>
      <c r="I25" s="164"/>
      <c r="J25" s="164"/>
      <c r="K25" s="167"/>
      <c r="L25" s="327"/>
    </row>
    <row r="26" spans="1:15" ht="30" customHeight="1">
      <c r="A26" s="326" t="s">
        <v>525</v>
      </c>
      <c r="B26" s="161" t="s">
        <v>526</v>
      </c>
      <c r="C26" s="135">
        <v>21</v>
      </c>
      <c r="D26" s="131" t="s">
        <v>60</v>
      </c>
      <c r="E26" s="132"/>
      <c r="F26" s="5">
        <f t="shared" ref="F26:F39" si="1">ROUNDDOWN(C26*E26,0)</f>
        <v>0</v>
      </c>
      <c r="G26" s="5"/>
      <c r="H26" s="131"/>
      <c r="I26" s="132"/>
      <c r="J26" s="5"/>
      <c r="K26" s="261"/>
      <c r="L26" s="443"/>
      <c r="O26" s="218"/>
    </row>
    <row r="27" spans="1:15" ht="30" customHeight="1">
      <c r="A27" s="326" t="s">
        <v>527</v>
      </c>
      <c r="B27" s="161" t="s">
        <v>528</v>
      </c>
      <c r="C27" s="135">
        <v>40</v>
      </c>
      <c r="D27" s="131" t="s">
        <v>393</v>
      </c>
      <c r="E27" s="132"/>
      <c r="F27" s="5">
        <f t="shared" si="1"/>
        <v>0</v>
      </c>
      <c r="G27" s="135"/>
      <c r="H27" s="131"/>
      <c r="I27" s="132"/>
      <c r="J27" s="5"/>
      <c r="K27" s="261"/>
      <c r="L27" s="443"/>
      <c r="O27" s="218"/>
    </row>
    <row r="28" spans="1:15" ht="30" customHeight="1">
      <c r="A28" s="326" t="s">
        <v>527</v>
      </c>
      <c r="B28" s="161" t="s">
        <v>529</v>
      </c>
      <c r="C28" s="135">
        <v>27</v>
      </c>
      <c r="D28" s="131" t="s">
        <v>393</v>
      </c>
      <c r="E28" s="132"/>
      <c r="F28" s="5">
        <f t="shared" si="1"/>
        <v>0</v>
      </c>
      <c r="G28" s="5"/>
      <c r="H28" s="131"/>
      <c r="I28" s="132"/>
      <c r="J28" s="5"/>
      <c r="K28" s="261"/>
      <c r="L28" s="443"/>
      <c r="O28" s="218"/>
    </row>
    <row r="29" spans="1:15" ht="30" customHeight="1">
      <c r="A29" s="326" t="s">
        <v>527</v>
      </c>
      <c r="B29" s="161" t="s">
        <v>530</v>
      </c>
      <c r="C29" s="135">
        <v>48</v>
      </c>
      <c r="D29" s="131" t="s">
        <v>393</v>
      </c>
      <c r="E29" s="132"/>
      <c r="F29" s="5">
        <f t="shared" si="1"/>
        <v>0</v>
      </c>
      <c r="G29" s="135"/>
      <c r="H29" s="131"/>
      <c r="I29" s="132"/>
      <c r="J29" s="5"/>
      <c r="K29" s="261"/>
      <c r="L29" s="443"/>
      <c r="O29" s="218"/>
    </row>
    <row r="30" spans="1:15" ht="30" customHeight="1">
      <c r="A30" s="326" t="s">
        <v>527</v>
      </c>
      <c r="B30" s="161" t="s">
        <v>531</v>
      </c>
      <c r="C30" s="135">
        <v>112</v>
      </c>
      <c r="D30" s="131" t="s">
        <v>393</v>
      </c>
      <c r="E30" s="132"/>
      <c r="F30" s="5">
        <f t="shared" si="1"/>
        <v>0</v>
      </c>
      <c r="G30" s="135"/>
      <c r="H30" s="131"/>
      <c r="I30" s="132"/>
      <c r="J30" s="5"/>
      <c r="K30" s="261"/>
      <c r="L30" s="443"/>
      <c r="O30" s="218"/>
    </row>
    <row r="31" spans="1:15" ht="30" customHeight="1">
      <c r="A31" s="326" t="s">
        <v>527</v>
      </c>
      <c r="B31" s="161" t="s">
        <v>532</v>
      </c>
      <c r="C31" s="135">
        <v>40</v>
      </c>
      <c r="D31" s="131" t="s">
        <v>393</v>
      </c>
      <c r="E31" s="132"/>
      <c r="F31" s="5">
        <f t="shared" si="1"/>
        <v>0</v>
      </c>
      <c r="G31" s="135"/>
      <c r="H31" s="131"/>
      <c r="I31" s="132"/>
      <c r="J31" s="5"/>
      <c r="K31" s="261"/>
      <c r="L31" s="443"/>
      <c r="O31" s="218"/>
    </row>
    <row r="32" spans="1:15" ht="30" customHeight="1">
      <c r="A32" s="326" t="s">
        <v>527</v>
      </c>
      <c r="B32" s="161" t="s">
        <v>533</v>
      </c>
      <c r="C32" s="135">
        <v>54</v>
      </c>
      <c r="D32" s="131" t="s">
        <v>393</v>
      </c>
      <c r="E32" s="132"/>
      <c r="F32" s="5">
        <f t="shared" si="1"/>
        <v>0</v>
      </c>
      <c r="G32" s="135"/>
      <c r="H32" s="131"/>
      <c r="I32" s="132"/>
      <c r="J32" s="5"/>
      <c r="K32" s="261"/>
      <c r="L32" s="443"/>
      <c r="O32" s="218"/>
    </row>
    <row r="33" spans="1:15" ht="30" customHeight="1">
      <c r="A33" s="326" t="s">
        <v>527</v>
      </c>
      <c r="B33" s="161" t="s">
        <v>534</v>
      </c>
      <c r="C33" s="135">
        <v>47</v>
      </c>
      <c r="D33" s="131" t="s">
        <v>393</v>
      </c>
      <c r="E33" s="132"/>
      <c r="F33" s="5">
        <f t="shared" si="1"/>
        <v>0</v>
      </c>
      <c r="G33" s="135"/>
      <c r="H33" s="131"/>
      <c r="I33" s="132"/>
      <c r="J33" s="5"/>
      <c r="K33" s="261"/>
      <c r="L33" s="443"/>
      <c r="O33" s="218"/>
    </row>
    <row r="34" spans="1:15" ht="30" customHeight="1">
      <c r="A34" s="326" t="s">
        <v>535</v>
      </c>
      <c r="B34" s="161" t="s">
        <v>536</v>
      </c>
      <c r="C34" s="135">
        <v>37</v>
      </c>
      <c r="D34" s="131" t="s">
        <v>393</v>
      </c>
      <c r="E34" s="132"/>
      <c r="F34" s="5">
        <f t="shared" si="1"/>
        <v>0</v>
      </c>
      <c r="G34" s="135"/>
      <c r="H34" s="131"/>
      <c r="I34" s="132"/>
      <c r="J34" s="5"/>
      <c r="K34" s="261"/>
      <c r="L34" s="443"/>
      <c r="O34" s="218"/>
    </row>
    <row r="35" spans="1:15" ht="30" customHeight="1">
      <c r="A35" s="332" t="s">
        <v>527</v>
      </c>
      <c r="B35" s="161" t="s">
        <v>537</v>
      </c>
      <c r="C35" s="135">
        <v>94</v>
      </c>
      <c r="D35" s="131" t="s">
        <v>393</v>
      </c>
      <c r="E35" s="132"/>
      <c r="F35" s="5">
        <f t="shared" si="1"/>
        <v>0</v>
      </c>
      <c r="G35" s="135"/>
      <c r="H35" s="131"/>
      <c r="I35" s="132"/>
      <c r="J35" s="5"/>
      <c r="K35" s="261"/>
      <c r="L35" s="443"/>
      <c r="O35" s="218"/>
    </row>
    <row r="36" spans="1:15" ht="30" customHeight="1">
      <c r="A36" s="332" t="s">
        <v>527</v>
      </c>
      <c r="B36" s="161" t="s">
        <v>538</v>
      </c>
      <c r="C36" s="135">
        <v>64</v>
      </c>
      <c r="D36" s="131" t="s">
        <v>393</v>
      </c>
      <c r="E36" s="132"/>
      <c r="F36" s="5">
        <f t="shared" si="1"/>
        <v>0</v>
      </c>
      <c r="G36" s="135"/>
      <c r="H36" s="131"/>
      <c r="I36" s="132"/>
      <c r="J36" s="5"/>
      <c r="K36" s="261"/>
      <c r="L36" s="443"/>
      <c r="O36" s="218"/>
    </row>
    <row r="37" spans="1:15" ht="30" customHeight="1">
      <c r="A37" s="332" t="s">
        <v>527</v>
      </c>
      <c r="B37" s="161" t="s">
        <v>539</v>
      </c>
      <c r="C37" s="135">
        <v>27</v>
      </c>
      <c r="D37" s="131" t="s">
        <v>393</v>
      </c>
      <c r="E37" s="132"/>
      <c r="F37" s="5">
        <f t="shared" si="1"/>
        <v>0</v>
      </c>
      <c r="G37" s="162"/>
      <c r="H37" s="3"/>
      <c r="I37" s="164"/>
      <c r="J37" s="164"/>
      <c r="K37" s="261"/>
      <c r="L37" s="443"/>
      <c r="O37" s="218"/>
    </row>
    <row r="38" spans="1:15" ht="30" customHeight="1">
      <c r="A38" s="326" t="s">
        <v>527</v>
      </c>
      <c r="B38" s="161" t="s">
        <v>540</v>
      </c>
      <c r="C38" s="135">
        <v>144</v>
      </c>
      <c r="D38" s="131" t="s">
        <v>393</v>
      </c>
      <c r="E38" s="132"/>
      <c r="F38" s="5">
        <f t="shared" si="1"/>
        <v>0</v>
      </c>
      <c r="G38" s="162"/>
      <c r="H38" s="3"/>
      <c r="I38" s="164"/>
      <c r="J38" s="164"/>
      <c r="K38" s="261"/>
      <c r="L38" s="443"/>
      <c r="O38" s="218"/>
    </row>
    <row r="39" spans="1:15" ht="30" customHeight="1">
      <c r="A39" s="334" t="s">
        <v>527</v>
      </c>
      <c r="B39" s="174" t="s">
        <v>541</v>
      </c>
      <c r="C39" s="362">
        <v>186</v>
      </c>
      <c r="D39" s="335" t="s">
        <v>393</v>
      </c>
      <c r="E39" s="132"/>
      <c r="F39" s="331">
        <f t="shared" si="1"/>
        <v>0</v>
      </c>
      <c r="G39" s="183"/>
      <c r="H39" s="3"/>
      <c r="I39" s="164"/>
      <c r="J39" s="331"/>
      <c r="K39" s="444"/>
      <c r="L39" s="445"/>
      <c r="O39" s="218"/>
    </row>
    <row r="40" spans="1:15" ht="15.6" customHeight="1">
      <c r="A40" s="180"/>
      <c r="B40" s="181"/>
      <c r="C40" s="180"/>
      <c r="D40" s="182"/>
      <c r="E40" s="180"/>
      <c r="F40" s="180"/>
      <c r="H40" s="180"/>
      <c r="I40" s="180"/>
      <c r="J40" s="180"/>
      <c r="L40" s="114"/>
    </row>
    <row r="41" spans="1:15" ht="30" customHeight="1">
      <c r="A41" s="596" t="s">
        <v>14</v>
      </c>
      <c r="B41" s="596"/>
      <c r="C41" s="596"/>
      <c r="D41" s="596"/>
      <c r="E41" s="596"/>
      <c r="F41" s="596"/>
      <c r="G41" s="597"/>
      <c r="H41" s="597"/>
      <c r="I41" s="597"/>
      <c r="K41" s="612">
        <f>K21+1</f>
        <v>44</v>
      </c>
      <c r="L41" s="612"/>
    </row>
    <row r="42" spans="1:15" ht="15" customHeight="1">
      <c r="A42" s="598" t="s">
        <v>12</v>
      </c>
      <c r="B42" s="601" t="s">
        <v>13</v>
      </c>
      <c r="C42" s="585" t="s">
        <v>9</v>
      </c>
      <c r="D42" s="604"/>
      <c r="E42" s="604"/>
      <c r="F42" s="604"/>
      <c r="G42" s="606" t="s">
        <v>4</v>
      </c>
      <c r="H42" s="607"/>
      <c r="I42" s="607"/>
      <c r="J42" s="608"/>
      <c r="K42" s="592" t="s">
        <v>2</v>
      </c>
      <c r="L42" s="593"/>
    </row>
    <row r="43" spans="1:15" ht="15" customHeight="1">
      <c r="A43" s="599"/>
      <c r="B43" s="602"/>
      <c r="C43" s="587"/>
      <c r="D43" s="605"/>
      <c r="E43" s="605"/>
      <c r="F43" s="605"/>
      <c r="G43" s="609"/>
      <c r="H43" s="610"/>
      <c r="I43" s="610"/>
      <c r="J43" s="611"/>
      <c r="K43" s="594"/>
      <c r="L43" s="595"/>
    </row>
    <row r="44" spans="1:15" ht="30" customHeight="1">
      <c r="A44" s="600"/>
      <c r="B44" s="603"/>
      <c r="C44" s="155" t="s">
        <v>0</v>
      </c>
      <c r="D44" s="156" t="s">
        <v>1</v>
      </c>
      <c r="E44" s="155" t="s">
        <v>5</v>
      </c>
      <c r="F44" s="157" t="s">
        <v>3</v>
      </c>
      <c r="G44" s="155" t="s">
        <v>0</v>
      </c>
      <c r="H44" s="158" t="s">
        <v>1</v>
      </c>
      <c r="I44" s="159" t="s">
        <v>5</v>
      </c>
      <c r="J44" s="159" t="s">
        <v>3</v>
      </c>
      <c r="K44" s="594"/>
      <c r="L44" s="595"/>
    </row>
    <row r="45" spans="1:15" ht="30" customHeight="1">
      <c r="A45" s="326" t="s">
        <v>535</v>
      </c>
      <c r="B45" s="161" t="s">
        <v>542</v>
      </c>
      <c r="C45" s="135">
        <v>282</v>
      </c>
      <c r="D45" s="131" t="s">
        <v>393</v>
      </c>
      <c r="E45" s="132"/>
      <c r="F45" s="5">
        <f t="shared" ref="F45:F59" si="2">ROUNDDOWN(C45*E45,0)</f>
        <v>0</v>
      </c>
      <c r="G45" s="162"/>
      <c r="H45" s="163"/>
      <c r="I45" s="164"/>
      <c r="J45" s="164"/>
      <c r="K45" s="261"/>
      <c r="L45" s="443"/>
      <c r="O45" s="218"/>
    </row>
    <row r="46" spans="1:15" ht="30" customHeight="1">
      <c r="A46" s="332" t="s">
        <v>527</v>
      </c>
      <c r="B46" s="161" t="s">
        <v>543</v>
      </c>
      <c r="C46" s="135">
        <v>141</v>
      </c>
      <c r="D46" s="131" t="s">
        <v>393</v>
      </c>
      <c r="E46" s="132"/>
      <c r="F46" s="5">
        <f t="shared" si="2"/>
        <v>0</v>
      </c>
      <c r="G46" s="5"/>
      <c r="H46" s="131"/>
      <c r="I46" s="132"/>
      <c r="J46" s="5"/>
      <c r="K46" s="261"/>
      <c r="L46" s="443"/>
      <c r="O46" s="218"/>
    </row>
    <row r="47" spans="1:15" ht="30" customHeight="1">
      <c r="A47" s="326" t="s">
        <v>544</v>
      </c>
      <c r="B47" s="161">
        <v>221</v>
      </c>
      <c r="C47" s="135">
        <v>5</v>
      </c>
      <c r="D47" s="131" t="s">
        <v>545</v>
      </c>
      <c r="E47" s="132"/>
      <c r="F47" s="5">
        <f t="shared" si="2"/>
        <v>0</v>
      </c>
      <c r="G47" s="135"/>
      <c r="H47" s="131"/>
      <c r="I47" s="132"/>
      <c r="J47" s="5"/>
      <c r="K47" s="261"/>
      <c r="L47" s="443"/>
      <c r="O47" s="218"/>
    </row>
    <row r="48" spans="1:15" ht="30" customHeight="1">
      <c r="A48" s="326" t="s">
        <v>527</v>
      </c>
      <c r="B48" s="161">
        <v>332</v>
      </c>
      <c r="C48" s="135">
        <v>4</v>
      </c>
      <c r="D48" s="131" t="s">
        <v>545</v>
      </c>
      <c r="E48" s="132"/>
      <c r="F48" s="5">
        <f t="shared" si="2"/>
        <v>0</v>
      </c>
      <c r="G48" s="5"/>
      <c r="H48" s="131"/>
      <c r="I48" s="132"/>
      <c r="J48" s="5"/>
      <c r="K48" s="261"/>
      <c r="L48" s="443"/>
      <c r="O48" s="218"/>
    </row>
    <row r="49" spans="1:15" ht="30" customHeight="1">
      <c r="A49" s="326" t="s">
        <v>527</v>
      </c>
      <c r="B49" s="161">
        <v>443</v>
      </c>
      <c r="C49" s="135">
        <v>2</v>
      </c>
      <c r="D49" s="131" t="s">
        <v>545</v>
      </c>
      <c r="E49" s="132"/>
      <c r="F49" s="5">
        <f t="shared" si="2"/>
        <v>0</v>
      </c>
      <c r="G49" s="135"/>
      <c r="H49" s="131"/>
      <c r="I49" s="132"/>
      <c r="J49" s="5"/>
      <c r="K49" s="261"/>
      <c r="L49" s="443"/>
      <c r="O49" s="218"/>
    </row>
    <row r="50" spans="1:15" ht="30" customHeight="1">
      <c r="A50" s="326" t="s">
        <v>527</v>
      </c>
      <c r="B50" s="161">
        <v>554</v>
      </c>
      <c r="C50" s="135">
        <v>3</v>
      </c>
      <c r="D50" s="131" t="s">
        <v>545</v>
      </c>
      <c r="E50" s="132"/>
      <c r="F50" s="5">
        <f t="shared" si="2"/>
        <v>0</v>
      </c>
      <c r="G50" s="135"/>
      <c r="H50" s="131"/>
      <c r="I50" s="132"/>
      <c r="J50" s="5"/>
      <c r="K50" s="261"/>
      <c r="L50" s="443"/>
      <c r="O50" s="218"/>
    </row>
    <row r="51" spans="1:15" ht="30" customHeight="1">
      <c r="A51" s="326" t="s">
        <v>527</v>
      </c>
      <c r="B51" s="161">
        <v>775</v>
      </c>
      <c r="C51" s="135">
        <v>1</v>
      </c>
      <c r="D51" s="131" t="s">
        <v>545</v>
      </c>
      <c r="E51" s="132"/>
      <c r="F51" s="5">
        <f t="shared" si="2"/>
        <v>0</v>
      </c>
      <c r="G51" s="135"/>
      <c r="H51" s="131"/>
      <c r="I51" s="132"/>
      <c r="J51" s="5"/>
      <c r="K51" s="261"/>
      <c r="L51" s="443"/>
      <c r="O51" s="218"/>
    </row>
    <row r="52" spans="1:15" ht="30" customHeight="1">
      <c r="A52" s="326" t="s">
        <v>527</v>
      </c>
      <c r="B52" s="161">
        <v>994</v>
      </c>
      <c r="C52" s="135">
        <v>1</v>
      </c>
      <c r="D52" s="131" t="s">
        <v>545</v>
      </c>
      <c r="E52" s="132"/>
      <c r="F52" s="5">
        <f t="shared" si="2"/>
        <v>0</v>
      </c>
      <c r="G52" s="135"/>
      <c r="H52" s="131"/>
      <c r="I52" s="132"/>
      <c r="J52" s="5"/>
      <c r="K52" s="261"/>
      <c r="L52" s="443"/>
      <c r="O52" s="218"/>
    </row>
    <row r="53" spans="1:15" ht="30" customHeight="1">
      <c r="A53" s="326" t="s">
        <v>547</v>
      </c>
      <c r="B53" s="161" t="s">
        <v>548</v>
      </c>
      <c r="C53" s="135">
        <v>1</v>
      </c>
      <c r="D53" s="131" t="s">
        <v>515</v>
      </c>
      <c r="E53" s="132"/>
      <c r="F53" s="5">
        <f t="shared" si="2"/>
        <v>0</v>
      </c>
      <c r="G53" s="135"/>
      <c r="H53" s="131"/>
      <c r="I53" s="132"/>
      <c r="J53" s="5"/>
      <c r="K53" s="261"/>
      <c r="L53" s="443"/>
      <c r="O53" s="218"/>
    </row>
    <row r="54" spans="1:15" ht="30" customHeight="1">
      <c r="A54" s="326" t="s">
        <v>527</v>
      </c>
      <c r="B54" s="161" t="s">
        <v>549</v>
      </c>
      <c r="C54" s="135">
        <v>1</v>
      </c>
      <c r="D54" s="131" t="s">
        <v>515</v>
      </c>
      <c r="E54" s="132"/>
      <c r="F54" s="5">
        <f t="shared" si="2"/>
        <v>0</v>
      </c>
      <c r="G54" s="135"/>
      <c r="H54" s="131"/>
      <c r="I54" s="132"/>
      <c r="J54" s="5"/>
      <c r="K54" s="261"/>
      <c r="L54" s="443"/>
      <c r="O54" s="218"/>
    </row>
    <row r="55" spans="1:15" ht="30" customHeight="1">
      <c r="A55" s="332" t="s">
        <v>527</v>
      </c>
      <c r="B55" s="161" t="s">
        <v>550</v>
      </c>
      <c r="C55" s="135">
        <v>1</v>
      </c>
      <c r="D55" s="131" t="s">
        <v>515</v>
      </c>
      <c r="E55" s="132"/>
      <c r="F55" s="5">
        <f t="shared" si="2"/>
        <v>0</v>
      </c>
      <c r="G55" s="135"/>
      <c r="H55" s="131"/>
      <c r="I55" s="132"/>
      <c r="J55" s="5"/>
      <c r="K55" s="261"/>
      <c r="L55" s="443"/>
      <c r="O55" s="218"/>
    </row>
    <row r="56" spans="1:15" ht="30" customHeight="1">
      <c r="A56" s="332" t="s">
        <v>527</v>
      </c>
      <c r="B56" s="161" t="s">
        <v>551</v>
      </c>
      <c r="C56" s="135">
        <v>1</v>
      </c>
      <c r="D56" s="131" t="s">
        <v>515</v>
      </c>
      <c r="E56" s="132"/>
      <c r="F56" s="5">
        <f t="shared" si="2"/>
        <v>0</v>
      </c>
      <c r="G56" s="135"/>
      <c r="H56" s="131"/>
      <c r="I56" s="132"/>
      <c r="J56" s="5"/>
      <c r="K56" s="261"/>
      <c r="L56" s="443"/>
      <c r="O56" s="218"/>
    </row>
    <row r="57" spans="1:15" ht="30" customHeight="1">
      <c r="A57" s="332" t="s">
        <v>527</v>
      </c>
      <c r="B57" s="161" t="s">
        <v>552</v>
      </c>
      <c r="C57" s="135">
        <v>1</v>
      </c>
      <c r="D57" s="131" t="s">
        <v>515</v>
      </c>
      <c r="E57" s="132"/>
      <c r="F57" s="5">
        <f t="shared" si="2"/>
        <v>0</v>
      </c>
      <c r="G57" s="162"/>
      <c r="H57" s="3"/>
      <c r="I57" s="164"/>
      <c r="J57" s="164"/>
      <c r="K57" s="261"/>
      <c r="L57" s="443"/>
      <c r="O57" s="218"/>
    </row>
    <row r="58" spans="1:15" ht="30" customHeight="1">
      <c r="A58" s="326" t="s">
        <v>527</v>
      </c>
      <c r="B58" s="161" t="s">
        <v>553</v>
      </c>
      <c r="C58" s="135">
        <v>1</v>
      </c>
      <c r="D58" s="131" t="s">
        <v>515</v>
      </c>
      <c r="E58" s="132"/>
      <c r="F58" s="5">
        <f t="shared" si="2"/>
        <v>0</v>
      </c>
      <c r="G58" s="162"/>
      <c r="H58" s="3"/>
      <c r="I58" s="164"/>
      <c r="J58" s="164"/>
      <c r="K58" s="261"/>
      <c r="L58" s="443"/>
      <c r="O58" s="218"/>
    </row>
    <row r="59" spans="1:15" ht="30" customHeight="1">
      <c r="A59" s="334" t="s">
        <v>527</v>
      </c>
      <c r="B59" s="174" t="s">
        <v>554</v>
      </c>
      <c r="C59" s="362">
        <v>1</v>
      </c>
      <c r="D59" s="335" t="s">
        <v>515</v>
      </c>
      <c r="E59" s="132"/>
      <c r="F59" s="331">
        <f t="shared" si="2"/>
        <v>0</v>
      </c>
      <c r="G59" s="183"/>
      <c r="H59" s="3"/>
      <c r="I59" s="164"/>
      <c r="J59" s="331"/>
      <c r="K59" s="444"/>
      <c r="L59" s="445"/>
      <c r="O59" s="218"/>
    </row>
    <row r="60" spans="1:15" ht="15.6" customHeight="1">
      <c r="A60" s="180"/>
      <c r="B60" s="181"/>
      <c r="C60" s="180"/>
      <c r="D60" s="182"/>
      <c r="E60" s="180"/>
      <c r="F60" s="180"/>
      <c r="H60" s="180"/>
      <c r="I60" s="180"/>
      <c r="J60" s="180"/>
      <c r="L60" s="114"/>
    </row>
    <row r="61" spans="1:15" ht="30" customHeight="1">
      <c r="A61" s="596" t="s">
        <v>14</v>
      </c>
      <c r="B61" s="596"/>
      <c r="C61" s="596"/>
      <c r="D61" s="596"/>
      <c r="E61" s="596"/>
      <c r="F61" s="596"/>
      <c r="G61" s="597"/>
      <c r="H61" s="597"/>
      <c r="I61" s="597"/>
      <c r="K61" s="612">
        <f>K41+1</f>
        <v>45</v>
      </c>
      <c r="L61" s="612"/>
    </row>
    <row r="62" spans="1:15" ht="15" customHeight="1">
      <c r="A62" s="598" t="s">
        <v>12</v>
      </c>
      <c r="B62" s="601" t="s">
        <v>13</v>
      </c>
      <c r="C62" s="585" t="s">
        <v>9</v>
      </c>
      <c r="D62" s="604"/>
      <c r="E62" s="604"/>
      <c r="F62" s="604"/>
      <c r="G62" s="606" t="s">
        <v>4</v>
      </c>
      <c r="H62" s="607"/>
      <c r="I62" s="607"/>
      <c r="J62" s="608"/>
      <c r="K62" s="592" t="s">
        <v>2</v>
      </c>
      <c r="L62" s="593"/>
    </row>
    <row r="63" spans="1:15" ht="15" customHeight="1">
      <c r="A63" s="599"/>
      <c r="B63" s="602"/>
      <c r="C63" s="587"/>
      <c r="D63" s="605"/>
      <c r="E63" s="605"/>
      <c r="F63" s="605"/>
      <c r="G63" s="609"/>
      <c r="H63" s="610"/>
      <c r="I63" s="610"/>
      <c r="J63" s="611"/>
      <c r="K63" s="594"/>
      <c r="L63" s="595"/>
    </row>
    <row r="64" spans="1:15" ht="30" customHeight="1">
      <c r="A64" s="599"/>
      <c r="B64" s="603"/>
      <c r="C64" s="155" t="s">
        <v>0</v>
      </c>
      <c r="D64" s="156" t="s">
        <v>1</v>
      </c>
      <c r="E64" s="155" t="s">
        <v>5</v>
      </c>
      <c r="F64" s="157" t="s">
        <v>3</v>
      </c>
      <c r="G64" s="155" t="s">
        <v>0</v>
      </c>
      <c r="H64" s="158" t="s">
        <v>1</v>
      </c>
      <c r="I64" s="159" t="s">
        <v>5</v>
      </c>
      <c r="J64" s="159" t="s">
        <v>3</v>
      </c>
      <c r="K64" s="594"/>
      <c r="L64" s="595"/>
    </row>
    <row r="65" spans="1:15" ht="30" customHeight="1">
      <c r="A65" s="326" t="s">
        <v>547</v>
      </c>
      <c r="B65" s="161" t="s">
        <v>555</v>
      </c>
      <c r="C65" s="135">
        <v>1</v>
      </c>
      <c r="D65" s="131" t="s">
        <v>515</v>
      </c>
      <c r="E65" s="132"/>
      <c r="F65" s="5">
        <f t="shared" ref="F65:F74" si="3">ROUNDDOWN(C65*E65,0)</f>
        <v>0</v>
      </c>
      <c r="G65" s="162"/>
      <c r="H65" s="163"/>
      <c r="I65" s="164"/>
      <c r="J65" s="164"/>
      <c r="K65" s="261"/>
      <c r="L65" s="443"/>
      <c r="O65" s="218"/>
    </row>
    <row r="66" spans="1:15" ht="30" customHeight="1">
      <c r="A66" s="326" t="s">
        <v>527</v>
      </c>
      <c r="B66" s="161" t="s">
        <v>556</v>
      </c>
      <c r="C66" s="135">
        <v>1</v>
      </c>
      <c r="D66" s="131" t="s">
        <v>515</v>
      </c>
      <c r="E66" s="132"/>
      <c r="F66" s="5">
        <f t="shared" si="3"/>
        <v>0</v>
      </c>
      <c r="G66" s="5"/>
      <c r="H66" s="131"/>
      <c r="I66" s="132"/>
      <c r="J66" s="5"/>
      <c r="K66" s="261"/>
      <c r="L66" s="443"/>
      <c r="O66" s="218"/>
    </row>
    <row r="67" spans="1:15" ht="30" customHeight="1">
      <c r="A67" s="326" t="s">
        <v>527</v>
      </c>
      <c r="B67" s="161" t="s">
        <v>557</v>
      </c>
      <c r="C67" s="135">
        <v>1</v>
      </c>
      <c r="D67" s="131" t="s">
        <v>515</v>
      </c>
      <c r="E67" s="132"/>
      <c r="F67" s="5">
        <f t="shared" si="3"/>
        <v>0</v>
      </c>
      <c r="G67" s="135"/>
      <c r="H67" s="131"/>
      <c r="I67" s="132"/>
      <c r="J67" s="5"/>
      <c r="K67" s="261"/>
      <c r="L67" s="443"/>
      <c r="O67" s="218"/>
    </row>
    <row r="68" spans="1:15" ht="30" customHeight="1">
      <c r="A68" s="326" t="s">
        <v>527</v>
      </c>
      <c r="B68" s="161" t="s">
        <v>558</v>
      </c>
      <c r="C68" s="135">
        <v>1</v>
      </c>
      <c r="D68" s="131" t="s">
        <v>515</v>
      </c>
      <c r="E68" s="132"/>
      <c r="F68" s="5">
        <f t="shared" si="3"/>
        <v>0</v>
      </c>
      <c r="G68" s="5"/>
      <c r="H68" s="131"/>
      <c r="I68" s="132"/>
      <c r="J68" s="5"/>
      <c r="K68" s="261"/>
      <c r="L68" s="443"/>
      <c r="O68" s="218"/>
    </row>
    <row r="69" spans="1:15" ht="30" customHeight="1">
      <c r="A69" s="326" t="s">
        <v>527</v>
      </c>
      <c r="B69" s="161" t="s">
        <v>559</v>
      </c>
      <c r="C69" s="135">
        <v>1</v>
      </c>
      <c r="D69" s="131" t="s">
        <v>515</v>
      </c>
      <c r="E69" s="132"/>
      <c r="F69" s="5">
        <f t="shared" si="3"/>
        <v>0</v>
      </c>
      <c r="G69" s="135"/>
      <c r="H69" s="131"/>
      <c r="I69" s="132"/>
      <c r="J69" s="5"/>
      <c r="K69" s="261"/>
      <c r="L69" s="443"/>
      <c r="O69" s="218"/>
    </row>
    <row r="70" spans="1:15" ht="30" customHeight="1">
      <c r="A70" s="326" t="s">
        <v>527</v>
      </c>
      <c r="B70" s="161" t="s">
        <v>560</v>
      </c>
      <c r="C70" s="135">
        <v>1</v>
      </c>
      <c r="D70" s="131" t="s">
        <v>515</v>
      </c>
      <c r="E70" s="132"/>
      <c r="F70" s="5">
        <f t="shared" si="3"/>
        <v>0</v>
      </c>
      <c r="G70" s="135"/>
      <c r="H70" s="131"/>
      <c r="I70" s="132"/>
      <c r="J70" s="5"/>
      <c r="K70" s="261"/>
      <c r="L70" s="443"/>
      <c r="O70" s="218"/>
    </row>
    <row r="71" spans="1:15" ht="30" customHeight="1">
      <c r="A71" s="326" t="s">
        <v>527</v>
      </c>
      <c r="B71" s="161" t="s">
        <v>561</v>
      </c>
      <c r="C71" s="135">
        <v>1</v>
      </c>
      <c r="D71" s="131" t="s">
        <v>515</v>
      </c>
      <c r="E71" s="132"/>
      <c r="F71" s="5">
        <f t="shared" si="3"/>
        <v>0</v>
      </c>
      <c r="G71" s="135"/>
      <c r="H71" s="131"/>
      <c r="I71" s="132"/>
      <c r="J71" s="5"/>
      <c r="K71" s="261"/>
      <c r="L71" s="443"/>
      <c r="O71" s="218"/>
    </row>
    <row r="72" spans="1:15" ht="30" customHeight="1">
      <c r="A72" s="326" t="s">
        <v>527</v>
      </c>
      <c r="B72" s="161" t="s">
        <v>562</v>
      </c>
      <c r="C72" s="135">
        <v>1</v>
      </c>
      <c r="D72" s="131" t="s">
        <v>515</v>
      </c>
      <c r="E72" s="132"/>
      <c r="F72" s="5">
        <f t="shared" si="3"/>
        <v>0</v>
      </c>
      <c r="G72" s="135"/>
      <c r="H72" s="131"/>
      <c r="I72" s="132"/>
      <c r="J72" s="5"/>
      <c r="K72" s="261"/>
      <c r="L72" s="443"/>
      <c r="O72" s="218"/>
    </row>
    <row r="73" spans="1:15" ht="30" customHeight="1">
      <c r="A73" s="326" t="s">
        <v>527</v>
      </c>
      <c r="B73" s="161" t="s">
        <v>563</v>
      </c>
      <c r="C73" s="135">
        <v>1</v>
      </c>
      <c r="D73" s="131" t="s">
        <v>515</v>
      </c>
      <c r="E73" s="132"/>
      <c r="F73" s="5">
        <f t="shared" si="3"/>
        <v>0</v>
      </c>
      <c r="G73" s="135"/>
      <c r="H73" s="131"/>
      <c r="I73" s="132"/>
      <c r="J73" s="5"/>
      <c r="K73" s="261"/>
      <c r="L73" s="443"/>
      <c r="O73" s="218"/>
    </row>
    <row r="74" spans="1:15" ht="30" customHeight="1">
      <c r="A74" s="326" t="s">
        <v>527</v>
      </c>
      <c r="B74" s="161" t="s">
        <v>564</v>
      </c>
      <c r="C74" s="135">
        <v>1</v>
      </c>
      <c r="D74" s="131" t="s">
        <v>515</v>
      </c>
      <c r="E74" s="132"/>
      <c r="F74" s="5">
        <f t="shared" si="3"/>
        <v>0</v>
      </c>
      <c r="G74" s="135"/>
      <c r="H74" s="131"/>
      <c r="I74" s="132"/>
      <c r="J74" s="5"/>
      <c r="K74" s="261"/>
      <c r="L74" s="443"/>
      <c r="O74" s="218"/>
    </row>
    <row r="75" spans="1:15" ht="30" customHeight="1">
      <c r="A75" s="326"/>
      <c r="B75" s="161"/>
      <c r="C75" s="493"/>
      <c r="D75" s="168"/>
      <c r="E75" s="132"/>
      <c r="F75" s="5"/>
      <c r="G75" s="135"/>
      <c r="H75" s="131"/>
      <c r="I75" s="132"/>
      <c r="J75" s="5"/>
      <c r="K75" s="167"/>
      <c r="L75" s="169"/>
    </row>
    <row r="76" spans="1:15" ht="30" customHeight="1">
      <c r="A76" s="338"/>
      <c r="B76" s="161"/>
      <c r="C76" s="135"/>
      <c r="D76" s="131"/>
      <c r="E76" s="132"/>
      <c r="F76" s="5"/>
      <c r="G76" s="135"/>
      <c r="H76" s="131"/>
      <c r="I76" s="132"/>
      <c r="J76" s="5"/>
      <c r="K76" s="167"/>
      <c r="L76" s="169"/>
    </row>
    <row r="77" spans="1:15" ht="30" customHeight="1">
      <c r="A77" s="338"/>
      <c r="B77" s="161"/>
      <c r="C77" s="135"/>
      <c r="D77" s="131"/>
      <c r="E77" s="132"/>
      <c r="F77" s="5"/>
      <c r="G77" s="162"/>
      <c r="H77" s="3"/>
      <c r="I77" s="164"/>
      <c r="J77" s="164"/>
      <c r="K77" s="333"/>
      <c r="L77" s="169"/>
    </row>
    <row r="78" spans="1:15" ht="30" customHeight="1">
      <c r="A78" s="136"/>
      <c r="B78" s="161"/>
      <c r="C78" s="135"/>
      <c r="D78" s="131"/>
      <c r="E78" s="132"/>
      <c r="F78" s="5"/>
      <c r="G78" s="162"/>
      <c r="H78" s="3"/>
      <c r="I78" s="164"/>
      <c r="J78" s="164"/>
      <c r="K78" s="333"/>
      <c r="L78" s="169"/>
    </row>
    <row r="79" spans="1:15" ht="30" customHeight="1">
      <c r="A79" s="330" t="s">
        <v>523</v>
      </c>
      <c r="B79" s="174"/>
      <c r="C79" s="362"/>
      <c r="D79" s="335"/>
      <c r="E79" s="132"/>
      <c r="F79" s="331">
        <f>SUM(F26:F39,F45:F59,F65:F78)</f>
        <v>0</v>
      </c>
      <c r="G79" s="183"/>
      <c r="H79" s="3"/>
      <c r="I79" s="164"/>
      <c r="J79" s="331"/>
      <c r="K79" s="336"/>
      <c r="L79" s="337"/>
    </row>
    <row r="80" spans="1:15" ht="15.6" customHeight="1">
      <c r="A80" s="180"/>
      <c r="B80" s="181"/>
      <c r="C80" s="180"/>
      <c r="D80" s="182"/>
      <c r="E80" s="180"/>
      <c r="F80" s="180"/>
      <c r="H80" s="180"/>
      <c r="I80" s="180"/>
      <c r="J80" s="180"/>
      <c r="L80" s="114"/>
    </row>
    <row r="81" spans="1:15" ht="30" customHeight="1">
      <c r="A81" s="596" t="s">
        <v>14</v>
      </c>
      <c r="B81" s="596"/>
      <c r="C81" s="596"/>
      <c r="D81" s="596"/>
      <c r="E81" s="596"/>
      <c r="F81" s="596"/>
      <c r="G81" s="597"/>
      <c r="H81" s="597"/>
      <c r="I81" s="597"/>
      <c r="K81" s="612">
        <f>K61+1</f>
        <v>46</v>
      </c>
      <c r="L81" s="612"/>
    </row>
    <row r="82" spans="1:15" ht="15" customHeight="1">
      <c r="A82" s="598" t="s">
        <v>12</v>
      </c>
      <c r="B82" s="601" t="s">
        <v>13</v>
      </c>
      <c r="C82" s="585" t="s">
        <v>9</v>
      </c>
      <c r="D82" s="604"/>
      <c r="E82" s="604"/>
      <c r="F82" s="604"/>
      <c r="G82" s="606" t="s">
        <v>4</v>
      </c>
      <c r="H82" s="607"/>
      <c r="I82" s="607"/>
      <c r="J82" s="608"/>
      <c r="K82" s="592" t="s">
        <v>2</v>
      </c>
      <c r="L82" s="593"/>
    </row>
    <row r="83" spans="1:15" ht="15" customHeight="1">
      <c r="A83" s="599"/>
      <c r="B83" s="602"/>
      <c r="C83" s="587"/>
      <c r="D83" s="605"/>
      <c r="E83" s="605"/>
      <c r="F83" s="605"/>
      <c r="G83" s="609"/>
      <c r="H83" s="610"/>
      <c r="I83" s="610"/>
      <c r="J83" s="611"/>
      <c r="K83" s="594"/>
      <c r="L83" s="595"/>
    </row>
    <row r="84" spans="1:15" ht="30.75" customHeight="1">
      <c r="A84" s="600"/>
      <c r="B84" s="603"/>
      <c r="C84" s="155" t="s">
        <v>0</v>
      </c>
      <c r="D84" s="156" t="s">
        <v>1</v>
      </c>
      <c r="E84" s="155" t="s">
        <v>5</v>
      </c>
      <c r="F84" s="157" t="s">
        <v>3</v>
      </c>
      <c r="G84" s="155" t="s">
        <v>0</v>
      </c>
      <c r="H84" s="158" t="s">
        <v>1</v>
      </c>
      <c r="I84" s="159" t="s">
        <v>5</v>
      </c>
      <c r="J84" s="159" t="s">
        <v>3</v>
      </c>
      <c r="K84" s="594"/>
      <c r="L84" s="595"/>
    </row>
    <row r="85" spans="1:15" ht="30" customHeight="1">
      <c r="A85" s="136" t="s">
        <v>565</v>
      </c>
      <c r="B85" s="161"/>
      <c r="C85" s="135"/>
      <c r="D85" s="131"/>
      <c r="E85" s="132"/>
      <c r="F85" s="5"/>
      <c r="G85" s="162"/>
      <c r="H85" s="163"/>
      <c r="I85" s="164"/>
      <c r="J85" s="164"/>
      <c r="K85" s="167"/>
      <c r="L85" s="327"/>
    </row>
    <row r="86" spans="1:15" ht="30" customHeight="1">
      <c r="A86" s="326" t="s">
        <v>566</v>
      </c>
      <c r="B86" s="161" t="s">
        <v>567</v>
      </c>
      <c r="C86" s="135">
        <v>8</v>
      </c>
      <c r="D86" s="131" t="s">
        <v>545</v>
      </c>
      <c r="E86" s="132"/>
      <c r="F86" s="5">
        <f t="shared" ref="F86:F99" si="4">ROUNDDOWN(C86*E86,0)</f>
        <v>0</v>
      </c>
      <c r="G86" s="5"/>
      <c r="H86" s="131"/>
      <c r="I86" s="132"/>
      <c r="J86" s="5"/>
      <c r="K86" s="261"/>
      <c r="L86" s="443"/>
      <c r="O86" s="218"/>
    </row>
    <row r="87" spans="1:15" ht="30" customHeight="1">
      <c r="A87" s="326" t="s">
        <v>527</v>
      </c>
      <c r="B87" s="161" t="s">
        <v>568</v>
      </c>
      <c r="C87" s="135">
        <v>16</v>
      </c>
      <c r="D87" s="131" t="s">
        <v>545</v>
      </c>
      <c r="E87" s="132"/>
      <c r="F87" s="5">
        <f t="shared" si="4"/>
        <v>0</v>
      </c>
      <c r="G87" s="135"/>
      <c r="H87" s="131"/>
      <c r="I87" s="132"/>
      <c r="J87" s="5"/>
      <c r="K87" s="261"/>
      <c r="L87" s="443"/>
      <c r="O87" s="218"/>
    </row>
    <row r="88" spans="1:15" ht="30" customHeight="1">
      <c r="A88" s="326" t="s">
        <v>527</v>
      </c>
      <c r="B88" s="161" t="s">
        <v>569</v>
      </c>
      <c r="C88" s="135">
        <v>14</v>
      </c>
      <c r="D88" s="131" t="s">
        <v>545</v>
      </c>
      <c r="E88" s="132"/>
      <c r="F88" s="5">
        <f t="shared" si="4"/>
        <v>0</v>
      </c>
      <c r="G88" s="5"/>
      <c r="H88" s="131"/>
      <c r="I88" s="132"/>
      <c r="J88" s="5"/>
      <c r="K88" s="261"/>
      <c r="L88" s="443"/>
      <c r="O88" s="218"/>
    </row>
    <row r="89" spans="1:15" ht="30" customHeight="1">
      <c r="A89" s="326" t="s">
        <v>527</v>
      </c>
      <c r="B89" s="161" t="s">
        <v>570</v>
      </c>
      <c r="C89" s="135">
        <v>139</v>
      </c>
      <c r="D89" s="131" t="s">
        <v>545</v>
      </c>
      <c r="E89" s="132"/>
      <c r="F89" s="5">
        <f t="shared" si="4"/>
        <v>0</v>
      </c>
      <c r="G89" s="135"/>
      <c r="H89" s="131"/>
      <c r="I89" s="132"/>
      <c r="J89" s="5"/>
      <c r="K89" s="261"/>
      <c r="L89" s="443"/>
      <c r="O89" s="218"/>
    </row>
    <row r="90" spans="1:15" ht="30" customHeight="1">
      <c r="A90" s="326" t="s">
        <v>571</v>
      </c>
      <c r="B90" s="161" t="s">
        <v>567</v>
      </c>
      <c r="C90" s="135">
        <v>5</v>
      </c>
      <c r="D90" s="131" t="s">
        <v>545</v>
      </c>
      <c r="E90" s="132"/>
      <c r="F90" s="5">
        <f t="shared" si="4"/>
        <v>0</v>
      </c>
      <c r="G90" s="135"/>
      <c r="H90" s="131"/>
      <c r="I90" s="132"/>
      <c r="J90" s="5"/>
      <c r="K90" s="261"/>
      <c r="L90" s="443"/>
      <c r="O90" s="218"/>
    </row>
    <row r="91" spans="1:15" ht="30" customHeight="1">
      <c r="A91" s="326" t="s">
        <v>527</v>
      </c>
      <c r="B91" s="161" t="s">
        <v>572</v>
      </c>
      <c r="C91" s="135">
        <v>22</v>
      </c>
      <c r="D91" s="131" t="s">
        <v>545</v>
      </c>
      <c r="E91" s="132"/>
      <c r="F91" s="5">
        <f t="shared" si="4"/>
        <v>0</v>
      </c>
      <c r="G91" s="135"/>
      <c r="H91" s="131"/>
      <c r="I91" s="132"/>
      <c r="J91" s="5"/>
      <c r="K91" s="261"/>
      <c r="L91" s="443"/>
      <c r="O91" s="218"/>
    </row>
    <row r="92" spans="1:15" ht="30" customHeight="1">
      <c r="A92" s="326" t="s">
        <v>527</v>
      </c>
      <c r="B92" s="161" t="s">
        <v>569</v>
      </c>
      <c r="C92" s="135">
        <v>6</v>
      </c>
      <c r="D92" s="131" t="s">
        <v>545</v>
      </c>
      <c r="E92" s="132"/>
      <c r="F92" s="5">
        <f t="shared" si="4"/>
        <v>0</v>
      </c>
      <c r="G92" s="135"/>
      <c r="H92" s="131"/>
      <c r="I92" s="132"/>
      <c r="J92" s="5"/>
      <c r="K92" s="261"/>
      <c r="L92" s="443"/>
      <c r="O92" s="218"/>
    </row>
    <row r="93" spans="1:15" ht="30" customHeight="1">
      <c r="A93" s="326" t="s">
        <v>527</v>
      </c>
      <c r="B93" s="161" t="s">
        <v>570</v>
      </c>
      <c r="C93" s="135">
        <v>127</v>
      </c>
      <c r="D93" s="131" t="s">
        <v>545</v>
      </c>
      <c r="E93" s="132"/>
      <c r="F93" s="5">
        <f t="shared" si="4"/>
        <v>0</v>
      </c>
      <c r="G93" s="135"/>
      <c r="H93" s="131"/>
      <c r="I93" s="132"/>
      <c r="J93" s="5"/>
      <c r="K93" s="261"/>
      <c r="L93" s="443"/>
      <c r="O93" s="218"/>
    </row>
    <row r="94" spans="1:15" ht="30" customHeight="1">
      <c r="A94" s="326" t="s">
        <v>527</v>
      </c>
      <c r="B94" s="161" t="s">
        <v>573</v>
      </c>
      <c r="C94" s="135">
        <v>4</v>
      </c>
      <c r="D94" s="131" t="s">
        <v>545</v>
      </c>
      <c r="E94" s="132"/>
      <c r="F94" s="5">
        <f t="shared" si="4"/>
        <v>0</v>
      </c>
      <c r="G94" s="135"/>
      <c r="H94" s="131"/>
      <c r="I94" s="132"/>
      <c r="J94" s="5"/>
      <c r="K94" s="261"/>
      <c r="L94" s="443"/>
      <c r="O94" s="218"/>
    </row>
    <row r="95" spans="1:15" ht="30" customHeight="1">
      <c r="A95" s="332" t="s">
        <v>527</v>
      </c>
      <c r="B95" s="161" t="s">
        <v>574</v>
      </c>
      <c r="C95" s="135">
        <v>2</v>
      </c>
      <c r="D95" s="131" t="s">
        <v>545</v>
      </c>
      <c r="E95" s="132"/>
      <c r="F95" s="5">
        <f t="shared" si="4"/>
        <v>0</v>
      </c>
      <c r="G95" s="135"/>
      <c r="H95" s="131"/>
      <c r="I95" s="132"/>
      <c r="J95" s="5"/>
      <c r="K95" s="261"/>
      <c r="L95" s="443"/>
      <c r="O95" s="218"/>
    </row>
    <row r="96" spans="1:15" ht="30" customHeight="1">
      <c r="A96" s="332" t="s">
        <v>575</v>
      </c>
      <c r="B96" s="161" t="s">
        <v>576</v>
      </c>
      <c r="C96" s="135">
        <v>15</v>
      </c>
      <c r="D96" s="131" t="s">
        <v>545</v>
      </c>
      <c r="E96" s="132"/>
      <c r="F96" s="5">
        <f t="shared" si="4"/>
        <v>0</v>
      </c>
      <c r="G96" s="135"/>
      <c r="H96" s="131"/>
      <c r="I96" s="132"/>
      <c r="J96" s="5"/>
      <c r="K96" s="261"/>
      <c r="L96" s="443"/>
      <c r="O96" s="218"/>
    </row>
    <row r="97" spans="1:15" ht="30" customHeight="1">
      <c r="A97" s="332" t="s">
        <v>527</v>
      </c>
      <c r="B97" s="161" t="s">
        <v>567</v>
      </c>
      <c r="C97" s="135">
        <v>6</v>
      </c>
      <c r="D97" s="131" t="s">
        <v>545</v>
      </c>
      <c r="E97" s="132"/>
      <c r="F97" s="5">
        <f t="shared" si="4"/>
        <v>0</v>
      </c>
      <c r="G97" s="162"/>
      <c r="H97" s="3"/>
      <c r="I97" s="164"/>
      <c r="J97" s="164"/>
      <c r="K97" s="261"/>
      <c r="L97" s="443"/>
      <c r="O97" s="218"/>
    </row>
    <row r="98" spans="1:15" ht="30" customHeight="1">
      <c r="A98" s="326" t="s">
        <v>577</v>
      </c>
      <c r="B98" s="161"/>
      <c r="C98" s="135">
        <v>1</v>
      </c>
      <c r="D98" s="131" t="s">
        <v>545</v>
      </c>
      <c r="E98" s="132"/>
      <c r="F98" s="5">
        <f t="shared" si="4"/>
        <v>0</v>
      </c>
      <c r="G98" s="162"/>
      <c r="H98" s="3"/>
      <c r="I98" s="164"/>
      <c r="J98" s="164"/>
      <c r="K98" s="261"/>
      <c r="L98" s="443"/>
      <c r="O98" s="218"/>
    </row>
    <row r="99" spans="1:15" ht="30" customHeight="1">
      <c r="A99" s="339" t="s">
        <v>578</v>
      </c>
      <c r="B99" s="203" t="s">
        <v>579</v>
      </c>
      <c r="C99" s="420">
        <v>18</v>
      </c>
      <c r="D99" s="205" t="s">
        <v>151</v>
      </c>
      <c r="E99" s="340"/>
      <c r="F99" s="331">
        <f t="shared" si="4"/>
        <v>0</v>
      </c>
      <c r="G99" s="183"/>
      <c r="H99" s="29"/>
      <c r="I99" s="298"/>
      <c r="J99" s="331"/>
      <c r="K99" s="444"/>
      <c r="L99" s="445"/>
      <c r="O99" s="218"/>
    </row>
    <row r="100" spans="1:15" ht="15.6" customHeight="1">
      <c r="L100" s="114"/>
    </row>
    <row r="101" spans="1:15" ht="30" customHeight="1">
      <c r="A101" s="596" t="s">
        <v>14</v>
      </c>
      <c r="B101" s="596"/>
      <c r="C101" s="596"/>
      <c r="D101" s="596"/>
      <c r="E101" s="596"/>
      <c r="F101" s="596"/>
      <c r="G101" s="597"/>
      <c r="H101" s="597"/>
      <c r="I101" s="597"/>
      <c r="K101" s="612">
        <f>K81+1</f>
        <v>47</v>
      </c>
      <c r="L101" s="612"/>
    </row>
    <row r="102" spans="1:15" ht="15" customHeight="1">
      <c r="A102" s="598" t="s">
        <v>12</v>
      </c>
      <c r="B102" s="601" t="s">
        <v>13</v>
      </c>
      <c r="C102" s="585" t="s">
        <v>9</v>
      </c>
      <c r="D102" s="604"/>
      <c r="E102" s="604"/>
      <c r="F102" s="604"/>
      <c r="G102" s="606" t="s">
        <v>4</v>
      </c>
      <c r="H102" s="607"/>
      <c r="I102" s="607"/>
      <c r="J102" s="608"/>
      <c r="K102" s="592" t="s">
        <v>2</v>
      </c>
      <c r="L102" s="593"/>
    </row>
    <row r="103" spans="1:15" ht="15" customHeight="1">
      <c r="A103" s="599"/>
      <c r="B103" s="602"/>
      <c r="C103" s="587"/>
      <c r="D103" s="605"/>
      <c r="E103" s="605"/>
      <c r="F103" s="605"/>
      <c r="G103" s="609"/>
      <c r="H103" s="610"/>
      <c r="I103" s="610"/>
      <c r="J103" s="611"/>
      <c r="K103" s="594"/>
      <c r="L103" s="595"/>
    </row>
    <row r="104" spans="1:15" ht="30.75" customHeight="1">
      <c r="A104" s="600"/>
      <c r="B104" s="603"/>
      <c r="C104" s="155" t="s">
        <v>0</v>
      </c>
      <c r="D104" s="156" t="s">
        <v>1</v>
      </c>
      <c r="E104" s="155" t="s">
        <v>5</v>
      </c>
      <c r="F104" s="157" t="s">
        <v>3</v>
      </c>
      <c r="G104" s="155" t="s">
        <v>0</v>
      </c>
      <c r="H104" s="158" t="s">
        <v>1</v>
      </c>
      <c r="I104" s="159" t="s">
        <v>5</v>
      </c>
      <c r="J104" s="159" t="s">
        <v>3</v>
      </c>
      <c r="K104" s="594"/>
      <c r="L104" s="595"/>
    </row>
    <row r="105" spans="1:15" ht="30" customHeight="1">
      <c r="A105" s="326" t="s">
        <v>578</v>
      </c>
      <c r="B105" s="161" t="s">
        <v>580</v>
      </c>
      <c r="C105" s="135">
        <v>94</v>
      </c>
      <c r="D105" s="131" t="s">
        <v>151</v>
      </c>
      <c r="E105" s="132"/>
      <c r="F105" s="5">
        <f t="shared" ref="F105:F111" si="5">ROUNDDOWN(C105*E105,0)</f>
        <v>0</v>
      </c>
      <c r="G105" s="162"/>
      <c r="H105" s="163"/>
      <c r="I105" s="164"/>
      <c r="J105" s="164"/>
      <c r="K105" s="261"/>
      <c r="L105" s="443"/>
      <c r="O105" s="218"/>
    </row>
    <row r="106" spans="1:15" ht="30" customHeight="1">
      <c r="A106" s="326" t="s">
        <v>527</v>
      </c>
      <c r="B106" s="161" t="s">
        <v>581</v>
      </c>
      <c r="C106" s="135">
        <v>164</v>
      </c>
      <c r="D106" s="131" t="s">
        <v>151</v>
      </c>
      <c r="E106" s="132"/>
      <c r="F106" s="5">
        <f t="shared" si="5"/>
        <v>0</v>
      </c>
      <c r="G106" s="5"/>
      <c r="H106" s="131"/>
      <c r="I106" s="132"/>
      <c r="J106" s="5"/>
      <c r="K106" s="261"/>
      <c r="L106" s="443"/>
      <c r="O106" s="218"/>
    </row>
    <row r="107" spans="1:15" ht="30" customHeight="1">
      <c r="A107" s="326" t="s">
        <v>527</v>
      </c>
      <c r="B107" s="161" t="s">
        <v>582</v>
      </c>
      <c r="C107" s="135">
        <v>18</v>
      </c>
      <c r="D107" s="131" t="s">
        <v>151</v>
      </c>
      <c r="E107" s="132"/>
      <c r="F107" s="5">
        <f t="shared" si="5"/>
        <v>0</v>
      </c>
      <c r="G107" s="135"/>
      <c r="H107" s="131"/>
      <c r="I107" s="132"/>
      <c r="J107" s="5"/>
      <c r="K107" s="261"/>
      <c r="L107" s="443"/>
      <c r="O107" s="218"/>
    </row>
    <row r="108" spans="1:15" ht="30" customHeight="1">
      <c r="A108" s="326" t="s">
        <v>527</v>
      </c>
      <c r="B108" s="161" t="s">
        <v>583</v>
      </c>
      <c r="C108" s="135">
        <v>4</v>
      </c>
      <c r="D108" s="131" t="s">
        <v>151</v>
      </c>
      <c r="E108" s="132"/>
      <c r="F108" s="5">
        <f t="shared" si="5"/>
        <v>0</v>
      </c>
      <c r="G108" s="5"/>
      <c r="H108" s="131"/>
      <c r="I108" s="132"/>
      <c r="J108" s="5"/>
      <c r="K108" s="261"/>
      <c r="L108" s="443"/>
      <c r="O108" s="218"/>
    </row>
    <row r="109" spans="1:15" ht="30" customHeight="1">
      <c r="A109" s="326" t="s">
        <v>584</v>
      </c>
      <c r="B109" s="161"/>
      <c r="C109" s="135">
        <v>65</v>
      </c>
      <c r="D109" s="131" t="s">
        <v>585</v>
      </c>
      <c r="E109" s="132"/>
      <c r="F109" s="5">
        <f t="shared" si="5"/>
        <v>0</v>
      </c>
      <c r="G109" s="135"/>
      <c r="H109" s="131"/>
      <c r="I109" s="132"/>
      <c r="J109" s="5"/>
      <c r="K109" s="261"/>
      <c r="L109" s="443"/>
      <c r="O109" s="218"/>
    </row>
    <row r="110" spans="1:15" ht="30" customHeight="1">
      <c r="A110" s="326" t="s">
        <v>586</v>
      </c>
      <c r="B110" s="161" t="s">
        <v>587</v>
      </c>
      <c r="C110" s="135">
        <v>61</v>
      </c>
      <c r="D110" s="131" t="s">
        <v>585</v>
      </c>
      <c r="E110" s="132"/>
      <c r="F110" s="5">
        <f t="shared" si="5"/>
        <v>0</v>
      </c>
      <c r="G110" s="135"/>
      <c r="H110" s="131"/>
      <c r="I110" s="132"/>
      <c r="J110" s="5"/>
      <c r="K110" s="261"/>
      <c r="L110" s="443"/>
      <c r="O110" s="218"/>
    </row>
    <row r="111" spans="1:15" ht="30" customHeight="1">
      <c r="A111" s="326" t="s">
        <v>527</v>
      </c>
      <c r="B111" s="161" t="s">
        <v>588</v>
      </c>
      <c r="C111" s="135">
        <v>45</v>
      </c>
      <c r="D111" s="131" t="s">
        <v>585</v>
      </c>
      <c r="E111" s="132"/>
      <c r="F111" s="5">
        <f t="shared" si="5"/>
        <v>0</v>
      </c>
      <c r="G111" s="135"/>
      <c r="H111" s="131"/>
      <c r="I111" s="132"/>
      <c r="J111" s="5"/>
      <c r="K111" s="261"/>
      <c r="L111" s="443"/>
      <c r="O111" s="218"/>
    </row>
    <row r="112" spans="1:15" ht="30" customHeight="1">
      <c r="A112" s="326"/>
      <c r="B112" s="161"/>
      <c r="C112" s="493"/>
      <c r="D112" s="168"/>
      <c r="E112" s="132"/>
      <c r="F112" s="5"/>
      <c r="G112" s="135"/>
      <c r="H112" s="131"/>
      <c r="I112" s="132"/>
      <c r="J112" s="5"/>
      <c r="K112" s="167"/>
      <c r="L112" s="169"/>
    </row>
    <row r="113" spans="1:15" ht="30" customHeight="1">
      <c r="A113" s="136"/>
      <c r="B113" s="161"/>
      <c r="C113" s="135"/>
      <c r="D113" s="131"/>
      <c r="E113" s="132"/>
      <c r="F113" s="5"/>
      <c r="G113" s="135"/>
      <c r="H113" s="131"/>
      <c r="I113" s="132"/>
      <c r="J113" s="5"/>
      <c r="K113" s="167"/>
      <c r="L113" s="327"/>
    </row>
    <row r="114" spans="1:15" ht="30" customHeight="1">
      <c r="A114" s="136"/>
      <c r="B114" s="161"/>
      <c r="C114" s="135"/>
      <c r="D114" s="131"/>
      <c r="E114" s="132"/>
      <c r="F114" s="5"/>
      <c r="G114" s="135"/>
      <c r="H114" s="131"/>
      <c r="I114" s="132"/>
      <c r="J114" s="5"/>
      <c r="K114" s="167"/>
      <c r="L114" s="169"/>
    </row>
    <row r="115" spans="1:15" ht="30" customHeight="1">
      <c r="A115" s="338"/>
      <c r="B115" s="161"/>
      <c r="C115" s="135"/>
      <c r="D115" s="131"/>
      <c r="E115" s="132"/>
      <c r="F115" s="5"/>
      <c r="G115" s="135"/>
      <c r="H115" s="131"/>
      <c r="I115" s="132"/>
      <c r="J115" s="5"/>
      <c r="K115" s="167"/>
      <c r="L115" s="169"/>
    </row>
    <row r="116" spans="1:15" ht="30" customHeight="1">
      <c r="A116" s="338"/>
      <c r="B116" s="161"/>
      <c r="C116" s="135"/>
      <c r="D116" s="131"/>
      <c r="E116" s="132"/>
      <c r="F116" s="5"/>
      <c r="G116" s="135"/>
      <c r="H116" s="131"/>
      <c r="I116" s="132"/>
      <c r="J116" s="5"/>
      <c r="K116" s="167"/>
      <c r="L116" s="169"/>
    </row>
    <row r="117" spans="1:15" ht="30" customHeight="1">
      <c r="A117" s="338"/>
      <c r="B117" s="161"/>
      <c r="C117" s="135"/>
      <c r="D117" s="131"/>
      <c r="E117" s="132"/>
      <c r="F117" s="5"/>
      <c r="G117" s="162"/>
      <c r="H117" s="3"/>
      <c r="I117" s="164"/>
      <c r="J117" s="164"/>
      <c r="K117" s="333"/>
      <c r="L117" s="169"/>
    </row>
    <row r="118" spans="1:15" ht="30" customHeight="1">
      <c r="A118" s="136"/>
      <c r="B118" s="161"/>
      <c r="C118" s="135"/>
      <c r="D118" s="131"/>
      <c r="E118" s="132"/>
      <c r="F118" s="5"/>
      <c r="G118" s="162"/>
      <c r="H118" s="3"/>
      <c r="I118" s="164"/>
      <c r="J118" s="164"/>
      <c r="K118" s="333"/>
      <c r="L118" s="169"/>
    </row>
    <row r="119" spans="1:15" ht="30" customHeight="1">
      <c r="A119" s="330" t="s">
        <v>523</v>
      </c>
      <c r="B119" s="174"/>
      <c r="C119" s="362"/>
      <c r="D119" s="335"/>
      <c r="E119" s="132"/>
      <c r="F119" s="331">
        <f>SUM(F86:F99,F105:F118)</f>
        <v>0</v>
      </c>
      <c r="G119" s="183"/>
      <c r="H119" s="3"/>
      <c r="I119" s="164"/>
      <c r="J119" s="331"/>
      <c r="K119" s="336"/>
      <c r="L119" s="337"/>
    </row>
    <row r="120" spans="1:15" ht="15.6" customHeight="1">
      <c r="A120" s="180"/>
      <c r="B120" s="181"/>
      <c r="C120" s="180"/>
      <c r="D120" s="182"/>
      <c r="E120" s="180"/>
      <c r="F120" s="180"/>
      <c r="H120" s="180"/>
      <c r="I120" s="180"/>
      <c r="J120" s="180"/>
      <c r="L120" s="114"/>
    </row>
    <row r="121" spans="1:15" ht="30" customHeight="1">
      <c r="A121" s="596" t="s">
        <v>14</v>
      </c>
      <c r="B121" s="596"/>
      <c r="C121" s="596"/>
      <c r="D121" s="596"/>
      <c r="E121" s="596"/>
      <c r="F121" s="596"/>
      <c r="G121" s="597"/>
      <c r="H121" s="597"/>
      <c r="I121" s="597"/>
      <c r="K121" s="612">
        <f>K101+1</f>
        <v>48</v>
      </c>
      <c r="L121" s="612"/>
    </row>
    <row r="122" spans="1:15" ht="15" customHeight="1">
      <c r="A122" s="598" t="s">
        <v>12</v>
      </c>
      <c r="B122" s="601" t="s">
        <v>13</v>
      </c>
      <c r="C122" s="585" t="s">
        <v>9</v>
      </c>
      <c r="D122" s="604"/>
      <c r="E122" s="604"/>
      <c r="F122" s="604"/>
      <c r="G122" s="606" t="s">
        <v>4</v>
      </c>
      <c r="H122" s="607"/>
      <c r="I122" s="607"/>
      <c r="J122" s="608"/>
      <c r="K122" s="592" t="s">
        <v>2</v>
      </c>
      <c r="L122" s="593"/>
    </row>
    <row r="123" spans="1:15" ht="15" customHeight="1">
      <c r="A123" s="599"/>
      <c r="B123" s="602"/>
      <c r="C123" s="587"/>
      <c r="D123" s="605"/>
      <c r="E123" s="605"/>
      <c r="F123" s="605"/>
      <c r="G123" s="609"/>
      <c r="H123" s="610"/>
      <c r="I123" s="610"/>
      <c r="J123" s="611"/>
      <c r="K123" s="594"/>
      <c r="L123" s="595"/>
    </row>
    <row r="124" spans="1:15" ht="30" customHeight="1">
      <c r="A124" s="600"/>
      <c r="B124" s="603"/>
      <c r="C124" s="155" t="s">
        <v>0</v>
      </c>
      <c r="D124" s="156" t="s">
        <v>1</v>
      </c>
      <c r="E124" s="155" t="s">
        <v>5</v>
      </c>
      <c r="F124" s="157" t="s">
        <v>3</v>
      </c>
      <c r="G124" s="155" t="s">
        <v>0</v>
      </c>
      <c r="H124" s="158" t="s">
        <v>1</v>
      </c>
      <c r="I124" s="159" t="s">
        <v>5</v>
      </c>
      <c r="J124" s="159" t="s">
        <v>3</v>
      </c>
      <c r="K124" s="594"/>
      <c r="L124" s="595"/>
    </row>
    <row r="125" spans="1:15" ht="30" customHeight="1">
      <c r="A125" s="136" t="s">
        <v>589</v>
      </c>
      <c r="B125" s="161"/>
      <c r="C125" s="135"/>
      <c r="D125" s="131"/>
      <c r="E125" s="132"/>
      <c r="F125" s="5"/>
      <c r="G125" s="162"/>
      <c r="H125" s="163"/>
      <c r="I125" s="164"/>
      <c r="J125" s="164"/>
      <c r="K125" s="167"/>
      <c r="L125" s="327"/>
    </row>
    <row r="126" spans="1:15" ht="30" customHeight="1">
      <c r="A126" s="326" t="s">
        <v>590</v>
      </c>
      <c r="B126" s="161"/>
      <c r="C126" s="135">
        <v>13</v>
      </c>
      <c r="D126" s="131" t="s">
        <v>545</v>
      </c>
      <c r="E126" s="132"/>
      <c r="F126" s="5">
        <f t="shared" ref="F126:F139" si="6">ROUNDDOWN(C126*E126,0)</f>
        <v>0</v>
      </c>
      <c r="G126" s="5"/>
      <c r="H126" s="131"/>
      <c r="I126" s="132"/>
      <c r="J126" s="5"/>
      <c r="K126" s="261"/>
      <c r="L126" s="443"/>
      <c r="O126" s="218"/>
    </row>
    <row r="127" spans="1:15" ht="30" customHeight="1">
      <c r="A127" s="326" t="s">
        <v>591</v>
      </c>
      <c r="B127" s="161"/>
      <c r="C127" s="135">
        <v>3</v>
      </c>
      <c r="D127" s="131" t="s">
        <v>545</v>
      </c>
      <c r="E127" s="132"/>
      <c r="F127" s="5">
        <f t="shared" si="6"/>
        <v>0</v>
      </c>
      <c r="G127" s="135"/>
      <c r="H127" s="131"/>
      <c r="I127" s="132"/>
      <c r="J127" s="5"/>
      <c r="K127" s="261"/>
      <c r="L127" s="443"/>
      <c r="O127" s="218"/>
    </row>
    <row r="128" spans="1:15" ht="30" customHeight="1">
      <c r="A128" s="326" t="s">
        <v>592</v>
      </c>
      <c r="B128" s="161"/>
      <c r="C128" s="135">
        <v>2</v>
      </c>
      <c r="D128" s="131" t="s">
        <v>545</v>
      </c>
      <c r="E128" s="132"/>
      <c r="F128" s="5">
        <f t="shared" si="6"/>
        <v>0</v>
      </c>
      <c r="G128" s="5"/>
      <c r="H128" s="131"/>
      <c r="I128" s="132"/>
      <c r="J128" s="5"/>
      <c r="K128" s="261"/>
      <c r="L128" s="443"/>
      <c r="O128" s="218"/>
    </row>
    <row r="129" spans="1:15" ht="30" customHeight="1">
      <c r="A129" s="326" t="s">
        <v>593</v>
      </c>
      <c r="B129" s="161"/>
      <c r="C129" s="135">
        <v>26</v>
      </c>
      <c r="D129" s="131" t="s">
        <v>545</v>
      </c>
      <c r="E129" s="132"/>
      <c r="F129" s="5">
        <f t="shared" si="6"/>
        <v>0</v>
      </c>
      <c r="G129" s="135"/>
      <c r="H129" s="131"/>
      <c r="I129" s="132"/>
      <c r="J129" s="5"/>
      <c r="K129" s="261"/>
      <c r="L129" s="443"/>
      <c r="O129" s="218"/>
    </row>
    <row r="130" spans="1:15" ht="30" customHeight="1">
      <c r="A130" s="326" t="s">
        <v>594</v>
      </c>
      <c r="B130" s="161"/>
      <c r="C130" s="135">
        <v>11</v>
      </c>
      <c r="D130" s="131" t="s">
        <v>545</v>
      </c>
      <c r="E130" s="132"/>
      <c r="F130" s="5">
        <f t="shared" si="6"/>
        <v>0</v>
      </c>
      <c r="G130" s="135"/>
      <c r="H130" s="131"/>
      <c r="I130" s="132"/>
      <c r="J130" s="5"/>
      <c r="K130" s="261"/>
      <c r="L130" s="443"/>
      <c r="O130" s="218"/>
    </row>
    <row r="131" spans="1:15" ht="30" customHeight="1">
      <c r="A131" s="326" t="s">
        <v>595</v>
      </c>
      <c r="B131" s="161"/>
      <c r="C131" s="135">
        <v>2</v>
      </c>
      <c r="D131" s="131" t="s">
        <v>545</v>
      </c>
      <c r="E131" s="132"/>
      <c r="F131" s="5">
        <f t="shared" si="6"/>
        <v>0</v>
      </c>
      <c r="G131" s="135"/>
      <c r="H131" s="131"/>
      <c r="I131" s="132"/>
      <c r="J131" s="5"/>
      <c r="K131" s="261"/>
      <c r="L131" s="443"/>
      <c r="O131" s="218"/>
    </row>
    <row r="132" spans="1:15" ht="30" customHeight="1">
      <c r="A132" s="326" t="s">
        <v>596</v>
      </c>
      <c r="B132" s="161" t="s">
        <v>597</v>
      </c>
      <c r="C132" s="135">
        <v>14</v>
      </c>
      <c r="D132" s="131" t="s">
        <v>545</v>
      </c>
      <c r="E132" s="132"/>
      <c r="F132" s="5">
        <f t="shared" si="6"/>
        <v>0</v>
      </c>
      <c r="G132" s="135"/>
      <c r="H132" s="131"/>
      <c r="I132" s="132"/>
      <c r="J132" s="5"/>
      <c r="K132" s="261"/>
      <c r="L132" s="443"/>
      <c r="O132" s="218"/>
    </row>
    <row r="133" spans="1:15" ht="30" customHeight="1">
      <c r="A133" s="326" t="s">
        <v>598</v>
      </c>
      <c r="B133" s="161"/>
      <c r="C133" s="135">
        <v>3</v>
      </c>
      <c r="D133" s="131" t="s">
        <v>545</v>
      </c>
      <c r="E133" s="132"/>
      <c r="F133" s="5">
        <f t="shared" si="6"/>
        <v>0</v>
      </c>
      <c r="G133" s="135"/>
      <c r="H133" s="131"/>
      <c r="I133" s="132"/>
      <c r="J133" s="5"/>
      <c r="K133" s="261"/>
      <c r="L133" s="443"/>
      <c r="O133" s="218"/>
    </row>
    <row r="134" spans="1:15" ht="30" customHeight="1">
      <c r="A134" s="326" t="s">
        <v>599</v>
      </c>
      <c r="B134" s="161" t="s">
        <v>600</v>
      </c>
      <c r="C134" s="135">
        <v>14</v>
      </c>
      <c r="D134" s="131" t="s">
        <v>545</v>
      </c>
      <c r="E134" s="132"/>
      <c r="F134" s="5">
        <f t="shared" si="6"/>
        <v>0</v>
      </c>
      <c r="G134" s="135"/>
      <c r="H134" s="131"/>
      <c r="I134" s="132"/>
      <c r="J134" s="5"/>
      <c r="K134" s="261"/>
      <c r="L134" s="443"/>
      <c r="O134" s="218"/>
    </row>
    <row r="135" spans="1:15" ht="30" customHeight="1">
      <c r="A135" s="332" t="s">
        <v>601</v>
      </c>
      <c r="B135" s="161" t="s">
        <v>602</v>
      </c>
      <c r="C135" s="135">
        <v>1</v>
      </c>
      <c r="D135" s="131" t="s">
        <v>515</v>
      </c>
      <c r="E135" s="132"/>
      <c r="F135" s="5">
        <f t="shared" si="6"/>
        <v>0</v>
      </c>
      <c r="G135" s="135"/>
      <c r="H135" s="131"/>
      <c r="I135" s="132"/>
      <c r="J135" s="5"/>
      <c r="K135" s="261"/>
      <c r="L135" s="443"/>
      <c r="O135" s="218"/>
    </row>
    <row r="136" spans="1:15" ht="30" customHeight="1">
      <c r="A136" s="326" t="s">
        <v>527</v>
      </c>
      <c r="B136" s="161" t="s">
        <v>603</v>
      </c>
      <c r="C136" s="135">
        <v>1</v>
      </c>
      <c r="D136" s="131" t="s">
        <v>515</v>
      </c>
      <c r="E136" s="132"/>
      <c r="F136" s="5">
        <f t="shared" si="6"/>
        <v>0</v>
      </c>
      <c r="G136" s="135"/>
      <c r="H136" s="131"/>
      <c r="I136" s="132"/>
      <c r="J136" s="5"/>
      <c r="K136" s="261"/>
      <c r="L136" s="443"/>
      <c r="O136" s="218"/>
    </row>
    <row r="137" spans="1:15" ht="30" customHeight="1">
      <c r="A137" s="332" t="s">
        <v>604</v>
      </c>
      <c r="B137" s="161" t="s">
        <v>605</v>
      </c>
      <c r="C137" s="135">
        <v>1</v>
      </c>
      <c r="D137" s="131" t="s">
        <v>515</v>
      </c>
      <c r="E137" s="132"/>
      <c r="F137" s="5">
        <f t="shared" si="6"/>
        <v>0</v>
      </c>
      <c r="G137" s="162"/>
      <c r="H137" s="3"/>
      <c r="I137" s="164"/>
      <c r="J137" s="164"/>
      <c r="K137" s="261"/>
      <c r="L137" s="443"/>
      <c r="O137" s="218"/>
    </row>
    <row r="138" spans="1:15" ht="30" customHeight="1">
      <c r="A138" s="326" t="s">
        <v>606</v>
      </c>
      <c r="B138" s="161" t="s">
        <v>607</v>
      </c>
      <c r="C138" s="135">
        <v>1</v>
      </c>
      <c r="D138" s="131" t="s">
        <v>515</v>
      </c>
      <c r="E138" s="132"/>
      <c r="F138" s="5">
        <f t="shared" si="6"/>
        <v>0</v>
      </c>
      <c r="G138" s="162"/>
      <c r="H138" s="3"/>
      <c r="I138" s="164"/>
      <c r="J138" s="164"/>
      <c r="K138" s="261"/>
      <c r="L138" s="443"/>
      <c r="O138" s="218"/>
    </row>
    <row r="139" spans="1:15" ht="30" customHeight="1">
      <c r="A139" s="334" t="s">
        <v>527</v>
      </c>
      <c r="B139" s="174" t="s">
        <v>608</v>
      </c>
      <c r="C139" s="362">
        <v>1</v>
      </c>
      <c r="D139" s="335" t="s">
        <v>515</v>
      </c>
      <c r="E139" s="132"/>
      <c r="F139" s="331">
        <f t="shared" si="6"/>
        <v>0</v>
      </c>
      <c r="G139" s="183"/>
      <c r="H139" s="29"/>
      <c r="I139" s="298"/>
      <c r="J139" s="331"/>
      <c r="K139" s="444"/>
      <c r="L139" s="445"/>
      <c r="O139" s="218"/>
    </row>
    <row r="140" spans="1:15" ht="15.6" customHeight="1">
      <c r="A140" s="180"/>
      <c r="B140" s="181"/>
      <c r="C140" s="180"/>
      <c r="D140" s="182"/>
      <c r="E140" s="180"/>
      <c r="F140" s="180"/>
      <c r="L140" s="114"/>
    </row>
    <row r="141" spans="1:15" ht="30" customHeight="1">
      <c r="A141" s="596" t="s">
        <v>14</v>
      </c>
      <c r="B141" s="596"/>
      <c r="C141" s="596"/>
      <c r="D141" s="596"/>
      <c r="E141" s="596"/>
      <c r="F141" s="596"/>
      <c r="G141" s="597"/>
      <c r="H141" s="597"/>
      <c r="I141" s="597"/>
      <c r="K141" s="612">
        <f>K121+1</f>
        <v>49</v>
      </c>
      <c r="L141" s="612"/>
    </row>
    <row r="142" spans="1:15" ht="15" customHeight="1">
      <c r="A142" s="598" t="s">
        <v>12</v>
      </c>
      <c r="B142" s="601" t="s">
        <v>13</v>
      </c>
      <c r="C142" s="585" t="s">
        <v>9</v>
      </c>
      <c r="D142" s="604"/>
      <c r="E142" s="604"/>
      <c r="F142" s="604"/>
      <c r="G142" s="606" t="s">
        <v>4</v>
      </c>
      <c r="H142" s="607"/>
      <c r="I142" s="607"/>
      <c r="J142" s="608"/>
      <c r="K142" s="592" t="s">
        <v>2</v>
      </c>
      <c r="L142" s="593"/>
    </row>
    <row r="143" spans="1:15" ht="15" customHeight="1">
      <c r="A143" s="599"/>
      <c r="B143" s="602"/>
      <c r="C143" s="587"/>
      <c r="D143" s="605"/>
      <c r="E143" s="605"/>
      <c r="F143" s="605"/>
      <c r="G143" s="609"/>
      <c r="H143" s="610"/>
      <c r="I143" s="610"/>
      <c r="J143" s="611"/>
      <c r="K143" s="594"/>
      <c r="L143" s="595"/>
    </row>
    <row r="144" spans="1:15" ht="30" customHeight="1">
      <c r="A144" s="600"/>
      <c r="B144" s="603"/>
      <c r="C144" s="155" t="s">
        <v>0</v>
      </c>
      <c r="D144" s="156" t="s">
        <v>1</v>
      </c>
      <c r="E144" s="155" t="s">
        <v>5</v>
      </c>
      <c r="F144" s="157" t="s">
        <v>3</v>
      </c>
      <c r="G144" s="155" t="s">
        <v>0</v>
      </c>
      <c r="H144" s="158" t="s">
        <v>1</v>
      </c>
      <c r="I144" s="159" t="s">
        <v>5</v>
      </c>
      <c r="J144" s="159" t="s">
        <v>3</v>
      </c>
      <c r="K144" s="594"/>
      <c r="L144" s="595"/>
    </row>
    <row r="145" spans="1:15" ht="30" customHeight="1">
      <c r="A145" s="326" t="s">
        <v>606</v>
      </c>
      <c r="B145" s="161" t="s">
        <v>609</v>
      </c>
      <c r="C145" s="135">
        <v>1</v>
      </c>
      <c r="D145" s="131" t="s">
        <v>515</v>
      </c>
      <c r="E145" s="132"/>
      <c r="F145" s="5">
        <f t="shared" ref="F145:F154" si="7">ROUNDDOWN(C145*E145,0)</f>
        <v>0</v>
      </c>
      <c r="G145" s="162"/>
      <c r="H145" s="163"/>
      <c r="I145" s="164"/>
      <c r="J145" s="164"/>
      <c r="K145" s="261"/>
      <c r="L145" s="443"/>
      <c r="O145" s="218"/>
    </row>
    <row r="146" spans="1:15" ht="30" customHeight="1">
      <c r="A146" s="326" t="s">
        <v>527</v>
      </c>
      <c r="B146" s="161" t="s">
        <v>610</v>
      </c>
      <c r="C146" s="135">
        <v>1</v>
      </c>
      <c r="D146" s="131" t="s">
        <v>515</v>
      </c>
      <c r="E146" s="132"/>
      <c r="F146" s="5">
        <f t="shared" si="7"/>
        <v>0</v>
      </c>
      <c r="G146" s="5"/>
      <c r="H146" s="131"/>
      <c r="I146" s="132"/>
      <c r="J146" s="5"/>
      <c r="K146" s="261"/>
      <c r="L146" s="443"/>
      <c r="O146" s="218"/>
    </row>
    <row r="147" spans="1:15" ht="30" customHeight="1">
      <c r="A147" s="326" t="s">
        <v>527</v>
      </c>
      <c r="B147" s="161" t="s">
        <v>611</v>
      </c>
      <c r="C147" s="135">
        <v>1</v>
      </c>
      <c r="D147" s="131" t="s">
        <v>515</v>
      </c>
      <c r="E147" s="132"/>
      <c r="F147" s="5">
        <f t="shared" si="7"/>
        <v>0</v>
      </c>
      <c r="G147" s="135"/>
      <c r="H147" s="131"/>
      <c r="I147" s="132"/>
      <c r="J147" s="5"/>
      <c r="K147" s="261"/>
      <c r="L147" s="443"/>
      <c r="O147" s="218"/>
    </row>
    <row r="148" spans="1:15" ht="30" customHeight="1">
      <c r="A148" s="326" t="s">
        <v>527</v>
      </c>
      <c r="B148" s="161" t="s">
        <v>612</v>
      </c>
      <c r="C148" s="135">
        <v>1</v>
      </c>
      <c r="D148" s="131" t="s">
        <v>515</v>
      </c>
      <c r="E148" s="132"/>
      <c r="F148" s="5">
        <f t="shared" si="7"/>
        <v>0</v>
      </c>
      <c r="G148" s="5"/>
      <c r="H148" s="131"/>
      <c r="I148" s="132"/>
      <c r="J148" s="5"/>
      <c r="K148" s="261"/>
      <c r="L148" s="443"/>
      <c r="O148" s="218"/>
    </row>
    <row r="149" spans="1:15" ht="30" customHeight="1">
      <c r="A149" s="326" t="s">
        <v>527</v>
      </c>
      <c r="B149" s="161" t="s">
        <v>613</v>
      </c>
      <c r="C149" s="135">
        <v>1</v>
      </c>
      <c r="D149" s="131" t="s">
        <v>515</v>
      </c>
      <c r="E149" s="132"/>
      <c r="F149" s="5">
        <f t="shared" si="7"/>
        <v>0</v>
      </c>
      <c r="G149" s="135"/>
      <c r="H149" s="131"/>
      <c r="I149" s="132"/>
      <c r="J149" s="5"/>
      <c r="K149" s="261"/>
      <c r="L149" s="443"/>
      <c r="O149" s="218"/>
    </row>
    <row r="150" spans="1:15" ht="30" customHeight="1">
      <c r="A150" s="326" t="s">
        <v>527</v>
      </c>
      <c r="B150" s="161" t="s">
        <v>614</v>
      </c>
      <c r="C150" s="135">
        <v>1</v>
      </c>
      <c r="D150" s="131" t="s">
        <v>515</v>
      </c>
      <c r="E150" s="132"/>
      <c r="F150" s="5">
        <f t="shared" si="7"/>
        <v>0</v>
      </c>
      <c r="G150" s="135"/>
      <c r="H150" s="131"/>
      <c r="I150" s="132"/>
      <c r="J150" s="5"/>
      <c r="K150" s="261"/>
      <c r="L150" s="443"/>
      <c r="O150" s="218"/>
    </row>
    <row r="151" spans="1:15" ht="30" customHeight="1">
      <c r="A151" s="326" t="s">
        <v>615</v>
      </c>
      <c r="B151" s="161" t="s">
        <v>605</v>
      </c>
      <c r="C151" s="135">
        <v>1</v>
      </c>
      <c r="D151" s="131" t="s">
        <v>515</v>
      </c>
      <c r="E151" s="132"/>
      <c r="F151" s="5">
        <f t="shared" si="7"/>
        <v>0</v>
      </c>
      <c r="G151" s="135"/>
      <c r="H151" s="131"/>
      <c r="I151" s="132"/>
      <c r="J151" s="5"/>
      <c r="K151" s="261"/>
      <c r="L151" s="443"/>
      <c r="O151" s="218"/>
    </row>
    <row r="152" spans="1:15" ht="30" customHeight="1">
      <c r="A152" s="326" t="s">
        <v>616</v>
      </c>
      <c r="B152" s="161"/>
      <c r="C152" s="135">
        <v>1</v>
      </c>
      <c r="D152" s="131" t="s">
        <v>331</v>
      </c>
      <c r="E152" s="132"/>
      <c r="F152" s="5">
        <f t="shared" si="7"/>
        <v>0</v>
      </c>
      <c r="G152" s="135"/>
      <c r="H152" s="131"/>
      <c r="I152" s="132"/>
      <c r="J152" s="5"/>
      <c r="K152" s="261"/>
      <c r="L152" s="443"/>
      <c r="O152" s="218"/>
    </row>
    <row r="153" spans="1:15" ht="30" customHeight="1">
      <c r="A153" s="326" t="s">
        <v>617</v>
      </c>
      <c r="B153" s="161"/>
      <c r="C153" s="135">
        <v>1</v>
      </c>
      <c r="D153" s="131" t="s">
        <v>331</v>
      </c>
      <c r="E153" s="132"/>
      <c r="F153" s="5">
        <f t="shared" si="7"/>
        <v>0</v>
      </c>
      <c r="G153" s="135"/>
      <c r="H153" s="131"/>
      <c r="I153" s="132"/>
      <c r="J153" s="5"/>
      <c r="K153" s="261"/>
      <c r="L153" s="443"/>
      <c r="O153" s="218"/>
    </row>
    <row r="154" spans="1:15" ht="30" customHeight="1">
      <c r="A154" s="326" t="s">
        <v>618</v>
      </c>
      <c r="B154" s="161" t="s">
        <v>619</v>
      </c>
      <c r="C154" s="135">
        <v>1</v>
      </c>
      <c r="D154" s="131" t="s">
        <v>518</v>
      </c>
      <c r="E154" s="132"/>
      <c r="F154" s="5">
        <f t="shared" si="7"/>
        <v>0</v>
      </c>
      <c r="G154" s="135"/>
      <c r="H154" s="131"/>
      <c r="I154" s="132"/>
      <c r="J154" s="5"/>
      <c r="K154" s="261"/>
      <c r="L154" s="443"/>
      <c r="O154" s="218"/>
    </row>
    <row r="155" spans="1:15" ht="30" customHeight="1">
      <c r="A155" s="326"/>
      <c r="B155" s="161"/>
      <c r="C155" s="493"/>
      <c r="D155" s="168"/>
      <c r="E155" s="132"/>
      <c r="F155" s="5"/>
      <c r="G155" s="135"/>
      <c r="H155" s="131"/>
      <c r="I155" s="132"/>
      <c r="J155" s="5"/>
      <c r="K155" s="167"/>
      <c r="L155" s="169"/>
    </row>
    <row r="156" spans="1:15" ht="30" customHeight="1">
      <c r="A156" s="338"/>
      <c r="B156" s="161"/>
      <c r="C156" s="135"/>
      <c r="D156" s="131"/>
      <c r="E156" s="132"/>
      <c r="F156" s="5"/>
      <c r="G156" s="135"/>
      <c r="H156" s="131"/>
      <c r="I156" s="132"/>
      <c r="J156" s="5"/>
      <c r="K156" s="167"/>
      <c r="L156" s="169"/>
    </row>
    <row r="157" spans="1:15" ht="30" customHeight="1">
      <c r="A157" s="338"/>
      <c r="B157" s="161"/>
      <c r="C157" s="135"/>
      <c r="D157" s="131"/>
      <c r="E157" s="132"/>
      <c r="F157" s="5"/>
      <c r="G157" s="162"/>
      <c r="H157" s="3"/>
      <c r="I157" s="164"/>
      <c r="J157" s="164"/>
      <c r="K157" s="333"/>
      <c r="L157" s="169"/>
    </row>
    <row r="158" spans="1:15" ht="30" customHeight="1">
      <c r="A158" s="136"/>
      <c r="B158" s="161"/>
      <c r="C158" s="135"/>
      <c r="D158" s="131"/>
      <c r="E158" s="132"/>
      <c r="F158" s="5"/>
      <c r="G158" s="162"/>
      <c r="H158" s="3"/>
      <c r="I158" s="164"/>
      <c r="J158" s="164"/>
      <c r="K158" s="333"/>
      <c r="L158" s="169"/>
    </row>
    <row r="159" spans="1:15" ht="30" customHeight="1">
      <c r="A159" s="330" t="s">
        <v>523</v>
      </c>
      <c r="B159" s="174"/>
      <c r="C159" s="362"/>
      <c r="D159" s="335"/>
      <c r="E159" s="132"/>
      <c r="F159" s="331">
        <f>SUM(F126:F139,F145:F158)</f>
        <v>0</v>
      </c>
      <c r="G159" s="183"/>
      <c r="H159" s="3"/>
      <c r="I159" s="164"/>
      <c r="J159" s="331"/>
      <c r="K159" s="336"/>
      <c r="L159" s="337"/>
    </row>
    <row r="160" spans="1:15" ht="15.6" customHeight="1">
      <c r="A160" s="180"/>
      <c r="B160" s="181"/>
      <c r="C160" s="180"/>
      <c r="D160" s="182"/>
      <c r="E160" s="180"/>
      <c r="F160" s="180"/>
      <c r="H160" s="180"/>
      <c r="I160" s="180"/>
      <c r="J160" s="180"/>
      <c r="L160" s="114"/>
    </row>
    <row r="161" spans="1:15" ht="30" customHeight="1">
      <c r="A161" s="596" t="s">
        <v>14</v>
      </c>
      <c r="B161" s="596"/>
      <c r="C161" s="596"/>
      <c r="D161" s="596"/>
      <c r="E161" s="596"/>
      <c r="F161" s="596"/>
      <c r="G161" s="597"/>
      <c r="H161" s="597"/>
      <c r="I161" s="597"/>
      <c r="K161" s="612">
        <f>K141+1</f>
        <v>50</v>
      </c>
      <c r="L161" s="612"/>
    </row>
    <row r="162" spans="1:15" ht="15" customHeight="1">
      <c r="A162" s="598" t="s">
        <v>12</v>
      </c>
      <c r="B162" s="601" t="s">
        <v>13</v>
      </c>
      <c r="C162" s="585" t="s">
        <v>9</v>
      </c>
      <c r="D162" s="604"/>
      <c r="E162" s="604"/>
      <c r="F162" s="604"/>
      <c r="G162" s="606" t="s">
        <v>4</v>
      </c>
      <c r="H162" s="607"/>
      <c r="I162" s="607"/>
      <c r="J162" s="608"/>
      <c r="K162" s="592" t="s">
        <v>2</v>
      </c>
      <c r="L162" s="593"/>
    </row>
    <row r="163" spans="1:15" ht="15" customHeight="1">
      <c r="A163" s="599"/>
      <c r="B163" s="602"/>
      <c r="C163" s="587"/>
      <c r="D163" s="605"/>
      <c r="E163" s="605"/>
      <c r="F163" s="605"/>
      <c r="G163" s="609"/>
      <c r="H163" s="610"/>
      <c r="I163" s="610"/>
      <c r="J163" s="611"/>
      <c r="K163" s="594"/>
      <c r="L163" s="595"/>
    </row>
    <row r="164" spans="1:15" ht="30" customHeight="1">
      <c r="A164" s="600"/>
      <c r="B164" s="603"/>
      <c r="C164" s="155" t="s">
        <v>0</v>
      </c>
      <c r="D164" s="156" t="s">
        <v>1</v>
      </c>
      <c r="E164" s="155" t="s">
        <v>5</v>
      </c>
      <c r="F164" s="157" t="s">
        <v>3</v>
      </c>
      <c r="G164" s="155" t="s">
        <v>0</v>
      </c>
      <c r="H164" s="158" t="s">
        <v>1</v>
      </c>
      <c r="I164" s="159" t="s">
        <v>5</v>
      </c>
      <c r="J164" s="159" t="s">
        <v>3</v>
      </c>
      <c r="K164" s="594"/>
      <c r="L164" s="595"/>
    </row>
    <row r="165" spans="1:15" ht="30" customHeight="1">
      <c r="A165" s="136" t="s">
        <v>620</v>
      </c>
      <c r="B165" s="161"/>
      <c r="C165" s="135"/>
      <c r="D165" s="131"/>
      <c r="E165" s="132"/>
      <c r="F165" s="5"/>
      <c r="G165" s="162"/>
      <c r="H165" s="163"/>
      <c r="I165" s="164"/>
      <c r="J165" s="164"/>
      <c r="K165" s="167"/>
      <c r="L165" s="327"/>
    </row>
    <row r="166" spans="1:15" ht="30" customHeight="1">
      <c r="A166" s="326" t="s">
        <v>621</v>
      </c>
      <c r="B166" s="161"/>
      <c r="C166" s="135">
        <v>6</v>
      </c>
      <c r="D166" s="131" t="s">
        <v>545</v>
      </c>
      <c r="E166" s="132"/>
      <c r="F166" s="5">
        <f t="shared" ref="F166:F172" si="8">ROUNDDOWN(C166*E166,0)</f>
        <v>0</v>
      </c>
      <c r="G166" s="5"/>
      <c r="H166" s="131"/>
      <c r="I166" s="132"/>
      <c r="J166" s="5"/>
      <c r="K166" s="261"/>
      <c r="L166" s="443"/>
      <c r="O166" s="218"/>
    </row>
    <row r="167" spans="1:15" ht="30" customHeight="1">
      <c r="A167" s="326" t="s">
        <v>622</v>
      </c>
      <c r="B167" s="161"/>
      <c r="C167" s="135">
        <v>6</v>
      </c>
      <c r="D167" s="131" t="s">
        <v>545</v>
      </c>
      <c r="E167" s="132"/>
      <c r="F167" s="5">
        <f t="shared" si="8"/>
        <v>0</v>
      </c>
      <c r="G167" s="135"/>
      <c r="H167" s="131"/>
      <c r="I167" s="132"/>
      <c r="J167" s="5"/>
      <c r="K167" s="261"/>
      <c r="L167" s="443"/>
      <c r="O167" s="218"/>
    </row>
    <row r="168" spans="1:15" ht="30" customHeight="1">
      <c r="A168" s="326" t="s">
        <v>623</v>
      </c>
      <c r="B168" s="161"/>
      <c r="C168" s="135">
        <v>6</v>
      </c>
      <c r="D168" s="131" t="s">
        <v>545</v>
      </c>
      <c r="E168" s="132"/>
      <c r="F168" s="5">
        <f t="shared" si="8"/>
        <v>0</v>
      </c>
      <c r="G168" s="5"/>
      <c r="H168" s="131"/>
      <c r="I168" s="132"/>
      <c r="J168" s="5"/>
      <c r="K168" s="261"/>
      <c r="L168" s="443"/>
      <c r="O168" s="218"/>
    </row>
    <row r="169" spans="1:15" ht="30" customHeight="1">
      <c r="A169" s="326" t="s">
        <v>624</v>
      </c>
      <c r="B169" s="161"/>
      <c r="C169" s="135">
        <v>6</v>
      </c>
      <c r="D169" s="131" t="s">
        <v>545</v>
      </c>
      <c r="E169" s="132"/>
      <c r="F169" s="5">
        <f t="shared" si="8"/>
        <v>0</v>
      </c>
      <c r="G169" s="135"/>
      <c r="H169" s="131"/>
      <c r="I169" s="132"/>
      <c r="J169" s="5"/>
      <c r="K169" s="261"/>
      <c r="L169" s="443"/>
      <c r="O169" s="218"/>
    </row>
    <row r="170" spans="1:15" ht="30" customHeight="1">
      <c r="A170" s="326" t="s">
        <v>625</v>
      </c>
      <c r="B170" s="161"/>
      <c r="C170" s="135">
        <v>18</v>
      </c>
      <c r="D170" s="131" t="s">
        <v>545</v>
      </c>
      <c r="E170" s="132"/>
      <c r="F170" s="5">
        <f t="shared" si="8"/>
        <v>0</v>
      </c>
      <c r="G170" s="135"/>
      <c r="H170" s="131"/>
      <c r="I170" s="132"/>
      <c r="J170" s="5"/>
      <c r="K170" s="261"/>
      <c r="L170" s="443"/>
      <c r="O170" s="218"/>
    </row>
    <row r="171" spans="1:15" ht="30" customHeight="1">
      <c r="A171" s="326" t="s">
        <v>935</v>
      </c>
      <c r="B171" s="161"/>
      <c r="C171" s="135">
        <v>2</v>
      </c>
      <c r="D171" s="131" t="s">
        <v>545</v>
      </c>
      <c r="E171" s="132"/>
      <c r="F171" s="5">
        <f t="shared" si="8"/>
        <v>0</v>
      </c>
      <c r="G171" s="135"/>
      <c r="H171" s="131"/>
      <c r="I171" s="132"/>
      <c r="J171" s="5"/>
      <c r="K171" s="261"/>
      <c r="L171" s="443"/>
      <c r="O171" s="218"/>
    </row>
    <row r="172" spans="1:15" ht="30" customHeight="1">
      <c r="A172" s="326" t="s">
        <v>936</v>
      </c>
      <c r="B172" s="161"/>
      <c r="C172" s="135">
        <v>4</v>
      </c>
      <c r="D172" s="131" t="s">
        <v>545</v>
      </c>
      <c r="E172" s="132"/>
      <c r="F172" s="5">
        <f t="shared" si="8"/>
        <v>0</v>
      </c>
      <c r="G172" s="135"/>
      <c r="H172" s="131"/>
      <c r="I172" s="132"/>
      <c r="J172" s="5"/>
      <c r="K172" s="261"/>
      <c r="L172" s="443"/>
      <c r="O172" s="218"/>
    </row>
    <row r="173" spans="1:15" ht="30" customHeight="1">
      <c r="A173" s="136"/>
      <c r="B173" s="161"/>
      <c r="C173" s="135"/>
      <c r="D173" s="131"/>
      <c r="E173" s="132"/>
      <c r="F173" s="5"/>
      <c r="G173" s="135"/>
      <c r="H173" s="131"/>
      <c r="I173" s="132"/>
      <c r="J173" s="5"/>
      <c r="K173" s="167"/>
      <c r="L173" s="327"/>
    </row>
    <row r="174" spans="1:15" ht="30" customHeight="1">
      <c r="A174" s="136"/>
      <c r="B174" s="161"/>
      <c r="C174" s="135"/>
      <c r="D174" s="131"/>
      <c r="E174" s="132"/>
      <c r="F174" s="5"/>
      <c r="G174" s="135"/>
      <c r="H174" s="131"/>
      <c r="I174" s="132"/>
      <c r="J174" s="5"/>
      <c r="K174" s="167"/>
      <c r="L174" s="169"/>
    </row>
    <row r="175" spans="1:15" ht="30" customHeight="1">
      <c r="A175" s="338"/>
      <c r="B175" s="161"/>
      <c r="C175" s="135"/>
      <c r="D175" s="131"/>
      <c r="E175" s="132"/>
      <c r="F175" s="5"/>
      <c r="G175" s="135"/>
      <c r="H175" s="131"/>
      <c r="I175" s="132"/>
      <c r="J175" s="5"/>
      <c r="K175" s="167"/>
      <c r="L175" s="169"/>
    </row>
    <row r="176" spans="1:15" ht="30" customHeight="1">
      <c r="A176" s="338"/>
      <c r="B176" s="161"/>
      <c r="C176" s="135"/>
      <c r="D176" s="131"/>
      <c r="E176" s="132"/>
      <c r="F176" s="5"/>
      <c r="G176" s="135"/>
      <c r="H176" s="131"/>
      <c r="I176" s="132"/>
      <c r="J176" s="5"/>
      <c r="K176" s="167"/>
      <c r="L176" s="169"/>
    </row>
    <row r="177" spans="1:15" ht="30" customHeight="1">
      <c r="A177" s="338"/>
      <c r="B177" s="161"/>
      <c r="C177" s="135"/>
      <c r="D177" s="131"/>
      <c r="E177" s="132"/>
      <c r="F177" s="5"/>
      <c r="G177" s="162"/>
      <c r="H177" s="3"/>
      <c r="I177" s="164"/>
      <c r="J177" s="164"/>
      <c r="K177" s="333"/>
      <c r="L177" s="169"/>
    </row>
    <row r="178" spans="1:15" ht="30" customHeight="1">
      <c r="A178" s="136"/>
      <c r="B178" s="161"/>
      <c r="C178" s="135"/>
      <c r="D178" s="131"/>
      <c r="E178" s="132"/>
      <c r="F178" s="5"/>
      <c r="G178" s="162"/>
      <c r="H178" s="3"/>
      <c r="I178" s="164"/>
      <c r="J178" s="164"/>
      <c r="K178" s="333"/>
      <c r="L178" s="169"/>
    </row>
    <row r="179" spans="1:15" ht="30" customHeight="1">
      <c r="A179" s="330" t="s">
        <v>523</v>
      </c>
      <c r="B179" s="174"/>
      <c r="C179" s="362"/>
      <c r="D179" s="335"/>
      <c r="E179" s="132"/>
      <c r="F179" s="331">
        <f>SUM(F166:F178)</f>
        <v>0</v>
      </c>
      <c r="G179" s="183"/>
      <c r="H179" s="3"/>
      <c r="I179" s="164"/>
      <c r="J179" s="331"/>
      <c r="K179" s="336"/>
      <c r="L179" s="337"/>
    </row>
    <row r="180" spans="1:15" ht="15.6" customHeight="1">
      <c r="A180" s="180"/>
      <c r="B180" s="181"/>
      <c r="C180" s="180"/>
      <c r="D180" s="182"/>
      <c r="E180" s="180"/>
      <c r="F180" s="180"/>
      <c r="H180" s="180"/>
      <c r="I180" s="180"/>
      <c r="J180" s="180"/>
      <c r="L180" s="114"/>
    </row>
    <row r="181" spans="1:15" ht="30" customHeight="1">
      <c r="A181" s="596" t="s">
        <v>14</v>
      </c>
      <c r="B181" s="596"/>
      <c r="C181" s="596"/>
      <c r="D181" s="596"/>
      <c r="E181" s="596"/>
      <c r="F181" s="596"/>
      <c r="G181" s="597"/>
      <c r="H181" s="597"/>
      <c r="I181" s="597"/>
      <c r="K181" s="612">
        <f>K161+1</f>
        <v>51</v>
      </c>
      <c r="L181" s="612"/>
    </row>
    <row r="182" spans="1:15" ht="15" customHeight="1">
      <c r="A182" s="598" t="s">
        <v>12</v>
      </c>
      <c r="B182" s="601" t="s">
        <v>13</v>
      </c>
      <c r="C182" s="585" t="s">
        <v>9</v>
      </c>
      <c r="D182" s="604"/>
      <c r="E182" s="604"/>
      <c r="F182" s="604"/>
      <c r="G182" s="606" t="s">
        <v>4</v>
      </c>
      <c r="H182" s="607"/>
      <c r="I182" s="607"/>
      <c r="J182" s="608"/>
      <c r="K182" s="592" t="s">
        <v>2</v>
      </c>
      <c r="L182" s="593"/>
    </row>
    <row r="183" spans="1:15" ht="15" customHeight="1">
      <c r="A183" s="599"/>
      <c r="B183" s="602"/>
      <c r="C183" s="587"/>
      <c r="D183" s="605"/>
      <c r="E183" s="605"/>
      <c r="F183" s="605"/>
      <c r="G183" s="609"/>
      <c r="H183" s="610"/>
      <c r="I183" s="610"/>
      <c r="J183" s="611"/>
      <c r="K183" s="594"/>
      <c r="L183" s="595"/>
    </row>
    <row r="184" spans="1:15" ht="30" customHeight="1">
      <c r="A184" s="600"/>
      <c r="B184" s="603"/>
      <c r="C184" s="155" t="s">
        <v>0</v>
      </c>
      <c r="D184" s="156" t="s">
        <v>1</v>
      </c>
      <c r="E184" s="155" t="s">
        <v>5</v>
      </c>
      <c r="F184" s="157" t="s">
        <v>3</v>
      </c>
      <c r="G184" s="155" t="s">
        <v>0</v>
      </c>
      <c r="H184" s="158" t="s">
        <v>1</v>
      </c>
      <c r="I184" s="159" t="s">
        <v>5</v>
      </c>
      <c r="J184" s="159" t="s">
        <v>3</v>
      </c>
      <c r="K184" s="594"/>
      <c r="L184" s="595"/>
    </row>
    <row r="185" spans="1:15" ht="30" customHeight="1">
      <c r="A185" s="136" t="s">
        <v>626</v>
      </c>
      <c r="B185" s="161"/>
      <c r="C185" s="135"/>
      <c r="D185" s="131"/>
      <c r="E185" s="132"/>
      <c r="F185" s="5"/>
      <c r="G185" s="162"/>
      <c r="H185" s="163"/>
      <c r="I185" s="164"/>
      <c r="J185" s="164"/>
      <c r="K185" s="167"/>
      <c r="L185" s="327"/>
    </row>
    <row r="186" spans="1:15" ht="30" customHeight="1">
      <c r="A186" s="326" t="s">
        <v>525</v>
      </c>
      <c r="B186" s="161" t="s">
        <v>529</v>
      </c>
      <c r="C186" s="135">
        <v>25</v>
      </c>
      <c r="D186" s="131" t="s">
        <v>393</v>
      </c>
      <c r="E186" s="132"/>
      <c r="F186" s="5">
        <f t="shared" ref="F186:F199" si="9">ROUNDDOWN(C186*E186,0)</f>
        <v>0</v>
      </c>
      <c r="G186" s="5"/>
      <c r="H186" s="131"/>
      <c r="I186" s="132"/>
      <c r="J186" s="5"/>
      <c r="K186" s="261"/>
      <c r="L186" s="443"/>
      <c r="O186" s="218"/>
    </row>
    <row r="187" spans="1:15" ht="30" customHeight="1">
      <c r="A187" s="326" t="s">
        <v>527</v>
      </c>
      <c r="B187" s="161" t="s">
        <v>530</v>
      </c>
      <c r="C187" s="135">
        <v>86</v>
      </c>
      <c r="D187" s="131" t="s">
        <v>393</v>
      </c>
      <c r="E187" s="132"/>
      <c r="F187" s="5">
        <f t="shared" si="9"/>
        <v>0</v>
      </c>
      <c r="G187" s="135"/>
      <c r="H187" s="131"/>
      <c r="I187" s="132"/>
      <c r="J187" s="5"/>
      <c r="K187" s="261"/>
      <c r="L187" s="443"/>
      <c r="O187" s="218"/>
    </row>
    <row r="188" spans="1:15" ht="30" customHeight="1">
      <c r="A188" s="326" t="s">
        <v>527</v>
      </c>
      <c r="B188" s="161" t="s">
        <v>627</v>
      </c>
      <c r="C188" s="135">
        <v>51</v>
      </c>
      <c r="D188" s="131" t="s">
        <v>393</v>
      </c>
      <c r="E188" s="132"/>
      <c r="F188" s="5">
        <f t="shared" si="9"/>
        <v>0</v>
      </c>
      <c r="G188" s="5"/>
      <c r="H188" s="131"/>
      <c r="I188" s="132"/>
      <c r="J188" s="5"/>
      <c r="K188" s="261"/>
      <c r="L188" s="443"/>
      <c r="O188" s="218"/>
    </row>
    <row r="189" spans="1:15" ht="30" customHeight="1">
      <c r="A189" s="326" t="s">
        <v>527</v>
      </c>
      <c r="B189" s="161" t="s">
        <v>628</v>
      </c>
      <c r="C189" s="135">
        <v>8</v>
      </c>
      <c r="D189" s="131" t="s">
        <v>393</v>
      </c>
      <c r="E189" s="132"/>
      <c r="F189" s="5">
        <f t="shared" si="9"/>
        <v>0</v>
      </c>
      <c r="G189" s="135"/>
      <c r="H189" s="131"/>
      <c r="I189" s="132"/>
      <c r="J189" s="5"/>
      <c r="K189" s="261"/>
      <c r="L189" s="443"/>
      <c r="O189" s="218"/>
    </row>
    <row r="190" spans="1:15" ht="30" customHeight="1">
      <c r="A190" s="326" t="s">
        <v>527</v>
      </c>
      <c r="B190" s="161" t="s">
        <v>629</v>
      </c>
      <c r="C190" s="135">
        <v>8</v>
      </c>
      <c r="D190" s="131" t="s">
        <v>393</v>
      </c>
      <c r="E190" s="132"/>
      <c r="F190" s="5">
        <f t="shared" si="9"/>
        <v>0</v>
      </c>
      <c r="G190" s="135"/>
      <c r="H190" s="131"/>
      <c r="I190" s="132"/>
      <c r="J190" s="5"/>
      <c r="K190" s="261"/>
      <c r="L190" s="443"/>
      <c r="O190" s="218"/>
    </row>
    <row r="191" spans="1:15" ht="30" customHeight="1">
      <c r="A191" s="326" t="s">
        <v>527</v>
      </c>
      <c r="B191" s="161" t="s">
        <v>630</v>
      </c>
      <c r="C191" s="135">
        <v>119</v>
      </c>
      <c r="D191" s="131" t="s">
        <v>393</v>
      </c>
      <c r="E191" s="132"/>
      <c r="F191" s="5">
        <f t="shared" si="9"/>
        <v>0</v>
      </c>
      <c r="G191" s="135"/>
      <c r="H191" s="131"/>
      <c r="I191" s="132"/>
      <c r="J191" s="5"/>
      <c r="K191" s="261"/>
      <c r="L191" s="443"/>
      <c r="O191" s="218"/>
    </row>
    <row r="192" spans="1:15" ht="30" customHeight="1">
      <c r="A192" s="326" t="s">
        <v>631</v>
      </c>
      <c r="B192" s="161" t="s">
        <v>632</v>
      </c>
      <c r="C192" s="135">
        <v>2</v>
      </c>
      <c r="D192" s="131" t="s">
        <v>545</v>
      </c>
      <c r="E192" s="132"/>
      <c r="F192" s="5">
        <f t="shared" si="9"/>
        <v>0</v>
      </c>
      <c r="G192" s="135"/>
      <c r="H192" s="131"/>
      <c r="I192" s="132"/>
      <c r="J192" s="5"/>
      <c r="K192" s="261"/>
      <c r="L192" s="443"/>
      <c r="O192" s="218"/>
    </row>
    <row r="193" spans="1:15" ht="30" customHeight="1">
      <c r="A193" s="326" t="s">
        <v>527</v>
      </c>
      <c r="B193" s="161" t="s">
        <v>546</v>
      </c>
      <c r="C193" s="135">
        <v>4</v>
      </c>
      <c r="D193" s="131" t="s">
        <v>545</v>
      </c>
      <c r="E193" s="132"/>
      <c r="F193" s="5">
        <f t="shared" si="9"/>
        <v>0</v>
      </c>
      <c r="G193" s="135"/>
      <c r="H193" s="131"/>
      <c r="I193" s="132"/>
      <c r="J193" s="5"/>
      <c r="K193" s="261"/>
      <c r="L193" s="443"/>
      <c r="O193" s="218"/>
    </row>
    <row r="194" spans="1:15" ht="30" customHeight="1">
      <c r="A194" s="326" t="s">
        <v>527</v>
      </c>
      <c r="B194" s="161" t="s">
        <v>633</v>
      </c>
      <c r="C194" s="135">
        <v>6</v>
      </c>
      <c r="D194" s="131" t="s">
        <v>545</v>
      </c>
      <c r="E194" s="132"/>
      <c r="F194" s="5">
        <f t="shared" si="9"/>
        <v>0</v>
      </c>
      <c r="G194" s="135"/>
      <c r="H194" s="131"/>
      <c r="I194" s="132"/>
      <c r="J194" s="5"/>
      <c r="K194" s="261"/>
      <c r="L194" s="443"/>
      <c r="O194" s="218"/>
    </row>
    <row r="195" spans="1:15" ht="30" customHeight="1">
      <c r="A195" s="326" t="s">
        <v>535</v>
      </c>
      <c r="B195" s="161" t="s">
        <v>539</v>
      </c>
      <c r="C195" s="135">
        <v>318</v>
      </c>
      <c r="D195" s="131" t="s">
        <v>393</v>
      </c>
      <c r="E195" s="132"/>
      <c r="F195" s="5">
        <f t="shared" si="9"/>
        <v>0</v>
      </c>
      <c r="G195" s="135"/>
      <c r="H195" s="131"/>
      <c r="I195" s="132"/>
      <c r="J195" s="5"/>
      <c r="K195" s="261"/>
      <c r="L195" s="443"/>
      <c r="O195" s="218"/>
    </row>
    <row r="196" spans="1:15" ht="30" customHeight="1">
      <c r="A196" s="326" t="s">
        <v>634</v>
      </c>
      <c r="B196" s="161" t="s">
        <v>635</v>
      </c>
      <c r="C196" s="135">
        <v>8</v>
      </c>
      <c r="D196" s="131" t="s">
        <v>393</v>
      </c>
      <c r="E196" s="132"/>
      <c r="F196" s="5">
        <f t="shared" si="9"/>
        <v>0</v>
      </c>
      <c r="G196" s="135"/>
      <c r="H196" s="131"/>
      <c r="I196" s="132"/>
      <c r="J196" s="5"/>
      <c r="K196" s="261"/>
      <c r="L196" s="443"/>
      <c r="O196" s="218"/>
    </row>
    <row r="197" spans="1:15" ht="30" customHeight="1">
      <c r="A197" s="326" t="s">
        <v>527</v>
      </c>
      <c r="B197" s="161" t="s">
        <v>636</v>
      </c>
      <c r="C197" s="135">
        <v>155</v>
      </c>
      <c r="D197" s="131" t="s">
        <v>393</v>
      </c>
      <c r="E197" s="132"/>
      <c r="F197" s="5">
        <f t="shared" si="9"/>
        <v>0</v>
      </c>
      <c r="G197" s="162"/>
      <c r="H197" s="3"/>
      <c r="I197" s="164"/>
      <c r="J197" s="164"/>
      <c r="K197" s="261"/>
      <c r="L197" s="443"/>
      <c r="O197" s="218"/>
    </row>
    <row r="198" spans="1:15" ht="30" customHeight="1">
      <c r="A198" s="326" t="s">
        <v>527</v>
      </c>
      <c r="B198" s="161" t="s">
        <v>637</v>
      </c>
      <c r="C198" s="135">
        <v>117</v>
      </c>
      <c r="D198" s="131" t="s">
        <v>393</v>
      </c>
      <c r="E198" s="132"/>
      <c r="F198" s="5">
        <f t="shared" si="9"/>
        <v>0</v>
      </c>
      <c r="G198" s="162"/>
      <c r="H198" s="3"/>
      <c r="I198" s="164"/>
      <c r="J198" s="164"/>
      <c r="K198" s="261"/>
      <c r="L198" s="443"/>
      <c r="O198" s="218"/>
    </row>
    <row r="199" spans="1:15" ht="30" customHeight="1">
      <c r="A199" s="341" t="s">
        <v>638</v>
      </c>
      <c r="B199" s="174"/>
      <c r="C199" s="362">
        <v>1</v>
      </c>
      <c r="D199" s="335" t="s">
        <v>518</v>
      </c>
      <c r="E199" s="132"/>
      <c r="F199" s="331">
        <f t="shared" si="9"/>
        <v>0</v>
      </c>
      <c r="G199" s="183"/>
      <c r="H199" s="3"/>
      <c r="I199" s="164"/>
      <c r="J199" s="331"/>
      <c r="K199" s="444"/>
      <c r="L199" s="445"/>
      <c r="O199" s="218"/>
    </row>
    <row r="200" spans="1:15" ht="15.6" customHeight="1">
      <c r="A200" s="180"/>
      <c r="B200" s="181"/>
      <c r="C200" s="180"/>
      <c r="D200" s="182"/>
      <c r="E200" s="180"/>
      <c r="F200" s="180"/>
      <c r="H200" s="180"/>
      <c r="I200" s="180"/>
      <c r="J200" s="180"/>
      <c r="L200" s="114"/>
    </row>
    <row r="201" spans="1:15" ht="30" customHeight="1">
      <c r="A201" s="596" t="s">
        <v>14</v>
      </c>
      <c r="B201" s="596"/>
      <c r="C201" s="596"/>
      <c r="D201" s="596"/>
      <c r="E201" s="596"/>
      <c r="F201" s="596"/>
      <c r="G201" s="597"/>
      <c r="H201" s="597"/>
      <c r="I201" s="597"/>
      <c r="K201" s="612">
        <f>K181+1</f>
        <v>52</v>
      </c>
      <c r="L201" s="612"/>
    </row>
    <row r="202" spans="1:15" ht="15" customHeight="1">
      <c r="A202" s="598" t="s">
        <v>12</v>
      </c>
      <c r="B202" s="601" t="s">
        <v>13</v>
      </c>
      <c r="C202" s="585" t="s">
        <v>9</v>
      </c>
      <c r="D202" s="604"/>
      <c r="E202" s="604"/>
      <c r="F202" s="604"/>
      <c r="G202" s="606" t="s">
        <v>4</v>
      </c>
      <c r="H202" s="607"/>
      <c r="I202" s="607"/>
      <c r="J202" s="608"/>
      <c r="K202" s="592" t="s">
        <v>2</v>
      </c>
      <c r="L202" s="593"/>
    </row>
    <row r="203" spans="1:15" ht="15" customHeight="1">
      <c r="A203" s="599"/>
      <c r="B203" s="602"/>
      <c r="C203" s="587"/>
      <c r="D203" s="605"/>
      <c r="E203" s="605"/>
      <c r="F203" s="605"/>
      <c r="G203" s="609"/>
      <c r="H203" s="610"/>
      <c r="I203" s="610"/>
      <c r="J203" s="611"/>
      <c r="K203" s="594"/>
      <c r="L203" s="595"/>
    </row>
    <row r="204" spans="1:15" ht="30" customHeight="1">
      <c r="A204" s="600"/>
      <c r="B204" s="603"/>
      <c r="C204" s="155" t="s">
        <v>0</v>
      </c>
      <c r="D204" s="156" t="s">
        <v>1</v>
      </c>
      <c r="E204" s="155" t="s">
        <v>5</v>
      </c>
      <c r="F204" s="157" t="s">
        <v>3</v>
      </c>
      <c r="G204" s="155" t="s">
        <v>0</v>
      </c>
      <c r="H204" s="158" t="s">
        <v>1</v>
      </c>
      <c r="I204" s="159" t="s">
        <v>5</v>
      </c>
      <c r="J204" s="159" t="s">
        <v>3</v>
      </c>
      <c r="K204" s="594"/>
      <c r="L204" s="595"/>
    </row>
    <row r="205" spans="1:15" ht="30" customHeight="1">
      <c r="A205" s="326" t="s">
        <v>639</v>
      </c>
      <c r="B205" s="161" t="s">
        <v>640</v>
      </c>
      <c r="C205" s="135">
        <v>1</v>
      </c>
      <c r="D205" s="131" t="s">
        <v>518</v>
      </c>
      <c r="E205" s="132"/>
      <c r="F205" s="5">
        <f t="shared" ref="F205:F206" si="10">ROUNDDOWN(C205*E205,0)</f>
        <v>0</v>
      </c>
      <c r="G205" s="162"/>
      <c r="H205" s="163"/>
      <c r="I205" s="164"/>
      <c r="J205" s="164"/>
      <c r="K205" s="261"/>
      <c r="L205" s="443"/>
      <c r="O205" s="218"/>
    </row>
    <row r="206" spans="1:15" ht="30" customHeight="1">
      <c r="A206" s="326" t="s">
        <v>641</v>
      </c>
      <c r="B206" s="161"/>
      <c r="C206" s="135">
        <v>1</v>
      </c>
      <c r="D206" s="131" t="s">
        <v>518</v>
      </c>
      <c r="E206" s="132"/>
      <c r="F206" s="5">
        <f t="shared" si="10"/>
        <v>0</v>
      </c>
      <c r="G206" s="5"/>
      <c r="H206" s="131"/>
      <c r="I206" s="132"/>
      <c r="J206" s="5"/>
      <c r="K206" s="261"/>
      <c r="L206" s="443"/>
      <c r="O206" s="218"/>
    </row>
    <row r="207" spans="1:15" ht="30" customHeight="1">
      <c r="A207" s="326"/>
      <c r="B207" s="161"/>
      <c r="C207" s="493"/>
      <c r="D207" s="168"/>
      <c r="E207" s="132"/>
      <c r="F207" s="5"/>
      <c r="G207" s="135"/>
      <c r="H207" s="131"/>
      <c r="I207" s="132"/>
      <c r="J207" s="5"/>
      <c r="K207" s="167"/>
      <c r="L207" s="169"/>
    </row>
    <row r="208" spans="1:15" ht="30" customHeight="1">
      <c r="A208" s="326"/>
      <c r="B208" s="161"/>
      <c r="C208" s="135"/>
      <c r="D208" s="131"/>
      <c r="E208" s="132"/>
      <c r="F208" s="5"/>
      <c r="G208" s="5"/>
      <c r="H208" s="131"/>
      <c r="I208" s="132"/>
      <c r="J208" s="5"/>
      <c r="K208" s="167"/>
      <c r="L208" s="169"/>
    </row>
    <row r="209" spans="1:12" ht="30" customHeight="1">
      <c r="A209" s="326"/>
      <c r="B209" s="161"/>
      <c r="C209" s="135"/>
      <c r="D209" s="131"/>
      <c r="E209" s="132"/>
      <c r="F209" s="5"/>
      <c r="G209" s="135"/>
      <c r="H209" s="131"/>
      <c r="I209" s="132"/>
      <c r="J209" s="5"/>
      <c r="K209" s="167"/>
      <c r="L209" s="169"/>
    </row>
    <row r="210" spans="1:12" ht="30" customHeight="1">
      <c r="A210" s="326"/>
      <c r="B210" s="161"/>
      <c r="C210" s="135"/>
      <c r="D210" s="131"/>
      <c r="E210" s="132"/>
      <c r="F210" s="5"/>
      <c r="G210" s="135"/>
      <c r="H210" s="131"/>
      <c r="I210" s="132"/>
      <c r="J210" s="5"/>
      <c r="K210" s="167"/>
      <c r="L210" s="169"/>
    </row>
    <row r="211" spans="1:12" ht="30" customHeight="1">
      <c r="A211" s="326"/>
      <c r="B211" s="161"/>
      <c r="C211" s="135"/>
      <c r="D211" s="131"/>
      <c r="E211" s="132"/>
      <c r="F211" s="5"/>
      <c r="G211" s="135"/>
      <c r="H211" s="131"/>
      <c r="I211" s="132"/>
      <c r="J211" s="5"/>
      <c r="K211" s="167"/>
      <c r="L211" s="169"/>
    </row>
    <row r="212" spans="1:12" ht="30" customHeight="1">
      <c r="A212" s="136"/>
      <c r="B212" s="161"/>
      <c r="C212" s="135"/>
      <c r="D212" s="131"/>
      <c r="E212" s="132"/>
      <c r="F212" s="5"/>
      <c r="G212" s="135"/>
      <c r="H212" s="131"/>
      <c r="I212" s="132"/>
      <c r="J212" s="5"/>
      <c r="K212" s="167"/>
      <c r="L212" s="169"/>
    </row>
    <row r="213" spans="1:12" ht="30" customHeight="1">
      <c r="A213" s="136"/>
      <c r="B213" s="161"/>
      <c r="C213" s="135"/>
      <c r="D213" s="131"/>
      <c r="E213" s="132"/>
      <c r="F213" s="5"/>
      <c r="G213" s="135"/>
      <c r="H213" s="131"/>
      <c r="I213" s="132"/>
      <c r="J213" s="5"/>
      <c r="K213" s="167"/>
      <c r="L213" s="327"/>
    </row>
    <row r="214" spans="1:12" ht="30" customHeight="1">
      <c r="A214" s="136"/>
      <c r="B214" s="161"/>
      <c r="C214" s="135"/>
      <c r="D214" s="131"/>
      <c r="E214" s="132"/>
      <c r="F214" s="5"/>
      <c r="G214" s="135"/>
      <c r="H214" s="131"/>
      <c r="I214" s="132"/>
      <c r="J214" s="5"/>
      <c r="K214" s="167"/>
      <c r="L214" s="169"/>
    </row>
    <row r="215" spans="1:12" ht="30" customHeight="1">
      <c r="A215" s="338"/>
      <c r="B215" s="161"/>
      <c r="C215" s="135"/>
      <c r="D215" s="131"/>
      <c r="E215" s="132"/>
      <c r="F215" s="5"/>
      <c r="G215" s="135"/>
      <c r="H215" s="131"/>
      <c r="I215" s="132"/>
      <c r="J215" s="5"/>
      <c r="K215" s="167"/>
      <c r="L215" s="169"/>
    </row>
    <row r="216" spans="1:12" ht="30" customHeight="1">
      <c r="A216" s="338"/>
      <c r="B216" s="161"/>
      <c r="C216" s="135"/>
      <c r="D216" s="131"/>
      <c r="E216" s="132"/>
      <c r="F216" s="5"/>
      <c r="G216" s="135"/>
      <c r="H216" s="131"/>
      <c r="I216" s="132"/>
      <c r="J216" s="5"/>
      <c r="K216" s="167"/>
      <c r="L216" s="169"/>
    </row>
    <row r="217" spans="1:12" ht="30" customHeight="1">
      <c r="A217" s="338"/>
      <c r="B217" s="161"/>
      <c r="C217" s="135"/>
      <c r="D217" s="131"/>
      <c r="E217" s="132"/>
      <c r="F217" s="5"/>
      <c r="G217" s="162"/>
      <c r="H217" s="3"/>
      <c r="I217" s="164"/>
      <c r="J217" s="164"/>
      <c r="K217" s="333"/>
      <c r="L217" s="169"/>
    </row>
    <row r="218" spans="1:12" ht="30" customHeight="1">
      <c r="A218" s="136"/>
      <c r="B218" s="161"/>
      <c r="C218" s="135"/>
      <c r="D218" s="131"/>
      <c r="E218" s="132"/>
      <c r="F218" s="5"/>
      <c r="G218" s="162"/>
      <c r="H218" s="3"/>
      <c r="I218" s="164"/>
      <c r="J218" s="164"/>
      <c r="K218" s="333"/>
      <c r="L218" s="169"/>
    </row>
    <row r="219" spans="1:12" ht="30" customHeight="1">
      <c r="A219" s="330" t="s">
        <v>523</v>
      </c>
      <c r="B219" s="174"/>
      <c r="C219" s="362"/>
      <c r="D219" s="335"/>
      <c r="E219" s="132"/>
      <c r="F219" s="331">
        <f>SUM(F185:F199,F205:F218)</f>
        <v>0</v>
      </c>
      <c r="G219" s="183"/>
      <c r="H219" s="3"/>
      <c r="I219" s="164"/>
      <c r="J219" s="331"/>
      <c r="K219" s="336"/>
      <c r="L219" s="337"/>
    </row>
    <row r="220" spans="1:12" ht="15.6" customHeight="1">
      <c r="A220" s="180"/>
      <c r="B220" s="181"/>
      <c r="C220" s="180"/>
      <c r="D220" s="182"/>
      <c r="E220" s="180"/>
      <c r="F220" s="180"/>
      <c r="H220" s="180"/>
      <c r="I220" s="180"/>
      <c r="J220" s="180"/>
      <c r="L220" s="114"/>
    </row>
    <row r="221" spans="1:12" ht="30" customHeight="1">
      <c r="A221" s="596" t="s">
        <v>14</v>
      </c>
      <c r="B221" s="596"/>
      <c r="C221" s="596"/>
      <c r="D221" s="596"/>
      <c r="E221" s="596"/>
      <c r="F221" s="596"/>
      <c r="G221" s="597"/>
      <c r="H221" s="597"/>
      <c r="I221" s="597"/>
      <c r="K221" s="612">
        <f>K201+1</f>
        <v>53</v>
      </c>
      <c r="L221" s="612"/>
    </row>
    <row r="222" spans="1:12" ht="15" customHeight="1">
      <c r="A222" s="598" t="s">
        <v>12</v>
      </c>
      <c r="B222" s="601" t="s">
        <v>13</v>
      </c>
      <c r="C222" s="585" t="s">
        <v>9</v>
      </c>
      <c r="D222" s="604"/>
      <c r="E222" s="604"/>
      <c r="F222" s="604"/>
      <c r="G222" s="606" t="s">
        <v>4</v>
      </c>
      <c r="H222" s="607"/>
      <c r="I222" s="607"/>
      <c r="J222" s="608"/>
      <c r="K222" s="592" t="s">
        <v>2</v>
      </c>
      <c r="L222" s="593"/>
    </row>
    <row r="223" spans="1:12" ht="15" customHeight="1">
      <c r="A223" s="599"/>
      <c r="B223" s="602"/>
      <c r="C223" s="587"/>
      <c r="D223" s="605"/>
      <c r="E223" s="605"/>
      <c r="F223" s="605"/>
      <c r="G223" s="609"/>
      <c r="H223" s="610"/>
      <c r="I223" s="610"/>
      <c r="J223" s="611"/>
      <c r="K223" s="594"/>
      <c r="L223" s="595"/>
    </row>
    <row r="224" spans="1:12" ht="30" customHeight="1">
      <c r="A224" s="600"/>
      <c r="B224" s="603"/>
      <c r="C224" s="155" t="s">
        <v>0</v>
      </c>
      <c r="D224" s="156" t="s">
        <v>1</v>
      </c>
      <c r="E224" s="155" t="s">
        <v>5</v>
      </c>
      <c r="F224" s="157" t="s">
        <v>3</v>
      </c>
      <c r="G224" s="155" t="s">
        <v>0</v>
      </c>
      <c r="H224" s="158" t="s">
        <v>1</v>
      </c>
      <c r="I224" s="159" t="s">
        <v>5</v>
      </c>
      <c r="J224" s="159" t="s">
        <v>3</v>
      </c>
      <c r="K224" s="594"/>
      <c r="L224" s="595"/>
    </row>
    <row r="225" spans="1:15" ht="30" customHeight="1">
      <c r="A225" s="136" t="s">
        <v>642</v>
      </c>
      <c r="B225" s="161"/>
      <c r="C225" s="135"/>
      <c r="D225" s="131"/>
      <c r="E225" s="132"/>
      <c r="F225" s="5"/>
      <c r="G225" s="162"/>
      <c r="H225" s="163"/>
      <c r="I225" s="164"/>
      <c r="J225" s="164"/>
      <c r="K225" s="167"/>
      <c r="L225" s="327"/>
    </row>
    <row r="226" spans="1:15" ht="30" customHeight="1">
      <c r="A226" s="326" t="s">
        <v>643</v>
      </c>
      <c r="B226" s="161"/>
      <c r="C226" s="135">
        <v>1</v>
      </c>
      <c r="D226" s="131" t="s">
        <v>518</v>
      </c>
      <c r="E226" s="132"/>
      <c r="F226" s="5">
        <f t="shared" ref="F226:F229" si="11">ROUNDDOWN(C226*E226,0)</f>
        <v>0</v>
      </c>
      <c r="G226" s="5"/>
      <c r="H226" s="131"/>
      <c r="I226" s="132"/>
      <c r="J226" s="5"/>
      <c r="K226" s="261"/>
      <c r="L226" s="443"/>
      <c r="O226" s="218"/>
    </row>
    <row r="227" spans="1:15" ht="30" customHeight="1">
      <c r="A227" s="326" t="s">
        <v>644</v>
      </c>
      <c r="B227" s="161"/>
      <c r="C227" s="135">
        <v>1</v>
      </c>
      <c r="D227" s="131" t="s">
        <v>518</v>
      </c>
      <c r="E227" s="132"/>
      <c r="F227" s="5">
        <f t="shared" si="11"/>
        <v>0</v>
      </c>
      <c r="G227" s="135"/>
      <c r="H227" s="131"/>
      <c r="I227" s="132"/>
      <c r="J227" s="5"/>
      <c r="K227" s="261"/>
      <c r="L227" s="443"/>
      <c r="O227" s="218"/>
    </row>
    <row r="228" spans="1:15" ht="30" customHeight="1">
      <c r="A228" s="326" t="s">
        <v>525</v>
      </c>
      <c r="B228" s="161" t="s">
        <v>630</v>
      </c>
      <c r="C228" s="135">
        <v>19</v>
      </c>
      <c r="D228" s="131" t="s">
        <v>393</v>
      </c>
      <c r="E228" s="132"/>
      <c r="F228" s="5">
        <f t="shared" si="11"/>
        <v>0</v>
      </c>
      <c r="G228" s="5"/>
      <c r="H228" s="131"/>
      <c r="I228" s="132"/>
      <c r="J228" s="5"/>
      <c r="K228" s="261"/>
      <c r="L228" s="443"/>
      <c r="O228" s="218"/>
    </row>
    <row r="229" spans="1:15" ht="30" customHeight="1">
      <c r="A229" s="326" t="s">
        <v>535</v>
      </c>
      <c r="B229" s="161" t="s">
        <v>541</v>
      </c>
      <c r="C229" s="135">
        <v>19</v>
      </c>
      <c r="D229" s="131" t="s">
        <v>393</v>
      </c>
      <c r="E229" s="132"/>
      <c r="F229" s="5">
        <f t="shared" si="11"/>
        <v>0</v>
      </c>
      <c r="G229" s="135"/>
      <c r="H229" s="131"/>
      <c r="I229" s="132"/>
      <c r="J229" s="5"/>
      <c r="K229" s="261"/>
      <c r="L229" s="443"/>
      <c r="O229" s="218"/>
    </row>
    <row r="230" spans="1:15" ht="30" customHeight="1">
      <c r="A230" s="326"/>
      <c r="B230" s="161"/>
      <c r="C230" s="493"/>
      <c r="D230" s="168"/>
      <c r="E230" s="132"/>
      <c r="F230" s="5"/>
      <c r="G230" s="135"/>
      <c r="H230" s="131"/>
      <c r="I230" s="132"/>
      <c r="J230" s="5"/>
      <c r="K230" s="167"/>
      <c r="L230" s="169"/>
    </row>
    <row r="231" spans="1:15" ht="30" customHeight="1">
      <c r="A231" s="326"/>
      <c r="B231" s="161"/>
      <c r="C231" s="135"/>
      <c r="D231" s="131"/>
      <c r="E231" s="132"/>
      <c r="F231" s="5"/>
      <c r="G231" s="135"/>
      <c r="H231" s="131"/>
      <c r="I231" s="132"/>
      <c r="J231" s="5"/>
      <c r="K231" s="167"/>
      <c r="L231" s="169"/>
    </row>
    <row r="232" spans="1:15" ht="30" customHeight="1">
      <c r="A232" s="136"/>
      <c r="B232" s="161"/>
      <c r="C232" s="135"/>
      <c r="D232" s="131"/>
      <c r="E232" s="132"/>
      <c r="F232" s="5"/>
      <c r="G232" s="135"/>
      <c r="H232" s="131"/>
      <c r="I232" s="132"/>
      <c r="J232" s="5"/>
      <c r="K232" s="167"/>
      <c r="L232" s="169"/>
    </row>
    <row r="233" spans="1:15" ht="30" customHeight="1">
      <c r="A233" s="136"/>
      <c r="B233" s="161"/>
      <c r="C233" s="135"/>
      <c r="D233" s="131"/>
      <c r="E233" s="132"/>
      <c r="F233" s="5"/>
      <c r="G233" s="135"/>
      <c r="H233" s="131"/>
      <c r="I233" s="132"/>
      <c r="J233" s="5"/>
      <c r="K233" s="167"/>
      <c r="L233" s="327"/>
    </row>
    <row r="234" spans="1:15" ht="30" customHeight="1">
      <c r="A234" s="136"/>
      <c r="B234" s="161"/>
      <c r="C234" s="135"/>
      <c r="D234" s="131"/>
      <c r="E234" s="132"/>
      <c r="F234" s="5"/>
      <c r="G234" s="135"/>
      <c r="H234" s="131"/>
      <c r="I234" s="132"/>
      <c r="J234" s="5"/>
      <c r="K234" s="167"/>
      <c r="L234" s="169"/>
    </row>
    <row r="235" spans="1:15" ht="30" customHeight="1">
      <c r="A235" s="338"/>
      <c r="B235" s="161"/>
      <c r="C235" s="135"/>
      <c r="D235" s="131"/>
      <c r="E235" s="132"/>
      <c r="F235" s="5"/>
      <c r="G235" s="135"/>
      <c r="H235" s="131"/>
      <c r="I235" s="132"/>
      <c r="J235" s="5"/>
      <c r="K235" s="167"/>
      <c r="L235" s="169"/>
    </row>
    <row r="236" spans="1:15" ht="30" customHeight="1">
      <c r="A236" s="338"/>
      <c r="B236" s="161"/>
      <c r="C236" s="135"/>
      <c r="D236" s="131"/>
      <c r="E236" s="132"/>
      <c r="F236" s="5"/>
      <c r="G236" s="135"/>
      <c r="H236" s="131"/>
      <c r="I236" s="132"/>
      <c r="J236" s="5"/>
      <c r="K236" s="167"/>
      <c r="L236" s="169"/>
    </row>
    <row r="237" spans="1:15" ht="30" customHeight="1">
      <c r="A237" s="338"/>
      <c r="B237" s="161"/>
      <c r="C237" s="135"/>
      <c r="D237" s="131"/>
      <c r="E237" s="132"/>
      <c r="F237" s="5"/>
      <c r="G237" s="162"/>
      <c r="H237" s="3"/>
      <c r="I237" s="164"/>
      <c r="J237" s="164"/>
      <c r="K237" s="333"/>
      <c r="L237" s="169"/>
    </row>
    <row r="238" spans="1:15" ht="30" customHeight="1">
      <c r="A238" s="136"/>
      <c r="B238" s="161"/>
      <c r="C238" s="135"/>
      <c r="D238" s="131"/>
      <c r="E238" s="132"/>
      <c r="F238" s="5"/>
      <c r="G238" s="162"/>
      <c r="H238" s="3"/>
      <c r="I238" s="164"/>
      <c r="J238" s="164"/>
      <c r="K238" s="333"/>
      <c r="L238" s="169"/>
    </row>
    <row r="239" spans="1:15" ht="30" customHeight="1">
      <c r="A239" s="330" t="s">
        <v>523</v>
      </c>
      <c r="B239" s="174"/>
      <c r="C239" s="362"/>
      <c r="D239" s="335"/>
      <c r="E239" s="132"/>
      <c r="F239" s="331">
        <f>SUM(F226:F238)</f>
        <v>0</v>
      </c>
      <c r="G239" s="183"/>
      <c r="H239" s="3"/>
      <c r="I239" s="164"/>
      <c r="J239" s="331"/>
      <c r="K239" s="336"/>
      <c r="L239" s="337"/>
    </row>
    <row r="240" spans="1:15" ht="15.6" customHeight="1">
      <c r="A240" s="180"/>
      <c r="B240" s="181"/>
      <c r="C240" s="180"/>
      <c r="D240" s="182"/>
      <c r="E240" s="180"/>
      <c r="F240" s="180"/>
      <c r="H240" s="180"/>
      <c r="I240" s="180"/>
      <c r="J240" s="180"/>
      <c r="L240" s="114"/>
    </row>
    <row r="241" spans="1:15" ht="30" customHeight="1">
      <c r="A241" s="596" t="s">
        <v>14</v>
      </c>
      <c r="B241" s="596"/>
      <c r="C241" s="596"/>
      <c r="D241" s="596"/>
      <c r="E241" s="596"/>
      <c r="F241" s="596"/>
      <c r="G241" s="597"/>
      <c r="H241" s="597"/>
      <c r="I241" s="597"/>
      <c r="K241" s="612">
        <f>K221+1</f>
        <v>54</v>
      </c>
      <c r="L241" s="612"/>
    </row>
    <row r="242" spans="1:15" ht="15" customHeight="1">
      <c r="A242" s="598" t="s">
        <v>12</v>
      </c>
      <c r="B242" s="601" t="s">
        <v>13</v>
      </c>
      <c r="C242" s="585" t="s">
        <v>9</v>
      </c>
      <c r="D242" s="604"/>
      <c r="E242" s="604"/>
      <c r="F242" s="604"/>
      <c r="G242" s="606" t="s">
        <v>4</v>
      </c>
      <c r="H242" s="607"/>
      <c r="I242" s="607"/>
      <c r="J242" s="608"/>
      <c r="K242" s="592" t="s">
        <v>2</v>
      </c>
      <c r="L242" s="593"/>
    </row>
    <row r="243" spans="1:15" ht="15" customHeight="1">
      <c r="A243" s="599"/>
      <c r="B243" s="602"/>
      <c r="C243" s="587"/>
      <c r="D243" s="605"/>
      <c r="E243" s="605"/>
      <c r="F243" s="605"/>
      <c r="G243" s="609"/>
      <c r="H243" s="610"/>
      <c r="I243" s="610"/>
      <c r="J243" s="611"/>
      <c r="K243" s="594"/>
      <c r="L243" s="595"/>
    </row>
    <row r="244" spans="1:15" ht="30" customHeight="1">
      <c r="A244" s="600"/>
      <c r="B244" s="603"/>
      <c r="C244" s="155" t="s">
        <v>0</v>
      </c>
      <c r="D244" s="156" t="s">
        <v>1</v>
      </c>
      <c r="E244" s="155" t="s">
        <v>5</v>
      </c>
      <c r="F244" s="157" t="s">
        <v>3</v>
      </c>
      <c r="G244" s="155" t="s">
        <v>0</v>
      </c>
      <c r="H244" s="158" t="s">
        <v>1</v>
      </c>
      <c r="I244" s="159" t="s">
        <v>5</v>
      </c>
      <c r="J244" s="159" t="s">
        <v>3</v>
      </c>
      <c r="K244" s="594"/>
      <c r="L244" s="595"/>
    </row>
    <row r="245" spans="1:15" ht="30" customHeight="1">
      <c r="A245" s="136" t="s">
        <v>645</v>
      </c>
      <c r="B245" s="161"/>
      <c r="C245" s="135"/>
      <c r="D245" s="131"/>
      <c r="E245" s="132"/>
      <c r="F245" s="5"/>
      <c r="G245" s="162"/>
      <c r="H245" s="163"/>
      <c r="I245" s="164"/>
      <c r="J245" s="164"/>
      <c r="K245" s="167"/>
      <c r="L245" s="327"/>
    </row>
    <row r="246" spans="1:15" ht="30" customHeight="1">
      <c r="A246" s="326" t="s">
        <v>525</v>
      </c>
      <c r="B246" s="161" t="s">
        <v>526</v>
      </c>
      <c r="C246" s="135">
        <v>132</v>
      </c>
      <c r="D246" s="131" t="s">
        <v>393</v>
      </c>
      <c r="E246" s="132"/>
      <c r="F246" s="5">
        <f t="shared" ref="F246:F259" si="12">ROUNDDOWN(C246*E246,0)</f>
        <v>0</v>
      </c>
      <c r="G246" s="5"/>
      <c r="H246" s="131"/>
      <c r="I246" s="132"/>
      <c r="J246" s="5"/>
      <c r="K246" s="261"/>
      <c r="L246" s="443"/>
      <c r="O246" s="218"/>
    </row>
    <row r="247" spans="1:15" ht="30" customHeight="1">
      <c r="A247" s="326" t="s">
        <v>527</v>
      </c>
      <c r="B247" s="161" t="s">
        <v>528</v>
      </c>
      <c r="C247" s="135">
        <v>142</v>
      </c>
      <c r="D247" s="131" t="s">
        <v>393</v>
      </c>
      <c r="E247" s="132"/>
      <c r="F247" s="5">
        <f t="shared" si="12"/>
        <v>0</v>
      </c>
      <c r="G247" s="135"/>
      <c r="H247" s="131"/>
      <c r="I247" s="132"/>
      <c r="J247" s="5"/>
      <c r="K247" s="261"/>
      <c r="L247" s="443"/>
      <c r="O247" s="218"/>
    </row>
    <row r="248" spans="1:15" ht="30" customHeight="1">
      <c r="A248" s="326" t="s">
        <v>527</v>
      </c>
      <c r="B248" s="161" t="s">
        <v>529</v>
      </c>
      <c r="C248" s="135">
        <v>109</v>
      </c>
      <c r="D248" s="131" t="s">
        <v>393</v>
      </c>
      <c r="E248" s="132"/>
      <c r="F248" s="5">
        <f t="shared" si="12"/>
        <v>0</v>
      </c>
      <c r="G248" s="5"/>
      <c r="H248" s="131"/>
      <c r="I248" s="132"/>
      <c r="J248" s="5"/>
      <c r="K248" s="261"/>
      <c r="L248" s="443"/>
      <c r="O248" s="218"/>
    </row>
    <row r="249" spans="1:15" ht="30" customHeight="1">
      <c r="A249" s="326" t="s">
        <v>527</v>
      </c>
      <c r="B249" s="161" t="s">
        <v>530</v>
      </c>
      <c r="C249" s="135">
        <v>159</v>
      </c>
      <c r="D249" s="131" t="s">
        <v>393</v>
      </c>
      <c r="E249" s="132"/>
      <c r="F249" s="5">
        <f t="shared" si="12"/>
        <v>0</v>
      </c>
      <c r="G249" s="135"/>
      <c r="H249" s="131"/>
      <c r="I249" s="132"/>
      <c r="J249" s="5"/>
      <c r="K249" s="261"/>
      <c r="L249" s="443"/>
      <c r="O249" s="218"/>
    </row>
    <row r="250" spans="1:15" ht="30" customHeight="1">
      <c r="A250" s="326" t="s">
        <v>527</v>
      </c>
      <c r="B250" s="161" t="s">
        <v>531</v>
      </c>
      <c r="C250" s="135">
        <v>94</v>
      </c>
      <c r="D250" s="131" t="s">
        <v>393</v>
      </c>
      <c r="E250" s="132"/>
      <c r="F250" s="5">
        <f t="shared" si="12"/>
        <v>0</v>
      </c>
      <c r="G250" s="135"/>
      <c r="H250" s="131"/>
      <c r="I250" s="132"/>
      <c r="J250" s="5"/>
      <c r="K250" s="261"/>
      <c r="L250" s="443"/>
      <c r="O250" s="218"/>
    </row>
    <row r="251" spans="1:15" ht="30" customHeight="1">
      <c r="A251" s="326" t="s">
        <v>527</v>
      </c>
      <c r="B251" s="161" t="s">
        <v>532</v>
      </c>
      <c r="C251" s="135">
        <v>8</v>
      </c>
      <c r="D251" s="131" t="s">
        <v>393</v>
      </c>
      <c r="E251" s="132"/>
      <c r="F251" s="5">
        <f t="shared" si="12"/>
        <v>0</v>
      </c>
      <c r="G251" s="135"/>
      <c r="H251" s="131"/>
      <c r="I251" s="132"/>
      <c r="J251" s="5"/>
      <c r="K251" s="261"/>
      <c r="L251" s="443"/>
      <c r="O251" s="218"/>
    </row>
    <row r="252" spans="1:15" ht="30" customHeight="1">
      <c r="A252" s="136" t="s">
        <v>646</v>
      </c>
      <c r="B252" s="161" t="s">
        <v>647</v>
      </c>
      <c r="C252" s="135">
        <v>16</v>
      </c>
      <c r="D252" s="131" t="s">
        <v>545</v>
      </c>
      <c r="E252" s="132"/>
      <c r="F252" s="5">
        <f t="shared" si="12"/>
        <v>0</v>
      </c>
      <c r="G252" s="135"/>
      <c r="H252" s="131"/>
      <c r="I252" s="132"/>
      <c r="J252" s="5"/>
      <c r="K252" s="261"/>
      <c r="L252" s="443"/>
      <c r="O252" s="218"/>
    </row>
    <row r="253" spans="1:15" ht="30" customHeight="1">
      <c r="A253" s="326" t="s">
        <v>527</v>
      </c>
      <c r="B253" s="161" t="s">
        <v>648</v>
      </c>
      <c r="C253" s="135">
        <v>2</v>
      </c>
      <c r="D253" s="131" t="s">
        <v>545</v>
      </c>
      <c r="E253" s="132"/>
      <c r="F253" s="5">
        <f t="shared" si="12"/>
        <v>0</v>
      </c>
      <c r="G253" s="135"/>
      <c r="H253" s="131"/>
      <c r="I253" s="132"/>
      <c r="J253" s="5"/>
      <c r="K253" s="261"/>
      <c r="L253" s="443"/>
      <c r="O253" s="218"/>
    </row>
    <row r="254" spans="1:15" ht="30" customHeight="1">
      <c r="A254" s="326" t="s">
        <v>527</v>
      </c>
      <c r="B254" s="161" t="s">
        <v>649</v>
      </c>
      <c r="C254" s="135">
        <v>13</v>
      </c>
      <c r="D254" s="131" t="s">
        <v>545</v>
      </c>
      <c r="E254" s="132"/>
      <c r="F254" s="5">
        <f t="shared" si="12"/>
        <v>0</v>
      </c>
      <c r="G254" s="135"/>
      <c r="H254" s="131"/>
      <c r="I254" s="132"/>
      <c r="J254" s="5"/>
      <c r="K254" s="261"/>
      <c r="L254" s="443"/>
      <c r="O254" s="218"/>
    </row>
    <row r="255" spans="1:15" ht="30" customHeight="1">
      <c r="A255" s="326" t="s">
        <v>527</v>
      </c>
      <c r="B255" s="161" t="s">
        <v>650</v>
      </c>
      <c r="C255" s="135">
        <v>1</v>
      </c>
      <c r="D255" s="131" t="s">
        <v>545</v>
      </c>
      <c r="E255" s="132"/>
      <c r="F255" s="5">
        <f t="shared" si="12"/>
        <v>0</v>
      </c>
      <c r="G255" s="135"/>
      <c r="H255" s="131"/>
      <c r="I255" s="132"/>
      <c r="J255" s="5"/>
      <c r="K255" s="261"/>
      <c r="L255" s="443"/>
      <c r="O255" s="218"/>
    </row>
    <row r="256" spans="1:15" ht="30" customHeight="1">
      <c r="A256" s="326" t="s">
        <v>527</v>
      </c>
      <c r="B256" s="161" t="s">
        <v>651</v>
      </c>
      <c r="C256" s="135">
        <v>4</v>
      </c>
      <c r="D256" s="131" t="s">
        <v>545</v>
      </c>
      <c r="E256" s="132"/>
      <c r="F256" s="5">
        <f t="shared" si="12"/>
        <v>0</v>
      </c>
      <c r="G256" s="135"/>
      <c r="H256" s="131"/>
      <c r="I256" s="132"/>
      <c r="J256" s="5"/>
      <c r="K256" s="261"/>
      <c r="L256" s="443"/>
      <c r="O256" s="218"/>
    </row>
    <row r="257" spans="1:15" ht="30" customHeight="1">
      <c r="A257" s="326" t="s">
        <v>652</v>
      </c>
      <c r="B257" s="161" t="s">
        <v>653</v>
      </c>
      <c r="C257" s="135">
        <v>319</v>
      </c>
      <c r="D257" s="131" t="s">
        <v>393</v>
      </c>
      <c r="E257" s="132"/>
      <c r="F257" s="5">
        <f t="shared" si="12"/>
        <v>0</v>
      </c>
      <c r="G257" s="162"/>
      <c r="H257" s="3"/>
      <c r="I257" s="164"/>
      <c r="J257" s="164"/>
      <c r="K257" s="261"/>
      <c r="L257" s="443"/>
      <c r="O257" s="218"/>
    </row>
    <row r="258" spans="1:15" ht="30" customHeight="1">
      <c r="A258" s="326" t="s">
        <v>527</v>
      </c>
      <c r="B258" s="161" t="s">
        <v>654</v>
      </c>
      <c r="C258" s="135">
        <v>176</v>
      </c>
      <c r="D258" s="131" t="s">
        <v>393</v>
      </c>
      <c r="E258" s="132"/>
      <c r="F258" s="5">
        <f t="shared" si="12"/>
        <v>0</v>
      </c>
      <c r="G258" s="162"/>
      <c r="H258" s="3"/>
      <c r="I258" s="164"/>
      <c r="J258" s="164"/>
      <c r="K258" s="261"/>
      <c r="L258" s="443"/>
      <c r="O258" s="218"/>
    </row>
    <row r="259" spans="1:15" ht="30" customHeight="1">
      <c r="A259" s="326" t="s">
        <v>527</v>
      </c>
      <c r="B259" s="174" t="s">
        <v>655</v>
      </c>
      <c r="C259" s="362">
        <v>218</v>
      </c>
      <c r="D259" s="335" t="s">
        <v>393</v>
      </c>
      <c r="E259" s="132"/>
      <c r="F259" s="331">
        <f t="shared" si="12"/>
        <v>0</v>
      </c>
      <c r="G259" s="183"/>
      <c r="H259" s="3"/>
      <c r="I259" s="164"/>
      <c r="J259" s="331"/>
      <c r="K259" s="444"/>
      <c r="L259" s="445"/>
      <c r="O259" s="218"/>
    </row>
    <row r="260" spans="1:15" ht="15.6" customHeight="1">
      <c r="A260" s="180"/>
      <c r="B260" s="181"/>
      <c r="C260" s="180"/>
      <c r="D260" s="182"/>
      <c r="E260" s="180"/>
      <c r="F260" s="180"/>
      <c r="H260" s="180"/>
      <c r="I260" s="180"/>
      <c r="J260" s="180"/>
      <c r="L260" s="114"/>
    </row>
    <row r="261" spans="1:15" ht="30" customHeight="1">
      <c r="A261" s="596" t="s">
        <v>14</v>
      </c>
      <c r="B261" s="596"/>
      <c r="C261" s="596"/>
      <c r="D261" s="596"/>
      <c r="E261" s="596"/>
      <c r="F261" s="596"/>
      <c r="G261" s="597"/>
      <c r="H261" s="597"/>
      <c r="I261" s="597"/>
      <c r="K261" s="612">
        <f>K241+1</f>
        <v>55</v>
      </c>
      <c r="L261" s="612"/>
    </row>
    <row r="262" spans="1:15" ht="15" customHeight="1">
      <c r="A262" s="598" t="s">
        <v>12</v>
      </c>
      <c r="B262" s="601" t="s">
        <v>13</v>
      </c>
      <c r="C262" s="585" t="s">
        <v>9</v>
      </c>
      <c r="D262" s="604"/>
      <c r="E262" s="604"/>
      <c r="F262" s="604"/>
      <c r="G262" s="606" t="s">
        <v>4</v>
      </c>
      <c r="H262" s="607"/>
      <c r="I262" s="607"/>
      <c r="J262" s="608"/>
      <c r="K262" s="592" t="s">
        <v>2</v>
      </c>
      <c r="L262" s="593"/>
    </row>
    <row r="263" spans="1:15" ht="15" customHeight="1">
      <c r="A263" s="599"/>
      <c r="B263" s="602"/>
      <c r="C263" s="587"/>
      <c r="D263" s="605"/>
      <c r="E263" s="605"/>
      <c r="F263" s="605"/>
      <c r="G263" s="609"/>
      <c r="H263" s="610"/>
      <c r="I263" s="610"/>
      <c r="J263" s="611"/>
      <c r="K263" s="594"/>
      <c r="L263" s="595"/>
    </row>
    <row r="264" spans="1:15" ht="30" customHeight="1">
      <c r="A264" s="600"/>
      <c r="B264" s="603"/>
      <c r="C264" s="155" t="s">
        <v>0</v>
      </c>
      <c r="D264" s="156" t="s">
        <v>1</v>
      </c>
      <c r="E264" s="155" t="s">
        <v>5</v>
      </c>
      <c r="F264" s="157" t="s">
        <v>3</v>
      </c>
      <c r="G264" s="155" t="s">
        <v>0</v>
      </c>
      <c r="H264" s="158" t="s">
        <v>1</v>
      </c>
      <c r="I264" s="159" t="s">
        <v>5</v>
      </c>
      <c r="J264" s="159" t="s">
        <v>3</v>
      </c>
      <c r="K264" s="594"/>
      <c r="L264" s="595"/>
    </row>
    <row r="265" spans="1:15" ht="30" customHeight="1">
      <c r="A265" s="136" t="s">
        <v>656</v>
      </c>
      <c r="B265" s="161" t="s">
        <v>657</v>
      </c>
      <c r="C265" s="135">
        <v>29</v>
      </c>
      <c r="D265" s="131" t="s">
        <v>393</v>
      </c>
      <c r="E265" s="132"/>
      <c r="F265" s="5">
        <f t="shared" ref="F265:F279" si="13">ROUNDDOWN(C265*E265,0)</f>
        <v>0</v>
      </c>
      <c r="G265" s="162"/>
      <c r="H265" s="163"/>
      <c r="I265" s="164"/>
      <c r="J265" s="164"/>
      <c r="K265" s="261"/>
      <c r="L265" s="443"/>
      <c r="O265" s="218"/>
    </row>
    <row r="266" spans="1:15" ht="30" customHeight="1">
      <c r="A266" s="136" t="s">
        <v>658</v>
      </c>
      <c r="B266" s="161" t="s">
        <v>659</v>
      </c>
      <c r="C266" s="135">
        <v>128</v>
      </c>
      <c r="D266" s="131" t="s">
        <v>393</v>
      </c>
      <c r="E266" s="132"/>
      <c r="F266" s="5">
        <f t="shared" si="13"/>
        <v>0</v>
      </c>
      <c r="G266" s="5"/>
      <c r="H266" s="131"/>
      <c r="I266" s="132"/>
      <c r="J266" s="5"/>
      <c r="K266" s="261"/>
      <c r="L266" s="443"/>
      <c r="O266" s="218"/>
    </row>
    <row r="267" spans="1:15" ht="30" customHeight="1">
      <c r="A267" s="326" t="s">
        <v>527</v>
      </c>
      <c r="B267" s="161" t="s">
        <v>660</v>
      </c>
      <c r="C267" s="135">
        <v>44</v>
      </c>
      <c r="D267" s="131" t="s">
        <v>393</v>
      </c>
      <c r="E267" s="132"/>
      <c r="F267" s="5">
        <f t="shared" si="13"/>
        <v>0</v>
      </c>
      <c r="G267" s="135"/>
      <c r="H267" s="131"/>
      <c r="I267" s="132"/>
      <c r="J267" s="5"/>
      <c r="K267" s="261"/>
      <c r="L267" s="443"/>
      <c r="O267" s="218"/>
    </row>
    <row r="268" spans="1:15" ht="30" customHeight="1">
      <c r="A268" s="326" t="s">
        <v>527</v>
      </c>
      <c r="B268" s="161" t="s">
        <v>661</v>
      </c>
      <c r="C268" s="135">
        <v>44</v>
      </c>
      <c r="D268" s="131" t="s">
        <v>393</v>
      </c>
      <c r="E268" s="132"/>
      <c r="F268" s="5">
        <f t="shared" si="13"/>
        <v>0</v>
      </c>
      <c r="G268" s="5"/>
      <c r="H268" s="131"/>
      <c r="I268" s="132"/>
      <c r="J268" s="5"/>
      <c r="K268" s="261"/>
      <c r="L268" s="443"/>
      <c r="O268" s="218"/>
    </row>
    <row r="269" spans="1:15" ht="30" customHeight="1">
      <c r="A269" s="326" t="s">
        <v>662</v>
      </c>
      <c r="B269" s="161">
        <v>3.5</v>
      </c>
      <c r="C269" s="135">
        <v>187</v>
      </c>
      <c r="D269" s="131" t="s">
        <v>393</v>
      </c>
      <c r="E269" s="132"/>
      <c r="F269" s="5">
        <f t="shared" si="13"/>
        <v>0</v>
      </c>
      <c r="G269" s="135"/>
      <c r="H269" s="131"/>
      <c r="I269" s="132"/>
      <c r="J269" s="5"/>
      <c r="K269" s="261"/>
      <c r="L269" s="443"/>
      <c r="O269" s="218"/>
    </row>
    <row r="270" spans="1:15" ht="30" customHeight="1">
      <c r="A270" s="326" t="s">
        <v>527</v>
      </c>
      <c r="B270" s="161">
        <v>8</v>
      </c>
      <c r="C270" s="135">
        <v>20</v>
      </c>
      <c r="D270" s="131" t="s">
        <v>393</v>
      </c>
      <c r="E270" s="132"/>
      <c r="F270" s="5">
        <f t="shared" si="13"/>
        <v>0</v>
      </c>
      <c r="G270" s="135"/>
      <c r="H270" s="131"/>
      <c r="I270" s="132"/>
      <c r="J270" s="5"/>
      <c r="K270" s="261"/>
      <c r="L270" s="443"/>
      <c r="O270" s="218"/>
    </row>
    <row r="271" spans="1:15" ht="30" customHeight="1">
      <c r="A271" s="326" t="s">
        <v>527</v>
      </c>
      <c r="B271" s="161">
        <v>14</v>
      </c>
      <c r="C271" s="135">
        <v>47</v>
      </c>
      <c r="D271" s="131" t="s">
        <v>393</v>
      </c>
      <c r="E271" s="132"/>
      <c r="F271" s="5">
        <f t="shared" si="13"/>
        <v>0</v>
      </c>
      <c r="G271" s="135"/>
      <c r="H271" s="131"/>
      <c r="I271" s="132"/>
      <c r="J271" s="5"/>
      <c r="K271" s="261"/>
      <c r="L271" s="443"/>
      <c r="O271" s="218"/>
    </row>
    <row r="272" spans="1:15" ht="30" customHeight="1">
      <c r="A272" s="326" t="s">
        <v>527</v>
      </c>
      <c r="B272" s="161">
        <v>60</v>
      </c>
      <c r="C272" s="135">
        <v>24</v>
      </c>
      <c r="D272" s="131" t="s">
        <v>393</v>
      </c>
      <c r="E272" s="132"/>
      <c r="F272" s="5">
        <f t="shared" si="13"/>
        <v>0</v>
      </c>
      <c r="G272" s="135"/>
      <c r="H272" s="131"/>
      <c r="I272" s="132"/>
      <c r="J272" s="5"/>
      <c r="K272" s="261"/>
      <c r="L272" s="443"/>
      <c r="O272" s="218"/>
    </row>
    <row r="273" spans="1:15" ht="30" customHeight="1">
      <c r="A273" s="326" t="s">
        <v>527</v>
      </c>
      <c r="B273" s="161">
        <v>150</v>
      </c>
      <c r="C273" s="135">
        <v>24</v>
      </c>
      <c r="D273" s="131" t="s">
        <v>393</v>
      </c>
      <c r="E273" s="132"/>
      <c r="F273" s="5">
        <f t="shared" si="13"/>
        <v>0</v>
      </c>
      <c r="G273" s="135"/>
      <c r="H273" s="131"/>
      <c r="I273" s="132"/>
      <c r="J273" s="5"/>
      <c r="K273" s="261"/>
      <c r="L273" s="443"/>
      <c r="O273" s="218"/>
    </row>
    <row r="274" spans="1:15" ht="30" customHeight="1">
      <c r="A274" s="136" t="s">
        <v>586</v>
      </c>
      <c r="B274" s="161"/>
      <c r="C274" s="135">
        <v>28</v>
      </c>
      <c r="D274" s="131" t="s">
        <v>585</v>
      </c>
      <c r="E274" s="132"/>
      <c r="F274" s="5">
        <f t="shared" si="13"/>
        <v>0</v>
      </c>
      <c r="G274" s="135"/>
      <c r="H274" s="131"/>
      <c r="I274" s="132"/>
      <c r="J274" s="5"/>
      <c r="K274" s="261"/>
      <c r="L274" s="443"/>
      <c r="O274" s="218"/>
    </row>
    <row r="275" spans="1:15" ht="30" customHeight="1">
      <c r="A275" s="338" t="s">
        <v>663</v>
      </c>
      <c r="B275" s="161" t="s">
        <v>664</v>
      </c>
      <c r="C275" s="135">
        <v>1</v>
      </c>
      <c r="D275" s="131" t="s">
        <v>515</v>
      </c>
      <c r="E275" s="132"/>
      <c r="F275" s="5">
        <f t="shared" si="13"/>
        <v>0</v>
      </c>
      <c r="G275" s="135"/>
      <c r="H275" s="131"/>
      <c r="I275" s="132"/>
      <c r="J275" s="5"/>
      <c r="K275" s="261"/>
      <c r="L275" s="443"/>
      <c r="O275" s="218"/>
    </row>
    <row r="276" spans="1:15" ht="30" customHeight="1">
      <c r="A276" s="326" t="s">
        <v>527</v>
      </c>
      <c r="B276" s="161" t="s">
        <v>665</v>
      </c>
      <c r="C276" s="135">
        <v>1</v>
      </c>
      <c r="D276" s="131" t="s">
        <v>515</v>
      </c>
      <c r="E276" s="132"/>
      <c r="F276" s="5">
        <f t="shared" si="13"/>
        <v>0</v>
      </c>
      <c r="G276" s="135"/>
      <c r="H276" s="131"/>
      <c r="I276" s="132"/>
      <c r="J276" s="5"/>
      <c r="K276" s="261"/>
      <c r="L276" s="443"/>
      <c r="O276" s="218"/>
    </row>
    <row r="277" spans="1:15" ht="30" customHeight="1">
      <c r="A277" s="326" t="s">
        <v>527</v>
      </c>
      <c r="B277" s="161" t="s">
        <v>666</v>
      </c>
      <c r="C277" s="135">
        <v>1</v>
      </c>
      <c r="D277" s="131" t="s">
        <v>515</v>
      </c>
      <c r="E277" s="132"/>
      <c r="F277" s="5">
        <f t="shared" si="13"/>
        <v>0</v>
      </c>
      <c r="G277" s="162"/>
      <c r="H277" s="3"/>
      <c r="I277" s="164"/>
      <c r="J277" s="164"/>
      <c r="K277" s="261"/>
      <c r="L277" s="443"/>
      <c r="O277" s="218"/>
    </row>
    <row r="278" spans="1:15" ht="30" customHeight="1">
      <c r="A278" s="326" t="s">
        <v>527</v>
      </c>
      <c r="B278" s="161" t="s">
        <v>667</v>
      </c>
      <c r="C278" s="135">
        <v>1</v>
      </c>
      <c r="D278" s="131" t="s">
        <v>515</v>
      </c>
      <c r="E278" s="132"/>
      <c r="F278" s="5">
        <f t="shared" si="13"/>
        <v>0</v>
      </c>
      <c r="G278" s="162"/>
      <c r="H278" s="3"/>
      <c r="I278" s="164"/>
      <c r="J278" s="164"/>
      <c r="K278" s="261"/>
      <c r="L278" s="443"/>
      <c r="O278" s="218"/>
    </row>
    <row r="279" spans="1:15" ht="30" customHeight="1">
      <c r="A279" s="326" t="s">
        <v>527</v>
      </c>
      <c r="B279" s="174" t="s">
        <v>668</v>
      </c>
      <c r="C279" s="362">
        <v>1</v>
      </c>
      <c r="D279" s="335" t="s">
        <v>515</v>
      </c>
      <c r="E279" s="132"/>
      <c r="F279" s="331">
        <f t="shared" si="13"/>
        <v>0</v>
      </c>
      <c r="G279" s="183"/>
      <c r="H279" s="3"/>
      <c r="I279" s="164"/>
      <c r="J279" s="331"/>
      <c r="K279" s="444"/>
      <c r="L279" s="445"/>
      <c r="O279" s="218"/>
    </row>
    <row r="280" spans="1:15" ht="15.6" customHeight="1">
      <c r="A280" s="180"/>
      <c r="B280" s="181"/>
      <c r="C280" s="180"/>
      <c r="D280" s="182"/>
      <c r="E280" s="180"/>
      <c r="F280" s="180"/>
      <c r="H280" s="180"/>
      <c r="I280" s="180"/>
      <c r="J280" s="180"/>
      <c r="L280" s="114"/>
    </row>
    <row r="281" spans="1:15" ht="30" customHeight="1">
      <c r="A281" s="596" t="s">
        <v>14</v>
      </c>
      <c r="B281" s="596"/>
      <c r="C281" s="596"/>
      <c r="D281" s="596"/>
      <c r="E281" s="596"/>
      <c r="F281" s="596"/>
      <c r="G281" s="597"/>
      <c r="H281" s="597"/>
      <c r="I281" s="597"/>
      <c r="K281" s="612">
        <f>K261+1</f>
        <v>56</v>
      </c>
      <c r="L281" s="612"/>
    </row>
    <row r="282" spans="1:15" ht="15" customHeight="1">
      <c r="A282" s="598" t="s">
        <v>12</v>
      </c>
      <c r="B282" s="601" t="s">
        <v>13</v>
      </c>
      <c r="C282" s="585" t="s">
        <v>9</v>
      </c>
      <c r="D282" s="604"/>
      <c r="E282" s="604"/>
      <c r="F282" s="604"/>
      <c r="G282" s="606" t="s">
        <v>4</v>
      </c>
      <c r="H282" s="607"/>
      <c r="I282" s="607"/>
      <c r="J282" s="608"/>
      <c r="K282" s="592" t="s">
        <v>2</v>
      </c>
      <c r="L282" s="593"/>
    </row>
    <row r="283" spans="1:15" ht="15" customHeight="1">
      <c r="A283" s="599"/>
      <c r="B283" s="602"/>
      <c r="C283" s="587"/>
      <c r="D283" s="605"/>
      <c r="E283" s="605"/>
      <c r="F283" s="605"/>
      <c r="G283" s="609"/>
      <c r="H283" s="610"/>
      <c r="I283" s="610"/>
      <c r="J283" s="611"/>
      <c r="K283" s="594"/>
      <c r="L283" s="595"/>
    </row>
    <row r="284" spans="1:15" ht="30" customHeight="1">
      <c r="A284" s="600"/>
      <c r="B284" s="603"/>
      <c r="C284" s="155" t="s">
        <v>0</v>
      </c>
      <c r="D284" s="156" t="s">
        <v>1</v>
      </c>
      <c r="E284" s="155" t="s">
        <v>5</v>
      </c>
      <c r="F284" s="157" t="s">
        <v>3</v>
      </c>
      <c r="G284" s="155" t="s">
        <v>0</v>
      </c>
      <c r="H284" s="158" t="s">
        <v>1</v>
      </c>
      <c r="I284" s="159" t="s">
        <v>5</v>
      </c>
      <c r="J284" s="159" t="s">
        <v>3</v>
      </c>
      <c r="K284" s="594"/>
      <c r="L284" s="595"/>
    </row>
    <row r="285" spans="1:15" ht="30" customHeight="1">
      <c r="A285" s="326" t="s">
        <v>663</v>
      </c>
      <c r="B285" s="161" t="s">
        <v>669</v>
      </c>
      <c r="C285" s="135">
        <v>1</v>
      </c>
      <c r="D285" s="131" t="s">
        <v>515</v>
      </c>
      <c r="E285" s="132"/>
      <c r="F285" s="5">
        <f t="shared" ref="F285" si="14">ROUNDDOWN(C285*E285,0)</f>
        <v>0</v>
      </c>
      <c r="G285" s="162"/>
      <c r="H285" s="163"/>
      <c r="I285" s="164"/>
      <c r="J285" s="164"/>
      <c r="K285" s="261"/>
      <c r="L285" s="443"/>
      <c r="O285" s="218"/>
    </row>
    <row r="286" spans="1:15" ht="30" customHeight="1">
      <c r="A286" s="326"/>
      <c r="B286" s="161"/>
      <c r="C286" s="493"/>
      <c r="D286" s="168"/>
      <c r="E286" s="132"/>
      <c r="F286" s="5"/>
      <c r="G286" s="5"/>
      <c r="H286" s="131"/>
      <c r="I286" s="132"/>
      <c r="J286" s="5"/>
      <c r="K286" s="167"/>
      <c r="L286" s="169"/>
    </row>
    <row r="287" spans="1:15" ht="30" customHeight="1">
      <c r="A287" s="326"/>
      <c r="B287" s="161"/>
      <c r="C287" s="135"/>
      <c r="D287" s="131"/>
      <c r="E287" s="132"/>
      <c r="F287" s="5"/>
      <c r="G287" s="135"/>
      <c r="H287" s="131"/>
      <c r="I287" s="132"/>
      <c r="J287" s="5"/>
      <c r="K287" s="167"/>
      <c r="L287" s="169"/>
    </row>
    <row r="288" spans="1:15" ht="30" customHeight="1">
      <c r="A288" s="326"/>
      <c r="B288" s="161"/>
      <c r="C288" s="135"/>
      <c r="D288" s="131"/>
      <c r="E288" s="132"/>
      <c r="F288" s="5"/>
      <c r="G288" s="5"/>
      <c r="H288" s="131"/>
      <c r="I288" s="132"/>
      <c r="J288" s="5"/>
      <c r="K288" s="167"/>
      <c r="L288" s="169"/>
    </row>
    <row r="289" spans="1:12" ht="30" customHeight="1">
      <c r="A289" s="326"/>
      <c r="B289" s="161"/>
      <c r="C289" s="135"/>
      <c r="D289" s="131"/>
      <c r="E289" s="132"/>
      <c r="F289" s="5"/>
      <c r="G289" s="135"/>
      <c r="H289" s="131"/>
      <c r="I289" s="132"/>
      <c r="J289" s="5"/>
      <c r="K289" s="167"/>
      <c r="L289" s="169"/>
    </row>
    <row r="290" spans="1:12" ht="30" customHeight="1">
      <c r="A290" s="326"/>
      <c r="B290" s="161"/>
      <c r="C290" s="135"/>
      <c r="D290" s="131"/>
      <c r="E290" s="132"/>
      <c r="F290" s="5"/>
      <c r="G290" s="135"/>
      <c r="H290" s="131"/>
      <c r="I290" s="132"/>
      <c r="J290" s="5"/>
      <c r="K290" s="167"/>
      <c r="L290" s="169"/>
    </row>
    <row r="291" spans="1:12" ht="30" customHeight="1">
      <c r="A291" s="326"/>
      <c r="B291" s="161"/>
      <c r="C291" s="135"/>
      <c r="D291" s="131"/>
      <c r="E291" s="132"/>
      <c r="F291" s="5"/>
      <c r="G291" s="135"/>
      <c r="H291" s="131"/>
      <c r="I291" s="132"/>
      <c r="J291" s="5"/>
      <c r="K291" s="167"/>
      <c r="L291" s="169"/>
    </row>
    <row r="292" spans="1:12" ht="30" customHeight="1">
      <c r="A292" s="326"/>
      <c r="B292" s="161"/>
      <c r="C292" s="135"/>
      <c r="D292" s="131"/>
      <c r="E292" s="132"/>
      <c r="F292" s="5"/>
      <c r="G292" s="135"/>
      <c r="H292" s="131"/>
      <c r="I292" s="132"/>
      <c r="J292" s="5"/>
      <c r="K292" s="167"/>
      <c r="L292" s="169"/>
    </row>
    <row r="293" spans="1:12" ht="30" customHeight="1">
      <c r="A293" s="326"/>
      <c r="B293" s="161"/>
      <c r="C293" s="135"/>
      <c r="D293" s="131"/>
      <c r="E293" s="132"/>
      <c r="F293" s="5"/>
      <c r="G293" s="135"/>
      <c r="H293" s="131"/>
      <c r="I293" s="132"/>
      <c r="J293" s="5"/>
      <c r="K293" s="167"/>
      <c r="L293" s="327"/>
    </row>
    <row r="294" spans="1:12" ht="30" customHeight="1">
      <c r="A294" s="136"/>
      <c r="B294" s="161"/>
      <c r="C294" s="135"/>
      <c r="D294" s="131"/>
      <c r="E294" s="132"/>
      <c r="F294" s="5"/>
      <c r="G294" s="135"/>
      <c r="H294" s="131"/>
      <c r="I294" s="132"/>
      <c r="J294" s="5"/>
      <c r="K294" s="167"/>
      <c r="L294" s="169"/>
    </row>
    <row r="295" spans="1:12" ht="30" customHeight="1">
      <c r="A295" s="338"/>
      <c r="B295" s="161"/>
      <c r="C295" s="135"/>
      <c r="D295" s="131"/>
      <c r="E295" s="132"/>
      <c r="F295" s="5"/>
      <c r="G295" s="135"/>
      <c r="H295" s="131"/>
      <c r="I295" s="132"/>
      <c r="J295" s="5"/>
      <c r="K295" s="167"/>
      <c r="L295" s="169"/>
    </row>
    <row r="296" spans="1:12" ht="30" customHeight="1">
      <c r="A296" s="326"/>
      <c r="B296" s="161"/>
      <c r="C296" s="135"/>
      <c r="D296" s="131"/>
      <c r="E296" s="132"/>
      <c r="F296" s="5"/>
      <c r="G296" s="135"/>
      <c r="H296" s="131"/>
      <c r="I296" s="132"/>
      <c r="J296" s="5"/>
      <c r="K296" s="167"/>
      <c r="L296" s="169"/>
    </row>
    <row r="297" spans="1:12" ht="30" customHeight="1">
      <c r="A297" s="326"/>
      <c r="B297" s="161"/>
      <c r="C297" s="135"/>
      <c r="D297" s="131"/>
      <c r="E297" s="132"/>
      <c r="F297" s="5"/>
      <c r="G297" s="162"/>
      <c r="H297" s="3"/>
      <c r="I297" s="164"/>
      <c r="J297" s="164"/>
      <c r="K297" s="333"/>
      <c r="L297" s="169"/>
    </row>
    <row r="298" spans="1:12" ht="30" customHeight="1">
      <c r="A298" s="326"/>
      <c r="B298" s="161"/>
      <c r="C298" s="135"/>
      <c r="D298" s="131"/>
      <c r="E298" s="132"/>
      <c r="F298" s="5"/>
      <c r="G298" s="162"/>
      <c r="H298" s="3"/>
      <c r="I298" s="164"/>
      <c r="J298" s="164"/>
      <c r="K298" s="333"/>
      <c r="L298" s="169"/>
    </row>
    <row r="299" spans="1:12" ht="30" customHeight="1">
      <c r="A299" s="330" t="s">
        <v>523</v>
      </c>
      <c r="B299" s="174"/>
      <c r="C299" s="362"/>
      <c r="D299" s="335"/>
      <c r="E299" s="132"/>
      <c r="F299" s="331">
        <f>SUM(F245:F259,F265:F279,F285:F298)</f>
        <v>0</v>
      </c>
      <c r="G299" s="183"/>
      <c r="H299" s="3"/>
      <c r="I299" s="164"/>
      <c r="J299" s="331"/>
      <c r="K299" s="336"/>
      <c r="L299" s="337"/>
    </row>
    <row r="300" spans="1:12" ht="15.6" customHeight="1">
      <c r="A300" s="180"/>
      <c r="B300" s="181"/>
      <c r="C300" s="180"/>
      <c r="D300" s="182"/>
      <c r="E300" s="180"/>
      <c r="F300" s="180"/>
      <c r="H300" s="180"/>
      <c r="I300" s="180"/>
      <c r="J300" s="180"/>
      <c r="L300" s="114"/>
    </row>
  </sheetData>
  <mergeCells count="105">
    <mergeCell ref="A281:I281"/>
    <mergeCell ref="K281:L281"/>
    <mergeCell ref="A282:A284"/>
    <mergeCell ref="B282:B284"/>
    <mergeCell ref="C282:F283"/>
    <mergeCell ref="G282:J283"/>
    <mergeCell ref="K282:L284"/>
    <mergeCell ref="A261:I261"/>
    <mergeCell ref="K261:L261"/>
    <mergeCell ref="A262:A264"/>
    <mergeCell ref="B262:B264"/>
    <mergeCell ref="C262:F263"/>
    <mergeCell ref="G262:J263"/>
    <mergeCell ref="K262:L264"/>
    <mergeCell ref="A241:I241"/>
    <mergeCell ref="K241:L241"/>
    <mergeCell ref="A242:A244"/>
    <mergeCell ref="B242:B244"/>
    <mergeCell ref="C242:F243"/>
    <mergeCell ref="G242:J243"/>
    <mergeCell ref="K242:L244"/>
    <mergeCell ref="A221:I221"/>
    <mergeCell ref="K221:L221"/>
    <mergeCell ref="A222:A224"/>
    <mergeCell ref="B222:B224"/>
    <mergeCell ref="C222:F223"/>
    <mergeCell ref="G222:J223"/>
    <mergeCell ref="K222:L224"/>
    <mergeCell ref="A201:I201"/>
    <mergeCell ref="K201:L201"/>
    <mergeCell ref="A202:A204"/>
    <mergeCell ref="B202:B204"/>
    <mergeCell ref="C202:F203"/>
    <mergeCell ref="G202:J203"/>
    <mergeCell ref="K202:L204"/>
    <mergeCell ref="A181:I181"/>
    <mergeCell ref="K181:L181"/>
    <mergeCell ref="A182:A184"/>
    <mergeCell ref="B182:B184"/>
    <mergeCell ref="C182:F183"/>
    <mergeCell ref="G182:J183"/>
    <mergeCell ref="K182:L184"/>
    <mergeCell ref="A161:I161"/>
    <mergeCell ref="K161:L161"/>
    <mergeCell ref="A162:A164"/>
    <mergeCell ref="B162:B164"/>
    <mergeCell ref="C162:F163"/>
    <mergeCell ref="G162:J163"/>
    <mergeCell ref="K162:L164"/>
    <mergeCell ref="A141:I141"/>
    <mergeCell ref="K141:L141"/>
    <mergeCell ref="A142:A144"/>
    <mergeCell ref="B142:B144"/>
    <mergeCell ref="C142:F143"/>
    <mergeCell ref="G142:J143"/>
    <mergeCell ref="K142:L144"/>
    <mergeCell ref="A121:I121"/>
    <mergeCell ref="K121:L121"/>
    <mergeCell ref="A122:A124"/>
    <mergeCell ref="B122:B124"/>
    <mergeCell ref="C122:F123"/>
    <mergeCell ref="G122:J123"/>
    <mergeCell ref="K122:L124"/>
    <mergeCell ref="A101:I101"/>
    <mergeCell ref="K101:L101"/>
    <mergeCell ref="A102:A104"/>
    <mergeCell ref="B102:B104"/>
    <mergeCell ref="C102:F103"/>
    <mergeCell ref="G102:J103"/>
    <mergeCell ref="K102:L104"/>
    <mergeCell ref="A81:I81"/>
    <mergeCell ref="K81:L81"/>
    <mergeCell ref="A82:A84"/>
    <mergeCell ref="B82:B84"/>
    <mergeCell ref="C82:F83"/>
    <mergeCell ref="G82:J83"/>
    <mergeCell ref="K82:L84"/>
    <mergeCell ref="A61:I61"/>
    <mergeCell ref="K61:L61"/>
    <mergeCell ref="A62:A64"/>
    <mergeCell ref="B62:B64"/>
    <mergeCell ref="C62:F63"/>
    <mergeCell ref="G62:J63"/>
    <mergeCell ref="K62:L64"/>
    <mergeCell ref="A42:A44"/>
    <mergeCell ref="B42:B44"/>
    <mergeCell ref="C42:F43"/>
    <mergeCell ref="G42:J43"/>
    <mergeCell ref="K42:L44"/>
    <mergeCell ref="A21:I21"/>
    <mergeCell ref="K21:L21"/>
    <mergeCell ref="A22:A24"/>
    <mergeCell ref="B22:B24"/>
    <mergeCell ref="C22:F23"/>
    <mergeCell ref="G22:J23"/>
    <mergeCell ref="K22:L24"/>
    <mergeCell ref="A1:I1"/>
    <mergeCell ref="K1:L1"/>
    <mergeCell ref="A2:A4"/>
    <mergeCell ref="B2:B4"/>
    <mergeCell ref="C2:F3"/>
    <mergeCell ref="G2:J3"/>
    <mergeCell ref="K2:L4"/>
    <mergeCell ref="A41:I41"/>
    <mergeCell ref="K41:L41"/>
  </mergeCells>
  <phoneticPr fontId="8"/>
  <conditionalFormatting sqref="J6:J7">
    <cfRule type="cellIs" dxfId="31" priority="30" stopIfTrue="1" operator="notEqual">
      <formula>F6</formula>
    </cfRule>
  </conditionalFormatting>
  <conditionalFormatting sqref="J25 G37:G39 I37 J37:J38">
    <cfRule type="cellIs" dxfId="30" priority="28" stopIfTrue="1" operator="notEqual">
      <formula>C25</formula>
    </cfRule>
  </conditionalFormatting>
  <conditionalFormatting sqref="G25 G6:G7">
    <cfRule type="cellIs" dxfId="29" priority="29" stopIfTrue="1" operator="notEqual">
      <formula>#REF!</formula>
    </cfRule>
  </conditionalFormatting>
  <conditionalFormatting sqref="J45 G57:G59 I57 J57:J58">
    <cfRule type="cellIs" dxfId="28" priority="26" stopIfTrue="1" operator="notEqual">
      <formula>C45</formula>
    </cfRule>
  </conditionalFormatting>
  <conditionalFormatting sqref="J65 G77:G79 I77 J77:J78">
    <cfRule type="cellIs" dxfId="27" priority="24" stopIfTrue="1" operator="notEqual">
      <formula>C65</formula>
    </cfRule>
  </conditionalFormatting>
  <conditionalFormatting sqref="J165 G177:G179 I177 J177:J178">
    <cfRule type="cellIs" dxfId="26" priority="14" stopIfTrue="1" operator="notEqual">
      <formula>C165</formula>
    </cfRule>
  </conditionalFormatting>
  <conditionalFormatting sqref="G45">
    <cfRule type="cellIs" dxfId="25" priority="27" stopIfTrue="1" operator="notEqual">
      <formula>#REF!</formula>
    </cfRule>
  </conditionalFormatting>
  <conditionalFormatting sqref="G65">
    <cfRule type="cellIs" dxfId="24" priority="25" stopIfTrue="1" operator="notEqual">
      <formula>#REF!</formula>
    </cfRule>
  </conditionalFormatting>
  <conditionalFormatting sqref="J85 G97:G98 I97 J97:J98">
    <cfRule type="cellIs" dxfId="23" priority="22" stopIfTrue="1" operator="notEqual">
      <formula>C85</formula>
    </cfRule>
  </conditionalFormatting>
  <conditionalFormatting sqref="G85">
    <cfRule type="cellIs" dxfId="22" priority="23" stopIfTrue="1" operator="notEqual">
      <formula>#REF!</formula>
    </cfRule>
  </conditionalFormatting>
  <conditionalFormatting sqref="J105 G117:G119 I117 J117:J118">
    <cfRule type="cellIs" dxfId="21" priority="20" stopIfTrue="1" operator="notEqual">
      <formula>C105</formula>
    </cfRule>
  </conditionalFormatting>
  <conditionalFormatting sqref="G105">
    <cfRule type="cellIs" dxfId="20" priority="21" stopIfTrue="1" operator="notEqual">
      <formula>#REF!</formula>
    </cfRule>
  </conditionalFormatting>
  <conditionalFormatting sqref="J125 G137:G139 I137 J137:J138">
    <cfRule type="cellIs" dxfId="19" priority="18" stopIfTrue="1" operator="notEqual">
      <formula>C125</formula>
    </cfRule>
  </conditionalFormatting>
  <conditionalFormatting sqref="G125">
    <cfRule type="cellIs" dxfId="18" priority="19" stopIfTrue="1" operator="notEqual">
      <formula>#REF!</formula>
    </cfRule>
  </conditionalFormatting>
  <conditionalFormatting sqref="J145 G157:G159 I157 J157:J158">
    <cfRule type="cellIs" dxfId="17" priority="16" stopIfTrue="1" operator="notEqual">
      <formula>C145</formula>
    </cfRule>
  </conditionalFormatting>
  <conditionalFormatting sqref="G145">
    <cfRule type="cellIs" dxfId="16" priority="17" stopIfTrue="1" operator="notEqual">
      <formula>#REF!</formula>
    </cfRule>
  </conditionalFormatting>
  <conditionalFormatting sqref="G165">
    <cfRule type="cellIs" dxfId="15" priority="15" stopIfTrue="1" operator="notEqual">
      <formula>#REF!</formula>
    </cfRule>
  </conditionalFormatting>
  <conditionalFormatting sqref="G99">
    <cfRule type="cellIs" dxfId="14" priority="13" stopIfTrue="1" operator="notEqual">
      <formula>C99</formula>
    </cfRule>
  </conditionalFormatting>
  <conditionalFormatting sqref="J245 G257:G259 I257 J257:J258">
    <cfRule type="cellIs" dxfId="13" priority="11" stopIfTrue="1" operator="notEqual">
      <formula>C245</formula>
    </cfRule>
  </conditionalFormatting>
  <conditionalFormatting sqref="G245">
    <cfRule type="cellIs" dxfId="12" priority="12" stopIfTrue="1" operator="notEqual">
      <formula>#REF!</formula>
    </cfRule>
  </conditionalFormatting>
  <conditionalFormatting sqref="J225 G237:G239 I237 J237:J238">
    <cfRule type="cellIs" dxfId="11" priority="9" stopIfTrue="1" operator="notEqual">
      <formula>C225</formula>
    </cfRule>
  </conditionalFormatting>
  <conditionalFormatting sqref="G225">
    <cfRule type="cellIs" dxfId="10" priority="10" stopIfTrue="1" operator="notEqual">
      <formula>#REF!</formula>
    </cfRule>
  </conditionalFormatting>
  <conditionalFormatting sqref="J205 G217:G219 I217 J217:J218">
    <cfRule type="cellIs" dxfId="9" priority="7" stopIfTrue="1" operator="notEqual">
      <formula>C205</formula>
    </cfRule>
  </conditionalFormatting>
  <conditionalFormatting sqref="G205">
    <cfRule type="cellIs" dxfId="8" priority="8" stopIfTrue="1" operator="notEqual">
      <formula>#REF!</formula>
    </cfRule>
  </conditionalFormatting>
  <conditionalFormatting sqref="J185 G197:G199 I197 J197:J198">
    <cfRule type="cellIs" dxfId="7" priority="5" stopIfTrue="1" operator="notEqual">
      <formula>C185</formula>
    </cfRule>
  </conditionalFormatting>
  <conditionalFormatting sqref="G185">
    <cfRule type="cellIs" dxfId="6" priority="6" stopIfTrue="1" operator="notEqual">
      <formula>#REF!</formula>
    </cfRule>
  </conditionalFormatting>
  <conditionalFormatting sqref="J265 G277:G279 I277 J277:J278">
    <cfRule type="cellIs" dxfId="5" priority="3" stopIfTrue="1" operator="notEqual">
      <formula>C265</formula>
    </cfRule>
  </conditionalFormatting>
  <conditionalFormatting sqref="G265">
    <cfRule type="cellIs" dxfId="4" priority="4" stopIfTrue="1" operator="notEqual">
      <formula>#REF!</formula>
    </cfRule>
  </conditionalFormatting>
  <conditionalFormatting sqref="J285 G297:G299 I297 J297:J298">
    <cfRule type="cellIs" dxfId="3" priority="1" stopIfTrue="1" operator="notEqual">
      <formula>C285</formula>
    </cfRule>
  </conditionalFormatting>
  <conditionalFormatting sqref="G285">
    <cfRule type="cellIs" dxfId="2" priority="2" stopIfTrue="1" operator="notEqual">
      <formula>#REF!</formula>
    </cfRule>
  </conditionalFormatting>
  <printOptions horizontalCentered="1" verticalCentered="1"/>
  <pageMargins left="0.39370078740157483" right="0.39370078740157483" top="0.78740157480314965" bottom="0.39370078740157483" header="0.51181102362204722" footer="0.51181102362204722"/>
  <pageSetup paperSize="9" orientation="landscape" blackAndWhite="1" r:id="rId1"/>
  <headerFooter alignWithMargins="0"/>
  <rowBreaks count="14" manualBreakCount="14">
    <brk id="20" max="16383" man="1"/>
    <brk id="40" max="16383" man="1"/>
    <brk id="60" max="16383" man="1"/>
    <brk id="80" max="16383" man="1"/>
    <brk id="100" max="16383" man="1"/>
    <brk id="120" max="16383" man="1"/>
    <brk id="140" max="16383" man="1"/>
    <brk id="160" max="11" man="1"/>
    <brk id="180" max="16383" man="1"/>
    <brk id="200" max="16383" man="1"/>
    <brk id="220" max="16383" man="1"/>
    <brk id="240" max="16383" man="1"/>
    <brk id="260" max="16383" man="1"/>
    <brk id="2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表紙 </vt:lpstr>
      <vt:lpstr>概要・面積</vt:lpstr>
      <vt:lpstr>総括表</vt:lpstr>
      <vt:lpstr>内訳書</vt:lpstr>
      <vt:lpstr>明細書(A 総合仮設工事)</vt:lpstr>
      <vt:lpstr>明細書(B 庁舎棟解体工事) </vt:lpstr>
      <vt:lpstr>明細書(C 渡り廊下棟解体撤去工事)</vt:lpstr>
      <vt:lpstr>明細書(D アスベスト除去工事)</vt:lpstr>
      <vt:lpstr>明細書(E 電気設備解体工事)</vt:lpstr>
      <vt:lpstr>明細書(F 機械設備解体工事)</vt:lpstr>
      <vt:lpstr>明細書(G 発生材処分)</vt:lpstr>
      <vt:lpstr>明細書(H 開口部塞ぎ工事) </vt:lpstr>
      <vt:lpstr>明細書(I 家屋事前調査)</vt:lpstr>
      <vt:lpstr>共通費内訳書</vt:lpstr>
      <vt:lpstr>諸経費率別分類</vt:lpstr>
      <vt:lpstr>共通費内訳書!Print_Area</vt:lpstr>
      <vt:lpstr>諸経費率別分類!Print_Area</vt:lpstr>
      <vt:lpstr>内訳書!Print_Area</vt:lpstr>
      <vt:lpstr>'明細書(A 総合仮設工事)'!Print_Area</vt:lpstr>
      <vt:lpstr>'明細書(B 庁舎棟解体工事) '!Print_Area</vt:lpstr>
      <vt:lpstr>'明細書(C 渡り廊下棟解体撤去工事)'!Print_Area</vt:lpstr>
      <vt:lpstr>'明細書(D アスベスト除去工事)'!Print_Area</vt:lpstr>
      <vt:lpstr>'明細書(E 電気設備解体工事)'!Print_Area</vt:lpstr>
      <vt:lpstr>'明細書(F 機械設備解体工事)'!Print_Area</vt:lpstr>
      <vt:lpstr>'明細書(G 発生材処分)'!Print_Area</vt:lpstr>
      <vt:lpstr>'明細書(H 開口部塞ぎ工事) '!Print_Area</vt:lpstr>
      <vt:lpstr>'明細書(I 家屋事前調査)'!Print_Area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2023-02-22T04:50:24Z</cp:lastPrinted>
  <dcterms:created xsi:type="dcterms:W3CDTF">1997-01-08T22:48:59Z</dcterms:created>
  <dcterms:modified xsi:type="dcterms:W3CDTF">2023-03-30T01:37:21Z</dcterms:modified>
</cp:coreProperties>
</file>