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2754\n2754のdドライブ\経営比較分析表\R5\回答（下水）\"/>
    </mc:Choice>
  </mc:AlternateContent>
  <xr:revisionPtr revIDLastSave="0" documentId="13_ncr:1_{701D306D-A46F-4881-8E22-79F54EBC0927}" xr6:coauthVersionLast="47" xr6:coauthVersionMax="47" xr10:uidLastSave="{00000000-0000-0000-0000-000000000000}"/>
  <workbookProtection workbookAlgorithmName="SHA-512" workbookHashValue="jRE14Dmvuzvzbo/tV7xG3HOeELwyRwUQl6lF36XeB7g2Ze3LC0S+0JIk1Vr0wrfjYEVjov5ClNjBhmdJTTurLA==" workbookSaltValue="/JVI9Qn7ene3Y3cpX5eAQw=="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S6" i="5"/>
  <c r="AL8" i="4" s="1"/>
  <c r="R6" i="5"/>
  <c r="Q6" i="5"/>
  <c r="W10" i="4" s="1"/>
  <c r="P6" i="5"/>
  <c r="P10" i="4" s="1"/>
  <c r="O6" i="5"/>
  <c r="I10" i="4" s="1"/>
  <c r="N6" i="5"/>
  <c r="B10" i="4" s="1"/>
  <c r="M6" i="5"/>
  <c r="AD8" i="4" s="1"/>
  <c r="L6" i="5"/>
  <c r="W8" i="4" s="1"/>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I85" i="4"/>
  <c r="H85" i="4"/>
  <c r="G85" i="4"/>
  <c r="F85" i="4"/>
  <c r="AL10" i="4"/>
  <c r="AD10" i="4"/>
  <c r="BB8" i="4"/>
  <c r="AT8" i="4"/>
  <c r="I8" i="4"/>
  <c r="B8" i="4"/>
  <c r="B6" i="4"/>
</calcChain>
</file>

<file path=xl/sharedStrings.xml><?xml version="1.0" encoding="utf-8"?>
<sst xmlns="http://schemas.openxmlformats.org/spreadsheetml/2006/main" count="253" uniqueCount="116">
  <si>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</si>
  <si>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</si>
  <si>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</si>
  <si>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</si>
  <si>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</si>
  <si>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</si>
  <si>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</si>
  <si>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</si>
  <si>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</si>
  <si>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</si>
  <si>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</si>
  <si>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</si>
  <si>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</si>
  <si>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</si>
  <si>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</si>
  <si>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</si>
  <si>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</si>
  <si>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</si>
  <si>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</si>
  <si>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</si>
  <si>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</si>
  <si>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</si>
  <si>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</si>
  <si>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</si>
  <si>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</si>
  <si>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</si>
  <si>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</si>
  <si>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</si>
  <si>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</si>
  <si>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</si>
  <si>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</si>
  <si>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</si>
  <si>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</si>
  <si>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</si>
  <si>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</si>
  <si>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</si>
  <si>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</si>
  <si>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</si>
  <si>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</si>
  <si>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</si>
  <si>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</si>
  <si>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</si>
  <si>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</si>
  <si>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</si>
  <si>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</si>
  <si>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</si>
  <si>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</si>
  <si>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</si>
  <si>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</si>
  <si>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</si>
  <si>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</si>
  <si>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</si>
  <si>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</si>
  <si>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</si>
  <si>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</si>
  <si>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</si>
  <si>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</si>
  <si>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</si>
  <si>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</si>
  <si>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</si>
  <si>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</si>
  <si>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</si>
  <si>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</si>
  <si>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</si>
  <si>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</si>
  <si>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</si>
  <si>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</si>
  <si>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</si>
  <si>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</si>
  <si>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</si>
  <si>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</si>
  <si>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</si>
  <si>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</si>
  <si>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</si>
  <si>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</si>
  <si>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</si>
  <si>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</si>
  <si>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</si>
  <si>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</si>
  <si>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</si>
  <si>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</si>
  <si>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</si>
  <si>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</si>
  <si>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</si>
  <si>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</si>
  <si>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</si>
  <si>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</si>
  <si>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</si>
  <si>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</si>
  <si>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</si>
  <si>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</si>
  <si>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</si>
  <si>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</si>
  <si>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</si>
  <si>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</si>
  <si>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</si>
  <si>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南魚沼市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</si>
  <si>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</si>
  <si>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</si>
  <si>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</si>
  <si>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</si>
  <si>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</si>
  <si>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</si>
  <si>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</si>
  <si>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</si>
  <si>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</si>
  <si>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</si>
  <si>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</si>
  <si>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</si>
  <si>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</si>
  <si>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</si>
  <si>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</si>
  <si>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</si>
  <si>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は、農業集落排水地区の流域下水道（流域関連特定環境保全公共下水道）への統合の影響により100％を下回り99.77％となった。また、経費回収率についても流域下水道への統合により令和3年度から使用料収入の減り幅が大きくなった。令和4年度では56.61％となり、類似団体平均値よりも下がった。経費回収率に関連して、汚水処理原価についても流域下水道への統合の影響で有収水量が減ったため令和3年度に引き続き上昇した。
　流動比率は、令和3年度では決算処理において一般会計繰入金（基準外）を分配する処理を行ったため8.02％と若干上昇したが、令和4年度では流域下水道への統合により低くなった。現金が少なく、短期支払い能力は極めて低い。一般会計繰入金（基準外）により企業債の償還原資を補う状況はしばらく続く見込みである。
　企業債残高対事業規模比率は、資本費平準化債の内訳を農業集落排水分と特定環境保全公共下水道への移行分に分けることができないため、県からの助言により統合事業完了後に一括して移行することとなった。そのため、算出式の分母のみが小さくなったことにより比率が大きくなった。令和5年度からは資本費平準化債の特定環境保全公共下水道分は減額になり、また、平成19年度に面整備事業が既に完了しているため、今後、企業債残高は減少していき比率は下がっていく見込みである。
　施設利用率について、農業集落排水の上原処理場及び城内西部処理場の流域下水道への統合により処理能力・処理水量ともに減少した。しかし、城内西部処理場は一部を先に統合したため、これについての処理水量は令和4年中に特定環境保全公共下水道での計上となったが、処理場の廃止は令和5年4月1日付であったため、処理能力については農業集落排水で計上となった。このため算出式の分子がより小さくなり施設利用率が令和3年度よりも下がった。なお、類似団体平均値と比較して率が高いのは冬期間の不明水の影響があると考えられる。
　水洗化率についても、流域下水道への統合の影響により94.68％に下がった。</t>
    <rPh sb="139" eb="141">
      <t>ヘイキン</t>
    </rPh>
    <rPh sb="141" eb="142">
      <t>アタイ</t>
    </rPh>
    <rPh sb="145" eb="146">
      <t>サ</t>
    </rPh>
    <rPh sb="801" eb="804">
      <t>ヘイキンチ</t>
    </rPh>
    <phoneticPr fontId="4"/>
  </si>
  <si>
    <t>　処理場は供用を開始してから年数が経っており、施設の老朽化が進んでいる。流域下水道への統合にかかる管渠整備費が高額となると試算された1処理場を除いた全ての処理場を流域下水道に統合したほうが効率的であると見込まれたことから切替工事を実施し、令和4年度で計画した全ての切替工事が完了した。</t>
    <phoneticPr fontId="4"/>
  </si>
  <si>
    <t>　当該事業も令和5年度には処理施設1施設となった。この1施設については令和6年度に施設の更新、または大型浄化槽設置の検討をすることとしている。引き続き費用の削減に努め、安定運用を確保しながら、より健全で有効的な運営を図っていく。
　流域下水道への統合により使用しなくなった処理場の利用方法が課題となっているが有効活用について検討を続けていく。
　なお、平成28年度に策定した経営戦略は令和2年度に改定を行ったが、改定当時からの変更点を踏まえ令和4年度に投資財政計画の見直しを行った。経営戦略全体の見直しは令和6年度に行う予定としている。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</si>
</sst>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BE6-471D-B955-9368D1466DE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0.02</c:v>
                </c:pt>
                <c:pt idx="2">
                  <c:v>0.02</c:v>
                </c:pt>
                <c:pt idx="3">
                  <c:v>0.01</c:v>
                </c:pt>
                <c:pt idx="4">
                  <c:v>0.01</c:v>
                </c:pt>
              </c:numCache>
            </c:numRef>
          </c:val>
          <c:smooth val="0"/>
          <c:extLst>
            <c:ext xmlns:c16="http://schemas.microsoft.com/office/drawing/2014/chart" uri="{C3380CC4-5D6E-409C-BE32-E72D297353CC}">
              <c16:uniqueId val="{00000001-BBE6-471D-B955-9368D1466DE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45.99</c:v>
                </c:pt>
                <c:pt idx="2">
                  <c:v>92.44</c:v>
                </c:pt>
                <c:pt idx="3">
                  <c:v>106.85</c:v>
                </c:pt>
                <c:pt idx="4">
                  <c:v>82.23</c:v>
                </c:pt>
              </c:numCache>
            </c:numRef>
          </c:val>
          <c:extLst>
            <c:ext xmlns:c16="http://schemas.microsoft.com/office/drawing/2014/chart" uri="{C3380CC4-5D6E-409C-BE32-E72D297353CC}">
              <c16:uniqueId val="{00000000-D809-40FC-9227-2363281A4B9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50.14</c:v>
                </c:pt>
                <c:pt idx="2">
                  <c:v>55.26</c:v>
                </c:pt>
                <c:pt idx="3">
                  <c:v>54.54</c:v>
                </c:pt>
                <c:pt idx="4">
                  <c:v>52.9</c:v>
                </c:pt>
              </c:numCache>
            </c:numRef>
          </c:val>
          <c:smooth val="0"/>
          <c:extLst>
            <c:ext xmlns:c16="http://schemas.microsoft.com/office/drawing/2014/chart" uri="{C3380CC4-5D6E-409C-BE32-E72D297353CC}">
              <c16:uniqueId val="{00000001-D809-40FC-9227-2363281A4B9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96.5</c:v>
                </c:pt>
                <c:pt idx="2">
                  <c:v>96.94</c:v>
                </c:pt>
                <c:pt idx="3">
                  <c:v>98.02</c:v>
                </c:pt>
                <c:pt idx="4">
                  <c:v>94.68</c:v>
                </c:pt>
              </c:numCache>
            </c:numRef>
          </c:val>
          <c:extLst>
            <c:ext xmlns:c16="http://schemas.microsoft.com/office/drawing/2014/chart" uri="{C3380CC4-5D6E-409C-BE32-E72D297353CC}">
              <c16:uniqueId val="{00000000-1A82-4198-91C3-9C838D01274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84.98</c:v>
                </c:pt>
                <c:pt idx="2">
                  <c:v>90.52</c:v>
                </c:pt>
                <c:pt idx="3">
                  <c:v>90.3</c:v>
                </c:pt>
                <c:pt idx="4">
                  <c:v>90.3</c:v>
                </c:pt>
              </c:numCache>
            </c:numRef>
          </c:val>
          <c:smooth val="0"/>
          <c:extLst>
            <c:ext xmlns:c16="http://schemas.microsoft.com/office/drawing/2014/chart" uri="{C3380CC4-5D6E-409C-BE32-E72D297353CC}">
              <c16:uniqueId val="{00000001-1A82-4198-91C3-9C838D01274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100.07</c:v>
                </c:pt>
                <c:pt idx="2">
                  <c:v>100.7</c:v>
                </c:pt>
                <c:pt idx="3">
                  <c:v>101.51</c:v>
                </c:pt>
                <c:pt idx="4">
                  <c:v>99.77</c:v>
                </c:pt>
              </c:numCache>
            </c:numRef>
          </c:val>
          <c:extLst>
            <c:ext xmlns:c16="http://schemas.microsoft.com/office/drawing/2014/chart" uri="{C3380CC4-5D6E-409C-BE32-E72D297353CC}">
              <c16:uniqueId val="{00000000-1815-4732-8CFA-F6E71532AB1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103.6</c:v>
                </c:pt>
                <c:pt idx="2">
                  <c:v>103.09</c:v>
                </c:pt>
                <c:pt idx="3">
                  <c:v>102.11</c:v>
                </c:pt>
                <c:pt idx="4">
                  <c:v>101.91</c:v>
                </c:pt>
              </c:numCache>
            </c:numRef>
          </c:val>
          <c:smooth val="0"/>
          <c:extLst>
            <c:ext xmlns:c16="http://schemas.microsoft.com/office/drawing/2014/chart" uri="{C3380CC4-5D6E-409C-BE32-E72D297353CC}">
              <c16:uniqueId val="{00000001-1815-4732-8CFA-F6E71532AB1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3.89</c:v>
                </c:pt>
                <c:pt idx="2">
                  <c:v>7.66</c:v>
                </c:pt>
                <c:pt idx="3">
                  <c:v>10.56</c:v>
                </c:pt>
                <c:pt idx="4">
                  <c:v>13.41</c:v>
                </c:pt>
              </c:numCache>
            </c:numRef>
          </c:val>
          <c:extLst>
            <c:ext xmlns:c16="http://schemas.microsoft.com/office/drawing/2014/chart" uri="{C3380CC4-5D6E-409C-BE32-E72D297353CC}">
              <c16:uniqueId val="{00000000-8CA8-4BFC-A597-C331A3B1D71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23.06</c:v>
                </c:pt>
                <c:pt idx="2">
                  <c:v>24.8</c:v>
                </c:pt>
                <c:pt idx="3">
                  <c:v>28.12</c:v>
                </c:pt>
                <c:pt idx="4">
                  <c:v>28.79</c:v>
                </c:pt>
              </c:numCache>
            </c:numRef>
          </c:val>
          <c:smooth val="0"/>
          <c:extLst>
            <c:ext xmlns:c16="http://schemas.microsoft.com/office/drawing/2014/chart" uri="{C3380CC4-5D6E-409C-BE32-E72D297353CC}">
              <c16:uniqueId val="{00000001-8CA8-4BFC-A597-C331A3B1D71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737F-4A88-A520-BC7139A94BF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737F-4A88-A520-BC7139A94BF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C7A4-4E63-826A-6E322228D68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193.99</c:v>
                </c:pt>
                <c:pt idx="2">
                  <c:v>101.24</c:v>
                </c:pt>
                <c:pt idx="3">
                  <c:v>124.9</c:v>
                </c:pt>
                <c:pt idx="4">
                  <c:v>124.8</c:v>
                </c:pt>
              </c:numCache>
            </c:numRef>
          </c:val>
          <c:smooth val="0"/>
          <c:extLst>
            <c:ext xmlns:c16="http://schemas.microsoft.com/office/drawing/2014/chart" uri="{C3380CC4-5D6E-409C-BE32-E72D297353CC}">
              <c16:uniqueId val="{00000001-C7A4-4E63-826A-6E322228D68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0.51</c:v>
                </c:pt>
                <c:pt idx="2">
                  <c:v>1.29</c:v>
                </c:pt>
                <c:pt idx="3">
                  <c:v>8.02</c:v>
                </c:pt>
                <c:pt idx="4">
                  <c:v>0.26</c:v>
                </c:pt>
              </c:numCache>
            </c:numRef>
          </c:val>
          <c:extLst>
            <c:ext xmlns:c16="http://schemas.microsoft.com/office/drawing/2014/chart" uri="{C3380CC4-5D6E-409C-BE32-E72D297353CC}">
              <c16:uniqueId val="{00000000-F72D-41E9-846B-72F380F2513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26.99</c:v>
                </c:pt>
                <c:pt idx="2">
                  <c:v>37.24</c:v>
                </c:pt>
                <c:pt idx="3">
                  <c:v>33.58</c:v>
                </c:pt>
                <c:pt idx="4">
                  <c:v>35.42</c:v>
                </c:pt>
              </c:numCache>
            </c:numRef>
          </c:val>
          <c:smooth val="0"/>
          <c:extLst>
            <c:ext xmlns:c16="http://schemas.microsoft.com/office/drawing/2014/chart" uri="{C3380CC4-5D6E-409C-BE32-E72D297353CC}">
              <c16:uniqueId val="{00000001-F72D-41E9-846B-72F380F2513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3134.08</c:v>
                </c:pt>
                <c:pt idx="2">
                  <c:v>2703.49</c:v>
                </c:pt>
                <c:pt idx="3">
                  <c:v>3607.54</c:v>
                </c:pt>
                <c:pt idx="4">
                  <c:v>7264.81</c:v>
                </c:pt>
              </c:numCache>
            </c:numRef>
          </c:val>
          <c:extLst>
            <c:ext xmlns:c16="http://schemas.microsoft.com/office/drawing/2014/chart" uri="{C3380CC4-5D6E-409C-BE32-E72D297353CC}">
              <c16:uniqueId val="{00000000-7E88-4A8E-AF8A-2B8CF3422B2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826.83</c:v>
                </c:pt>
                <c:pt idx="2">
                  <c:v>783.8</c:v>
                </c:pt>
                <c:pt idx="3">
                  <c:v>778.81</c:v>
                </c:pt>
                <c:pt idx="4">
                  <c:v>718.49</c:v>
                </c:pt>
              </c:numCache>
            </c:numRef>
          </c:val>
          <c:smooth val="0"/>
          <c:extLst>
            <c:ext xmlns:c16="http://schemas.microsoft.com/office/drawing/2014/chart" uri="{C3380CC4-5D6E-409C-BE32-E72D297353CC}">
              <c16:uniqueId val="{00000001-7E88-4A8E-AF8A-2B8CF3422B2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98.81</c:v>
                </c:pt>
                <c:pt idx="2">
                  <c:v>94.71</c:v>
                </c:pt>
                <c:pt idx="3">
                  <c:v>77.22</c:v>
                </c:pt>
                <c:pt idx="4">
                  <c:v>56.61</c:v>
                </c:pt>
              </c:numCache>
            </c:numRef>
          </c:val>
          <c:extLst>
            <c:ext xmlns:c16="http://schemas.microsoft.com/office/drawing/2014/chart" uri="{C3380CC4-5D6E-409C-BE32-E72D297353CC}">
              <c16:uniqueId val="{00000000-73DE-493B-8F15-542C7B75A2D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57.31</c:v>
                </c:pt>
                <c:pt idx="2">
                  <c:v>68.11</c:v>
                </c:pt>
                <c:pt idx="3">
                  <c:v>67.23</c:v>
                </c:pt>
                <c:pt idx="4">
                  <c:v>61.82</c:v>
                </c:pt>
              </c:numCache>
            </c:numRef>
          </c:val>
          <c:smooth val="0"/>
          <c:extLst>
            <c:ext xmlns:c16="http://schemas.microsoft.com/office/drawing/2014/chart" uri="{C3380CC4-5D6E-409C-BE32-E72D297353CC}">
              <c16:uniqueId val="{00000001-73DE-493B-8F15-542C7B75A2D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184.7</c:v>
                </c:pt>
                <c:pt idx="2">
                  <c:v>192.46</c:v>
                </c:pt>
                <c:pt idx="3">
                  <c:v>234.76</c:v>
                </c:pt>
                <c:pt idx="4">
                  <c:v>319.26</c:v>
                </c:pt>
              </c:numCache>
            </c:numRef>
          </c:val>
          <c:extLst>
            <c:ext xmlns:c16="http://schemas.microsoft.com/office/drawing/2014/chart" uri="{C3380CC4-5D6E-409C-BE32-E72D297353CC}">
              <c16:uniqueId val="{00000000-B370-4C2F-AD94-C4552FFF13E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273.52</c:v>
                </c:pt>
                <c:pt idx="2">
                  <c:v>222.41</c:v>
                </c:pt>
                <c:pt idx="3">
                  <c:v>228.21</c:v>
                </c:pt>
                <c:pt idx="4">
                  <c:v>246.9</c:v>
                </c:pt>
              </c:numCache>
            </c:numRef>
          </c:val>
          <c:smooth val="0"/>
          <c:extLst>
            <c:ext xmlns:c16="http://schemas.microsoft.com/office/drawing/2014/chart" uri="{C3380CC4-5D6E-409C-BE32-E72D297353CC}">
              <c16:uniqueId val="{00000001-B370-4C2F-AD94-C4552FFF13E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43" zoomScaleNormal="100" workbookViewId="0">
      <selection activeCell="BH86" sqref="BH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新潟県　南魚沼市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F1</v>
      </c>
      <c r="X8" s="35"/>
      <c r="Y8" s="35"/>
      <c r="Z8" s="35"/>
      <c r="AA8" s="35"/>
      <c r="AB8" s="35"/>
      <c r="AC8" s="35"/>
      <c r="AD8" s="36" t="str">
        <f>データ!$M$6</f>
        <v>非設置</v>
      </c>
      <c r="AE8" s="36"/>
      <c r="AF8" s="36"/>
      <c r="AG8" s="36"/>
      <c r="AH8" s="36"/>
      <c r="AI8" s="36"/>
      <c r="AJ8" s="36"/>
      <c r="AK8" s="3"/>
      <c r="AL8" s="37">
        <f>データ!S6</f>
        <v>53962</v>
      </c>
      <c r="AM8" s="37"/>
      <c r="AN8" s="37"/>
      <c r="AO8" s="37"/>
      <c r="AP8" s="37"/>
      <c r="AQ8" s="37"/>
      <c r="AR8" s="37"/>
      <c r="AS8" s="37"/>
      <c r="AT8" s="38">
        <f>データ!T6</f>
        <v>584.54999999999995</v>
      </c>
      <c r="AU8" s="38"/>
      <c r="AV8" s="38"/>
      <c r="AW8" s="38"/>
      <c r="AX8" s="38"/>
      <c r="AY8" s="38"/>
      <c r="AZ8" s="38"/>
      <c r="BA8" s="38"/>
      <c r="BB8" s="38">
        <f>データ!U6</f>
        <v>92.31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63.56</v>
      </c>
      <c r="J10" s="38"/>
      <c r="K10" s="38"/>
      <c r="L10" s="38"/>
      <c r="M10" s="38"/>
      <c r="N10" s="38"/>
      <c r="O10" s="38"/>
      <c r="P10" s="38">
        <f>データ!P6</f>
        <v>1.47</v>
      </c>
      <c r="Q10" s="38"/>
      <c r="R10" s="38"/>
      <c r="S10" s="38"/>
      <c r="T10" s="38"/>
      <c r="U10" s="38"/>
      <c r="V10" s="38"/>
      <c r="W10" s="38">
        <f>データ!Q6</f>
        <v>94.38</v>
      </c>
      <c r="X10" s="38"/>
      <c r="Y10" s="38"/>
      <c r="Z10" s="38"/>
      <c r="AA10" s="38"/>
      <c r="AB10" s="38"/>
      <c r="AC10" s="38"/>
      <c r="AD10" s="37">
        <f>データ!R6</f>
        <v>3845</v>
      </c>
      <c r="AE10" s="37"/>
      <c r="AF10" s="37"/>
      <c r="AG10" s="37"/>
      <c r="AH10" s="37"/>
      <c r="AI10" s="37"/>
      <c r="AJ10" s="37"/>
      <c r="AK10" s="2"/>
      <c r="AL10" s="37">
        <f>データ!V6</f>
        <v>790</v>
      </c>
      <c r="AM10" s="37"/>
      <c r="AN10" s="37"/>
      <c r="AO10" s="37"/>
      <c r="AP10" s="37"/>
      <c r="AQ10" s="37"/>
      <c r="AR10" s="37"/>
      <c r="AS10" s="37"/>
      <c r="AT10" s="38">
        <f>データ!W6</f>
        <v>0.8</v>
      </c>
      <c r="AU10" s="38"/>
      <c r="AV10" s="38"/>
      <c r="AW10" s="38"/>
      <c r="AX10" s="38"/>
      <c r="AY10" s="38"/>
      <c r="AZ10" s="38"/>
      <c r="BA10" s="38"/>
      <c r="BB10" s="38">
        <f>データ!X6</f>
        <v>987.5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114</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cXLlrqXTwKKaGLnm1rn6CaHl/xmgy4kDce3xfL4mQCrQH+jspZ43nMu9PCEJZ+EjPOpNiBhE8+XEB71jGWWPmw==" saltValue="M6E0j7ejGHQqzoDE7vCmw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152269</v>
      </c>
      <c r="D6" s="19">
        <f t="shared" si="3"/>
        <v>46</v>
      </c>
      <c r="E6" s="19">
        <f t="shared" si="3"/>
        <v>17</v>
      </c>
      <c r="F6" s="19">
        <f t="shared" si="3"/>
        <v>5</v>
      </c>
      <c r="G6" s="19">
        <f t="shared" si="3"/>
        <v>0</v>
      </c>
      <c r="H6" s="19" t="str">
        <f t="shared" si="3"/>
        <v>新潟県　南魚沼市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63.56</v>
      </c>
      <c r="P6" s="20">
        <f t="shared" si="3"/>
        <v>1.47</v>
      </c>
      <c r="Q6" s="20">
        <f t="shared" si="3"/>
        <v>94.38</v>
      </c>
      <c r="R6" s="20">
        <f t="shared" si="3"/>
        <v>3845</v>
      </c>
      <c r="S6" s="20">
        <f t="shared" si="3"/>
        <v>53962</v>
      </c>
      <c r="T6" s="20">
        <f t="shared" si="3"/>
        <v>584.54999999999995</v>
      </c>
      <c r="U6" s="20">
        <f t="shared" si="3"/>
        <v>92.31</v>
      </c>
      <c r="V6" s="20">
        <f t="shared" si="3"/>
        <v>790</v>
      </c>
      <c r="W6" s="20">
        <f t="shared" si="3"/>
        <v>0.8</v>
      </c>
      <c r="X6" s="20">
        <f t="shared" si="3"/>
        <v>987.5</v>
      </c>
      <c r="Y6" s="21" t="str">
        <f>IF(Y7="",NA(),Y7)</f>
        <v>-</v>
      </c>
      <c r="Z6" s="21">
        <f t="shared" ref="Z6:AH6" si="4">IF(Z7="",NA(),Z7)</f>
        <v>100.07</v>
      </c>
      <c r="AA6" s="21">
        <f t="shared" si="4"/>
        <v>100.7</v>
      </c>
      <c r="AB6" s="21">
        <f t="shared" si="4"/>
        <v>101.51</v>
      </c>
      <c r="AC6" s="21">
        <f t="shared" si="4"/>
        <v>99.77</v>
      </c>
      <c r="AD6" s="21" t="str">
        <f t="shared" si="4"/>
        <v>-</v>
      </c>
      <c r="AE6" s="21">
        <f t="shared" si="4"/>
        <v>103.6</v>
      </c>
      <c r="AF6" s="21">
        <f t="shared" si="4"/>
        <v>103.09</v>
      </c>
      <c r="AG6" s="21">
        <f t="shared" si="4"/>
        <v>102.11</v>
      </c>
      <c r="AH6" s="21">
        <f t="shared" si="4"/>
        <v>101.91</v>
      </c>
      <c r="AI6" s="20" t="str">
        <f>IF(AI7="","",IF(AI7="-","【-】","【"&amp;SUBSTITUTE(TEXT(AI7,"#,##0.00"),"-","△")&amp;"】"))</f>
        <v>【103.61】</v>
      </c>
      <c r="AJ6" s="21" t="str">
        <f>IF(AJ7="",NA(),AJ7)</f>
        <v>-</v>
      </c>
      <c r="AK6" s="20">
        <f t="shared" ref="AK6:AS6" si="5">IF(AK7="",NA(),AK7)</f>
        <v>0</v>
      </c>
      <c r="AL6" s="20">
        <f t="shared" si="5"/>
        <v>0</v>
      </c>
      <c r="AM6" s="20">
        <f t="shared" si="5"/>
        <v>0</v>
      </c>
      <c r="AN6" s="20">
        <f t="shared" si="5"/>
        <v>0</v>
      </c>
      <c r="AO6" s="21" t="str">
        <f t="shared" si="5"/>
        <v>-</v>
      </c>
      <c r="AP6" s="21">
        <f t="shared" si="5"/>
        <v>193.99</v>
      </c>
      <c r="AQ6" s="21">
        <f t="shared" si="5"/>
        <v>101.24</v>
      </c>
      <c r="AR6" s="21">
        <f t="shared" si="5"/>
        <v>124.9</v>
      </c>
      <c r="AS6" s="21">
        <f t="shared" si="5"/>
        <v>124.8</v>
      </c>
      <c r="AT6" s="20" t="str">
        <f>IF(AT7="","",IF(AT7="-","【-】","【"&amp;SUBSTITUTE(TEXT(AT7,"#,##0.00"),"-","△")&amp;"】"))</f>
        <v>【133.62】</v>
      </c>
      <c r="AU6" s="21" t="str">
        <f>IF(AU7="",NA(),AU7)</f>
        <v>-</v>
      </c>
      <c r="AV6" s="21">
        <f t="shared" ref="AV6:BD6" si="6">IF(AV7="",NA(),AV7)</f>
        <v>0.51</v>
      </c>
      <c r="AW6" s="21">
        <f t="shared" si="6"/>
        <v>1.29</v>
      </c>
      <c r="AX6" s="21">
        <f t="shared" si="6"/>
        <v>8.02</v>
      </c>
      <c r="AY6" s="21">
        <f t="shared" si="6"/>
        <v>0.26</v>
      </c>
      <c r="AZ6" s="21" t="str">
        <f t="shared" si="6"/>
        <v>-</v>
      </c>
      <c r="BA6" s="21">
        <f t="shared" si="6"/>
        <v>26.99</v>
      </c>
      <c r="BB6" s="21">
        <f t="shared" si="6"/>
        <v>37.24</v>
      </c>
      <c r="BC6" s="21">
        <f t="shared" si="6"/>
        <v>33.58</v>
      </c>
      <c r="BD6" s="21">
        <f t="shared" si="6"/>
        <v>35.42</v>
      </c>
      <c r="BE6" s="20" t="str">
        <f>IF(BE7="","",IF(BE7="-","【-】","【"&amp;SUBSTITUTE(TEXT(BE7,"#,##0.00"),"-","△")&amp;"】"))</f>
        <v>【36.94】</v>
      </c>
      <c r="BF6" s="21" t="str">
        <f>IF(BF7="",NA(),BF7)</f>
        <v>-</v>
      </c>
      <c r="BG6" s="21">
        <f t="shared" ref="BG6:BO6" si="7">IF(BG7="",NA(),BG7)</f>
        <v>3134.08</v>
      </c>
      <c r="BH6" s="21">
        <f t="shared" si="7"/>
        <v>2703.49</v>
      </c>
      <c r="BI6" s="21">
        <f t="shared" si="7"/>
        <v>3607.54</v>
      </c>
      <c r="BJ6" s="21">
        <f t="shared" si="7"/>
        <v>7264.81</v>
      </c>
      <c r="BK6" s="21" t="str">
        <f t="shared" si="7"/>
        <v>-</v>
      </c>
      <c r="BL6" s="21">
        <f t="shared" si="7"/>
        <v>826.83</v>
      </c>
      <c r="BM6" s="21">
        <f t="shared" si="7"/>
        <v>783.8</v>
      </c>
      <c r="BN6" s="21">
        <f t="shared" si="7"/>
        <v>778.81</v>
      </c>
      <c r="BO6" s="21">
        <f t="shared" si="7"/>
        <v>718.49</v>
      </c>
      <c r="BP6" s="20" t="str">
        <f>IF(BP7="","",IF(BP7="-","【-】","【"&amp;SUBSTITUTE(TEXT(BP7,"#,##0.00"),"-","△")&amp;"】"))</f>
        <v>【809.19】</v>
      </c>
      <c r="BQ6" s="21" t="str">
        <f>IF(BQ7="",NA(),BQ7)</f>
        <v>-</v>
      </c>
      <c r="BR6" s="21">
        <f t="shared" ref="BR6:BZ6" si="8">IF(BR7="",NA(),BR7)</f>
        <v>98.81</v>
      </c>
      <c r="BS6" s="21">
        <f t="shared" si="8"/>
        <v>94.71</v>
      </c>
      <c r="BT6" s="21">
        <f t="shared" si="8"/>
        <v>77.22</v>
      </c>
      <c r="BU6" s="21">
        <f t="shared" si="8"/>
        <v>56.61</v>
      </c>
      <c r="BV6" s="21" t="str">
        <f t="shared" si="8"/>
        <v>-</v>
      </c>
      <c r="BW6" s="21">
        <f t="shared" si="8"/>
        <v>57.31</v>
      </c>
      <c r="BX6" s="21">
        <f t="shared" si="8"/>
        <v>68.11</v>
      </c>
      <c r="BY6" s="21">
        <f t="shared" si="8"/>
        <v>67.23</v>
      </c>
      <c r="BZ6" s="21">
        <f t="shared" si="8"/>
        <v>61.82</v>
      </c>
      <c r="CA6" s="20" t="str">
        <f>IF(CA7="","",IF(CA7="-","【-】","【"&amp;SUBSTITUTE(TEXT(CA7,"#,##0.00"),"-","△")&amp;"】"))</f>
        <v>【57.02】</v>
      </c>
      <c r="CB6" s="21" t="str">
        <f>IF(CB7="",NA(),CB7)</f>
        <v>-</v>
      </c>
      <c r="CC6" s="21">
        <f t="shared" ref="CC6:CK6" si="9">IF(CC7="",NA(),CC7)</f>
        <v>184.7</v>
      </c>
      <c r="CD6" s="21">
        <f t="shared" si="9"/>
        <v>192.46</v>
      </c>
      <c r="CE6" s="21">
        <f t="shared" si="9"/>
        <v>234.76</v>
      </c>
      <c r="CF6" s="21">
        <f t="shared" si="9"/>
        <v>319.26</v>
      </c>
      <c r="CG6" s="21" t="str">
        <f t="shared" si="9"/>
        <v>-</v>
      </c>
      <c r="CH6" s="21">
        <f t="shared" si="9"/>
        <v>273.52</v>
      </c>
      <c r="CI6" s="21">
        <f t="shared" si="9"/>
        <v>222.41</v>
      </c>
      <c r="CJ6" s="21">
        <f t="shared" si="9"/>
        <v>228.21</v>
      </c>
      <c r="CK6" s="21">
        <f t="shared" si="9"/>
        <v>246.9</v>
      </c>
      <c r="CL6" s="20" t="str">
        <f>IF(CL7="","",IF(CL7="-","【-】","【"&amp;SUBSTITUTE(TEXT(CL7,"#,##0.00"),"-","△")&amp;"】"))</f>
        <v>【273.68】</v>
      </c>
      <c r="CM6" s="21" t="str">
        <f>IF(CM7="",NA(),CM7)</f>
        <v>-</v>
      </c>
      <c r="CN6" s="21">
        <f t="shared" ref="CN6:CV6" si="10">IF(CN7="",NA(),CN7)</f>
        <v>45.99</v>
      </c>
      <c r="CO6" s="21">
        <f t="shared" si="10"/>
        <v>92.44</v>
      </c>
      <c r="CP6" s="21">
        <f t="shared" si="10"/>
        <v>106.85</v>
      </c>
      <c r="CQ6" s="21">
        <f t="shared" si="10"/>
        <v>82.23</v>
      </c>
      <c r="CR6" s="21" t="str">
        <f t="shared" si="10"/>
        <v>-</v>
      </c>
      <c r="CS6" s="21">
        <f t="shared" si="10"/>
        <v>50.14</v>
      </c>
      <c r="CT6" s="21">
        <f t="shared" si="10"/>
        <v>55.26</v>
      </c>
      <c r="CU6" s="21">
        <f t="shared" si="10"/>
        <v>54.54</v>
      </c>
      <c r="CV6" s="21">
        <f t="shared" si="10"/>
        <v>52.9</v>
      </c>
      <c r="CW6" s="20" t="str">
        <f>IF(CW7="","",IF(CW7="-","【-】","【"&amp;SUBSTITUTE(TEXT(CW7,"#,##0.00"),"-","△")&amp;"】"))</f>
        <v>【52.55】</v>
      </c>
      <c r="CX6" s="21" t="str">
        <f>IF(CX7="",NA(),CX7)</f>
        <v>-</v>
      </c>
      <c r="CY6" s="21">
        <f t="shared" ref="CY6:DG6" si="11">IF(CY7="",NA(),CY7)</f>
        <v>96.5</v>
      </c>
      <c r="CZ6" s="21">
        <f t="shared" si="11"/>
        <v>96.94</v>
      </c>
      <c r="DA6" s="21">
        <f t="shared" si="11"/>
        <v>98.02</v>
      </c>
      <c r="DB6" s="21">
        <f t="shared" si="11"/>
        <v>94.68</v>
      </c>
      <c r="DC6" s="21" t="str">
        <f t="shared" si="11"/>
        <v>-</v>
      </c>
      <c r="DD6" s="21">
        <f t="shared" si="11"/>
        <v>84.98</v>
      </c>
      <c r="DE6" s="21">
        <f t="shared" si="11"/>
        <v>90.52</v>
      </c>
      <c r="DF6" s="21">
        <f t="shared" si="11"/>
        <v>90.3</v>
      </c>
      <c r="DG6" s="21">
        <f t="shared" si="11"/>
        <v>90.3</v>
      </c>
      <c r="DH6" s="20" t="str">
        <f>IF(DH7="","",IF(DH7="-","【-】","【"&amp;SUBSTITUTE(TEXT(DH7,"#,##0.00"),"-","△")&amp;"】"))</f>
        <v>【87.30】</v>
      </c>
      <c r="DI6" s="21" t="str">
        <f>IF(DI7="",NA(),DI7)</f>
        <v>-</v>
      </c>
      <c r="DJ6" s="21">
        <f t="shared" ref="DJ6:DR6" si="12">IF(DJ7="",NA(),DJ7)</f>
        <v>3.89</v>
      </c>
      <c r="DK6" s="21">
        <f t="shared" si="12"/>
        <v>7.66</v>
      </c>
      <c r="DL6" s="21">
        <f t="shared" si="12"/>
        <v>10.56</v>
      </c>
      <c r="DM6" s="21">
        <f t="shared" si="12"/>
        <v>13.41</v>
      </c>
      <c r="DN6" s="21" t="str">
        <f t="shared" si="12"/>
        <v>-</v>
      </c>
      <c r="DO6" s="21">
        <f t="shared" si="12"/>
        <v>23.06</v>
      </c>
      <c r="DP6" s="21">
        <f t="shared" si="12"/>
        <v>24.8</v>
      </c>
      <c r="DQ6" s="21">
        <f t="shared" si="12"/>
        <v>28.12</v>
      </c>
      <c r="DR6" s="21">
        <f t="shared" si="12"/>
        <v>28.79</v>
      </c>
      <c r="DS6" s="20" t="str">
        <f>IF(DS7="","",IF(DS7="-","【-】","【"&amp;SUBSTITUTE(TEXT(DS7,"#,##0.00"),"-","△")&amp;"】"))</f>
        <v>【27.11】</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1">
        <f t="shared" si="14"/>
        <v>0.02</v>
      </c>
      <c r="EL6" s="21">
        <f t="shared" si="14"/>
        <v>0.02</v>
      </c>
      <c r="EM6" s="21">
        <f t="shared" si="14"/>
        <v>0.01</v>
      </c>
      <c r="EN6" s="21">
        <f t="shared" si="14"/>
        <v>0.01</v>
      </c>
      <c r="EO6" s="20" t="str">
        <f>IF(EO7="","",IF(EO7="-","【-】","【"&amp;SUBSTITUTE(TEXT(EO7,"#,##0.00"),"-","△")&amp;"】"))</f>
        <v>【0.02】</v>
      </c>
    </row>
    <row r="7" spans="1:148" s="22" customFormat="1" x14ac:dyDescent="0.15">
      <c r="A7" s="14"/>
      <c r="B7" s="23">
        <v>2022</v>
      </c>
      <c r="C7" s="23">
        <v>152269</v>
      </c>
      <c r="D7" s="23">
        <v>46</v>
      </c>
      <c r="E7" s="23">
        <v>17</v>
      </c>
      <c r="F7" s="23">
        <v>5</v>
      </c>
      <c r="G7" s="23">
        <v>0</v>
      </c>
      <c r="H7" s="23" t="s">
        <v>96</v>
      </c>
      <c r="I7" s="23" t="s">
        <v>97</v>
      </c>
      <c r="J7" s="23" t="s">
        <v>98</v>
      </c>
      <c r="K7" s="23" t="s">
        <v>99</v>
      </c>
      <c r="L7" s="23" t="s">
        <v>100</v>
      </c>
      <c r="M7" s="23" t="s">
        <v>101</v>
      </c>
      <c r="N7" s="24" t="s">
        <v>102</v>
      </c>
      <c r="O7" s="24">
        <v>63.56</v>
      </c>
      <c r="P7" s="24">
        <v>1.47</v>
      </c>
      <c r="Q7" s="24">
        <v>94.38</v>
      </c>
      <c r="R7" s="24">
        <v>3845</v>
      </c>
      <c r="S7" s="24">
        <v>53962</v>
      </c>
      <c r="T7" s="24">
        <v>584.54999999999995</v>
      </c>
      <c r="U7" s="24">
        <v>92.31</v>
      </c>
      <c r="V7" s="24">
        <v>790</v>
      </c>
      <c r="W7" s="24">
        <v>0.8</v>
      </c>
      <c r="X7" s="24">
        <v>987.5</v>
      </c>
      <c r="Y7" s="24" t="s">
        <v>102</v>
      </c>
      <c r="Z7" s="24">
        <v>100.07</v>
      </c>
      <c r="AA7" s="24">
        <v>100.7</v>
      </c>
      <c r="AB7" s="24">
        <v>101.51</v>
      </c>
      <c r="AC7" s="24">
        <v>99.77</v>
      </c>
      <c r="AD7" s="24" t="s">
        <v>102</v>
      </c>
      <c r="AE7" s="24">
        <v>103.6</v>
      </c>
      <c r="AF7" s="24">
        <v>103.09</v>
      </c>
      <c r="AG7" s="24">
        <v>102.11</v>
      </c>
      <c r="AH7" s="24">
        <v>101.91</v>
      </c>
      <c r="AI7" s="24">
        <v>103.61</v>
      </c>
      <c r="AJ7" s="24" t="s">
        <v>102</v>
      </c>
      <c r="AK7" s="24">
        <v>0</v>
      </c>
      <c r="AL7" s="24">
        <v>0</v>
      </c>
      <c r="AM7" s="24">
        <v>0</v>
      </c>
      <c r="AN7" s="24">
        <v>0</v>
      </c>
      <c r="AO7" s="24" t="s">
        <v>102</v>
      </c>
      <c r="AP7" s="24">
        <v>193.99</v>
      </c>
      <c r="AQ7" s="24">
        <v>101.24</v>
      </c>
      <c r="AR7" s="24">
        <v>124.9</v>
      </c>
      <c r="AS7" s="24">
        <v>124.8</v>
      </c>
      <c r="AT7" s="24">
        <v>133.62</v>
      </c>
      <c r="AU7" s="24" t="s">
        <v>102</v>
      </c>
      <c r="AV7" s="24">
        <v>0.51</v>
      </c>
      <c r="AW7" s="24">
        <v>1.29</v>
      </c>
      <c r="AX7" s="24">
        <v>8.02</v>
      </c>
      <c r="AY7" s="24">
        <v>0.26</v>
      </c>
      <c r="AZ7" s="24" t="s">
        <v>102</v>
      </c>
      <c r="BA7" s="24">
        <v>26.99</v>
      </c>
      <c r="BB7" s="24">
        <v>37.24</v>
      </c>
      <c r="BC7" s="24">
        <v>33.58</v>
      </c>
      <c r="BD7" s="24">
        <v>35.42</v>
      </c>
      <c r="BE7" s="24">
        <v>36.94</v>
      </c>
      <c r="BF7" s="24" t="s">
        <v>102</v>
      </c>
      <c r="BG7" s="24">
        <v>3134.08</v>
      </c>
      <c r="BH7" s="24">
        <v>2703.49</v>
      </c>
      <c r="BI7" s="24">
        <v>3607.54</v>
      </c>
      <c r="BJ7" s="24">
        <v>7264.81</v>
      </c>
      <c r="BK7" s="24" t="s">
        <v>102</v>
      </c>
      <c r="BL7" s="24">
        <v>826.83</v>
      </c>
      <c r="BM7" s="24">
        <v>783.8</v>
      </c>
      <c r="BN7" s="24">
        <v>778.81</v>
      </c>
      <c r="BO7" s="24">
        <v>718.49</v>
      </c>
      <c r="BP7" s="24">
        <v>809.19</v>
      </c>
      <c r="BQ7" s="24" t="s">
        <v>102</v>
      </c>
      <c r="BR7" s="24">
        <v>98.81</v>
      </c>
      <c r="BS7" s="24">
        <v>94.71</v>
      </c>
      <c r="BT7" s="24">
        <v>77.22</v>
      </c>
      <c r="BU7" s="24">
        <v>56.61</v>
      </c>
      <c r="BV7" s="24" t="s">
        <v>102</v>
      </c>
      <c r="BW7" s="24">
        <v>57.31</v>
      </c>
      <c r="BX7" s="24">
        <v>68.11</v>
      </c>
      <c r="BY7" s="24">
        <v>67.23</v>
      </c>
      <c r="BZ7" s="24">
        <v>61.82</v>
      </c>
      <c r="CA7" s="24">
        <v>57.02</v>
      </c>
      <c r="CB7" s="24" t="s">
        <v>102</v>
      </c>
      <c r="CC7" s="24">
        <v>184.7</v>
      </c>
      <c r="CD7" s="24">
        <v>192.46</v>
      </c>
      <c r="CE7" s="24">
        <v>234.76</v>
      </c>
      <c r="CF7" s="24">
        <v>319.26</v>
      </c>
      <c r="CG7" s="24" t="s">
        <v>102</v>
      </c>
      <c r="CH7" s="24">
        <v>273.52</v>
      </c>
      <c r="CI7" s="24">
        <v>222.41</v>
      </c>
      <c r="CJ7" s="24">
        <v>228.21</v>
      </c>
      <c r="CK7" s="24">
        <v>246.9</v>
      </c>
      <c r="CL7" s="24">
        <v>273.68</v>
      </c>
      <c r="CM7" s="24" t="s">
        <v>102</v>
      </c>
      <c r="CN7" s="24">
        <v>45.99</v>
      </c>
      <c r="CO7" s="24">
        <v>92.44</v>
      </c>
      <c r="CP7" s="24">
        <v>106.85</v>
      </c>
      <c r="CQ7" s="24">
        <v>82.23</v>
      </c>
      <c r="CR7" s="24" t="s">
        <v>102</v>
      </c>
      <c r="CS7" s="24">
        <v>50.14</v>
      </c>
      <c r="CT7" s="24">
        <v>55.26</v>
      </c>
      <c r="CU7" s="24">
        <v>54.54</v>
      </c>
      <c r="CV7" s="24">
        <v>52.9</v>
      </c>
      <c r="CW7" s="24">
        <v>52.55</v>
      </c>
      <c r="CX7" s="24" t="s">
        <v>102</v>
      </c>
      <c r="CY7" s="24">
        <v>96.5</v>
      </c>
      <c r="CZ7" s="24">
        <v>96.94</v>
      </c>
      <c r="DA7" s="24">
        <v>98.02</v>
      </c>
      <c r="DB7" s="24">
        <v>94.68</v>
      </c>
      <c r="DC7" s="24" t="s">
        <v>102</v>
      </c>
      <c r="DD7" s="24">
        <v>84.98</v>
      </c>
      <c r="DE7" s="24">
        <v>90.52</v>
      </c>
      <c r="DF7" s="24">
        <v>90.3</v>
      </c>
      <c r="DG7" s="24">
        <v>90.3</v>
      </c>
      <c r="DH7" s="24">
        <v>87.3</v>
      </c>
      <c r="DI7" s="24" t="s">
        <v>102</v>
      </c>
      <c r="DJ7" s="24">
        <v>3.89</v>
      </c>
      <c r="DK7" s="24">
        <v>7.66</v>
      </c>
      <c r="DL7" s="24">
        <v>10.56</v>
      </c>
      <c r="DM7" s="24">
        <v>13.41</v>
      </c>
      <c r="DN7" s="24" t="s">
        <v>102</v>
      </c>
      <c r="DO7" s="24">
        <v>23.06</v>
      </c>
      <c r="DP7" s="24">
        <v>24.8</v>
      </c>
      <c r="DQ7" s="24">
        <v>28.12</v>
      </c>
      <c r="DR7" s="24">
        <v>28.79</v>
      </c>
      <c r="DS7" s="24">
        <v>27.11</v>
      </c>
      <c r="DT7" s="24" t="s">
        <v>102</v>
      </c>
      <c r="DU7" s="24">
        <v>0</v>
      </c>
      <c r="DV7" s="24">
        <v>0</v>
      </c>
      <c r="DW7" s="24">
        <v>0</v>
      </c>
      <c r="DX7" s="24">
        <v>0</v>
      </c>
      <c r="DY7" s="24" t="s">
        <v>102</v>
      </c>
      <c r="DZ7" s="24">
        <v>0</v>
      </c>
      <c r="EA7" s="24">
        <v>0</v>
      </c>
      <c r="EB7" s="24">
        <v>0</v>
      </c>
      <c r="EC7" s="24">
        <v>0</v>
      </c>
      <c r="ED7" s="24">
        <v>0</v>
      </c>
      <c r="EE7" s="24" t="s">
        <v>102</v>
      </c>
      <c r="EF7" s="24">
        <v>0</v>
      </c>
      <c r="EG7" s="24">
        <v>0</v>
      </c>
      <c r="EH7" s="24">
        <v>0</v>
      </c>
      <c r="EI7" s="24">
        <v>0</v>
      </c>
      <c r="EJ7" s="24" t="s">
        <v>102</v>
      </c>
      <c r="EK7" s="24">
        <v>0.02</v>
      </c>
      <c r="EL7" s="24">
        <v>0.02</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上村　尚武</cp:lastModifiedBy>
  <dcterms:created xsi:type="dcterms:W3CDTF">2023-12-12T01:01:29Z</dcterms:created>
  <dcterms:modified xsi:type="dcterms:W3CDTF">2024-01-17T05:37:48Z</dcterms:modified>
  <cp:category/>
</cp:coreProperties>
</file>