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企業部\下水道課\下水道課共有\経営比較分析\H29\報告\02_分析表修正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<sst xmlns="http://schemas.openxmlformats.org/spreadsheetml/2006/main" count="221" uniqueCount="111">
  <si>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</si>
  <si>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</si>
  <si>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</si>
  <si>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</si>
  <si>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</si>
  <si>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</si>
  <si>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</si>
  <si>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</si>
  <si>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</si>
  <si>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</si>
  <si>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</si>
  <si>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</si>
  <si>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</si>
  <si>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</si>
  <si>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</si>
  <si>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</si>
  <si>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</si>
  <si>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</si>
  <si>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</si>
  <si>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</si>
  <si>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</si>
  <si>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</si>
  <si>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</si>
  <si>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</si>
  <si>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</si>
  <si>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</si>
  <si>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</si>
  <si>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</si>
  <si>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</si>
  <si>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</si>
  <si>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</si>
  <si>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</si>
  <si>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</si>
  <si>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</si>
  <si>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</si>
  <si>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</si>
  <si>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</si>
  <si>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</si>
  <si>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</si>
  <si>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</si>
  <si>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</si>
  <si>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</si>
  <si>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</si>
  <si>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</si>
  <si>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</si>
  <si>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</si>
  <si>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</si>
  <si>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</si>
  <si>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</si>
  <si>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</si>
  <si>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</si>
  <si>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</si>
  <si>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</si>
  <si>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</si>
  <si>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</si>
  <si>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</si>
  <si>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</si>
  <si>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</si>
  <si>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</si>
  <si>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</si>
  <si>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</si>
  <si>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</si>
  <si>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</si>
  <si>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</si>
  <si>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</si>
  <si>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</si>
  <si>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</si>
  <si>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</si>
  <si>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</si>
  <si>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</si>
  <si>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</si>
  <si>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</si>
  <si>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</si>
  <si>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</si>
  <si>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</si>
  <si>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</si>
  <si>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</si>
  <si>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</si>
  <si>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</si>
  <si>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</si>
  <si>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</si>
  <si>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</si>
  <si>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</si>
  <si>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</si>
  <si>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</si>
  <si>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</si>
  <si>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</si>
  <si>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</si>
  <si>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</si>
  <si>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</si>
  <si>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</si>
  <si>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</si>
  <si>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</si>
  <si>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</si>
  <si>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</si>
  <si>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</si>
  <si>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南魚沼市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</si>
  <si>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</si>
  <si>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</si>
  <si>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</si>
  <si>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</si>
  <si>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</si>
  <si>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</si>
  <si>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</si>
  <si>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</si>
  <si>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</si>
  <si>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</si>
  <si>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</si>
  <si>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平成26年度は下水道接続に対する補助金の最終年度で駆け込み接続が多く、料金収入の増加につながったことで比率が改善したが、平成27年度は企業債の償還額の増加や維持管理費の増加によって、比率が下がる結果となった。
企業債残高対事業規模比率が平成26年度に比べ上昇しているのは、新たな企業債の発行が要因として挙げられる。今後も農集統廃合による企業債の発行により企業債残高の増加が見込まれ、当面は同程度の水準が予想される。
類似団体に比べ経費回収率は高めに安定し、汚水処理原価は低めに推移しているため、比較的良好な経営状況にあると考える。
経費回収率は前年に比べ若干低下しているが、ほぼ使用料収入で賄えている状況である。
施設利用率が低下しているのは処理水量の低下が要因であり、今後もこの傾向が継続するものと思われる。
水洗化率は類似団体に比べて低い状況だが、着実に増加している。これは供用開始から年数の浅い地域が多いことと、接続促進補助金による効果が大きく、今後数年は上昇傾向が続くと予想される。
収益的収支比率が約80％と、必ずしも健全な経営状況と言えないが、下水道事業という社会インフラ事業としては、ほぼ適正な状況にあると考える。</t>
    <rPh sb="169" eb="171">
      <t>コンゴ</t>
    </rPh>
    <rPh sb="184" eb="186">
      <t>ハッコウ</t>
    </rPh>
    <rPh sb="189" eb="191">
      <t>キギョウ</t>
    </rPh>
    <rPh sb="191" eb="192">
      <t>サイ</t>
    </rPh>
    <rPh sb="195" eb="197">
      <t>ゾウカ</t>
    </rPh>
    <rPh sb="198" eb="200">
      <t>ミコ</t>
    </rPh>
    <rPh sb="203" eb="205">
      <t>トウメン</t>
    </rPh>
    <rPh sb="206" eb="209">
      <t>ドウテイド</t>
    </rPh>
    <rPh sb="210" eb="212">
      <t>スイジュン</t>
    </rPh>
    <rPh sb="213" eb="215">
      <t>ヨソウ</t>
    </rPh>
    <rPh sb="273" eb="274">
      <t>カンガ</t>
    </rPh>
    <rPh sb="383" eb="385">
      <t>ジョウキョウ</t>
    </rPh>
    <rPh sb="388" eb="390">
      <t>チャクジツ</t>
    </rPh>
    <rPh sb="391" eb="393">
      <t>ゾウカ</t>
    </rPh>
    <rPh sb="401" eb="403">
      <t>キョウヨウ</t>
    </rPh>
    <rPh sb="403" eb="405">
      <t>カイシ</t>
    </rPh>
    <rPh sb="407" eb="409">
      <t>ネンスウ</t>
    </rPh>
    <rPh sb="410" eb="411">
      <t>アサ</t>
    </rPh>
    <rPh sb="412" eb="414">
      <t>チイキ</t>
    </rPh>
    <rPh sb="415" eb="416">
      <t>オオ</t>
    </rPh>
    <rPh sb="421" eb="423">
      <t>セツゾク</t>
    </rPh>
    <rPh sb="423" eb="425">
      <t>ソクシン</t>
    </rPh>
    <rPh sb="425" eb="428">
      <t>ホジョキン</t>
    </rPh>
    <rPh sb="431" eb="433">
      <t>コウカ</t>
    </rPh>
    <rPh sb="434" eb="435">
      <t>オオ</t>
    </rPh>
    <rPh sb="438" eb="440">
      <t>コンゴ</t>
    </rPh>
    <rPh sb="440" eb="442">
      <t>スウネン</t>
    </rPh>
    <rPh sb="448" eb="449">
      <t>ツヅ</t>
    </rPh>
    <rPh sb="451" eb="453">
      <t>ヨソウ</t>
    </rPh>
    <phoneticPr fontId="4"/>
  </si>
  <si>
    <t>市が所有する処理場である五箇クリーンセンターは、平成11年から供用を開始し施設が老朽化しつつあるため、設備更新の検討を行っていく。
管渠については、入替や更生はほとんど行っていないが、ストックマネジメント計画を平成28年度に策定し、不明水の浸入防止を図る為、老朽化したマンホール蓋の更新を予定している。</t>
    <rPh sb="56" eb="58">
      <t>ケントウ</t>
    </rPh>
    <rPh sb="59" eb="60">
      <t>オコナ</t>
    </rPh>
    <rPh sb="77" eb="79">
      <t>コウセイ</t>
    </rPh>
    <rPh sb="102" eb="104">
      <t>ケイカク</t>
    </rPh>
    <rPh sb="105" eb="107">
      <t>ヘイセイ</t>
    </rPh>
    <rPh sb="109" eb="111">
      <t>ネンド</t>
    </rPh>
    <rPh sb="112" eb="114">
      <t>サクテイ</t>
    </rPh>
    <rPh sb="144" eb="146">
      <t>ヨテイ</t>
    </rPh>
    <phoneticPr fontId="4"/>
  </si>
  <si>
    <t>現状では必ずしも良好な経営とは言えないが、農集統廃合による効率化や接続世帯の増加による料金収入の増加による改善を見込んでいる。
下水道事業は、市民生活の根幹にかかわる社会インフラであり高額な投資を要するが、料金面では市民生活への影響が大きいことから値上げは困難であり、収益的収支比率を100％以上にすることは非常に困難な状況にある。
老朽化しつつある処理設備の長寿命化や管路更生による不明水の削減等で維持管理経費の削減に努め、安定運用を確保しながら、より健全で効率的な下水道事業運営を図っていく。</t>
    <rPh sb="21" eb="23">
      <t>ノウシュウ</t>
    </rPh>
    <rPh sb="23" eb="26">
      <t>トウハイゴウ</t>
    </rPh>
    <rPh sb="29" eb="32">
      <t>コウリツカ</t>
    </rPh>
    <rPh sb="33" eb="35">
      <t>セツゾク</t>
    </rPh>
    <rPh sb="35" eb="37">
      <t>セタイ</t>
    </rPh>
    <rPh sb="38" eb="40">
      <t>ゾウカ</t>
    </rPh>
    <rPh sb="43" eb="45">
      <t>リョウキン</t>
    </rPh>
    <rPh sb="45" eb="47">
      <t>シュウニュウ</t>
    </rPh>
    <rPh sb="48" eb="50">
      <t>ゾウカ</t>
    </rPh>
    <rPh sb="187" eb="189">
      <t>コウセイ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</si>
</sst>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A4-42E3-9BC1-8B23FB2F2509}"/>
            </c:ext>
          </c:extLst>
        </c:ser>
        <c:dLbls>
          <c:showLegendKey val="0"/>
          <c:showVal val="0"/>
          <c:showCatName val="0"/>
          <c:showSerName val="0"/>
          <c:showPercent val="0"/>
          <c:showBubbleSize val="0"/>
        </c:dLbls>
        <c:gapWidth val="150"/>
        <c:axId val="148776064"/>
        <c:axId val="1487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extLst>
            <c:ext xmlns:c16="http://schemas.microsoft.com/office/drawing/2014/chart" uri="{C3380CC4-5D6E-409C-BE32-E72D297353CC}">
              <c16:uniqueId val="{00000001-50A4-42E3-9BC1-8B23FB2F2509}"/>
            </c:ext>
          </c:extLst>
        </c:ser>
        <c:dLbls>
          <c:showLegendKey val="0"/>
          <c:showVal val="0"/>
          <c:showCatName val="0"/>
          <c:showSerName val="0"/>
          <c:showPercent val="0"/>
          <c:showBubbleSize val="0"/>
        </c:dLbls>
        <c:marker val="1"/>
        <c:smooth val="0"/>
        <c:axId val="148776064"/>
        <c:axId val="148777984"/>
      </c:lineChart>
      <c:dateAx>
        <c:axId val="148776064"/>
        <c:scaling>
          <c:orientation val="minMax"/>
        </c:scaling>
        <c:delete val="1"/>
        <c:axPos val="b"/>
        <c:numFmt formatCode="ge" sourceLinked="1"/>
        <c:majorTickMark val="none"/>
        <c:minorTickMark val="none"/>
        <c:tickLblPos val="none"/>
        <c:crossAx val="148777984"/>
        <c:crosses val="autoZero"/>
        <c:auto val="1"/>
        <c:lblOffset val="100"/>
        <c:baseTimeUnit val="years"/>
      </c:dateAx>
      <c:valAx>
        <c:axId val="1487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94.01</c:v>
                </c:pt>
                <c:pt idx="1">
                  <c:v>100</c:v>
                </c:pt>
                <c:pt idx="2">
                  <c:v>100</c:v>
                </c:pt>
                <c:pt idx="3">
                  <c:v>42.73</c:v>
                </c:pt>
                <c:pt idx="4">
                  <c:v>20.55</c:v>
                </c:pt>
              </c:numCache>
            </c:numRef>
          </c:val>
          <c:extLst>
            <c:ext xmlns:c16="http://schemas.microsoft.com/office/drawing/2014/chart" uri="{C3380CC4-5D6E-409C-BE32-E72D297353CC}">
              <c16:uniqueId val="{00000000-3B96-4676-905C-60B32D05DAC3}"/>
            </c:ext>
          </c:extLst>
        </c:ser>
        <c:dLbls>
          <c:showLegendKey val="0"/>
          <c:showVal val="0"/>
          <c:showCatName val="0"/>
          <c:showSerName val="0"/>
          <c:showPercent val="0"/>
          <c:showBubbleSize val="0"/>
        </c:dLbls>
        <c:gapWidth val="150"/>
        <c:axId val="150423808"/>
        <c:axId val="1504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extLst>
            <c:ext xmlns:c16="http://schemas.microsoft.com/office/drawing/2014/chart" uri="{C3380CC4-5D6E-409C-BE32-E72D297353CC}">
              <c16:uniqueId val="{00000001-3B96-4676-905C-60B32D05DAC3}"/>
            </c:ext>
          </c:extLst>
        </c:ser>
        <c:dLbls>
          <c:showLegendKey val="0"/>
          <c:showVal val="0"/>
          <c:showCatName val="0"/>
          <c:showSerName val="0"/>
          <c:showPercent val="0"/>
          <c:showBubbleSize val="0"/>
        </c:dLbls>
        <c:marker val="1"/>
        <c:smooth val="0"/>
        <c:axId val="150423808"/>
        <c:axId val="150471040"/>
      </c:lineChart>
      <c:dateAx>
        <c:axId val="150423808"/>
        <c:scaling>
          <c:orientation val="minMax"/>
        </c:scaling>
        <c:delete val="1"/>
        <c:axPos val="b"/>
        <c:numFmt formatCode="ge" sourceLinked="1"/>
        <c:majorTickMark val="none"/>
        <c:minorTickMark val="none"/>
        <c:tickLblPos val="none"/>
        <c:crossAx val="150471040"/>
        <c:crosses val="autoZero"/>
        <c:auto val="1"/>
        <c:lblOffset val="100"/>
        <c:baseTimeUnit val="years"/>
      </c:dateAx>
      <c:valAx>
        <c:axId val="1504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63.59</c:v>
                </c:pt>
                <c:pt idx="1">
                  <c:v>65.510000000000005</c:v>
                </c:pt>
                <c:pt idx="2">
                  <c:v>67.709999999999994</c:v>
                </c:pt>
                <c:pt idx="3">
                  <c:v>73.8</c:v>
                </c:pt>
                <c:pt idx="4">
                  <c:v>78.400000000000006</c:v>
                </c:pt>
              </c:numCache>
            </c:numRef>
          </c:val>
          <c:extLst>
            <c:ext xmlns:c16="http://schemas.microsoft.com/office/drawing/2014/chart" uri="{C3380CC4-5D6E-409C-BE32-E72D297353CC}">
              <c16:uniqueId val="{00000000-F396-421A-B441-9D4C85F8A1BE}"/>
            </c:ext>
          </c:extLst>
        </c:ser>
        <c:dLbls>
          <c:showLegendKey val="0"/>
          <c:showVal val="0"/>
          <c:showCatName val="0"/>
          <c:showSerName val="0"/>
          <c:showPercent val="0"/>
          <c:showBubbleSize val="0"/>
        </c:dLbls>
        <c:gapWidth val="150"/>
        <c:axId val="150497152"/>
        <c:axId val="1505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extLst>
            <c:ext xmlns:c16="http://schemas.microsoft.com/office/drawing/2014/chart" uri="{C3380CC4-5D6E-409C-BE32-E72D297353CC}">
              <c16:uniqueId val="{00000001-F396-421A-B441-9D4C85F8A1BE}"/>
            </c:ext>
          </c:extLst>
        </c:ser>
        <c:dLbls>
          <c:showLegendKey val="0"/>
          <c:showVal val="0"/>
          <c:showCatName val="0"/>
          <c:showSerName val="0"/>
          <c:showPercent val="0"/>
          <c:showBubbleSize val="0"/>
        </c:dLbls>
        <c:marker val="1"/>
        <c:smooth val="0"/>
        <c:axId val="150497152"/>
        <c:axId val="150507520"/>
      </c:lineChart>
      <c:dateAx>
        <c:axId val="150497152"/>
        <c:scaling>
          <c:orientation val="minMax"/>
        </c:scaling>
        <c:delete val="1"/>
        <c:axPos val="b"/>
        <c:numFmt formatCode="ge" sourceLinked="1"/>
        <c:majorTickMark val="none"/>
        <c:minorTickMark val="none"/>
        <c:tickLblPos val="none"/>
        <c:crossAx val="150507520"/>
        <c:crosses val="autoZero"/>
        <c:auto val="1"/>
        <c:lblOffset val="100"/>
        <c:baseTimeUnit val="years"/>
      </c:dateAx>
      <c:valAx>
        <c:axId val="1505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82.74</c:v>
                </c:pt>
                <c:pt idx="1">
                  <c:v>83.02</c:v>
                </c:pt>
                <c:pt idx="2">
                  <c:v>81.42</c:v>
                </c:pt>
                <c:pt idx="3">
                  <c:v>89.36</c:v>
                </c:pt>
                <c:pt idx="4">
                  <c:v>79.739999999999995</c:v>
                </c:pt>
              </c:numCache>
            </c:numRef>
          </c:val>
          <c:extLst>
            <c:ext xmlns:c16="http://schemas.microsoft.com/office/drawing/2014/chart" uri="{C3380CC4-5D6E-409C-BE32-E72D297353CC}">
              <c16:uniqueId val="{00000000-31CF-4EA5-9728-ABAFB1207E95}"/>
            </c:ext>
          </c:extLst>
        </c:ser>
        <c:dLbls>
          <c:showLegendKey val="0"/>
          <c:showVal val="0"/>
          <c:showCatName val="0"/>
          <c:showSerName val="0"/>
          <c:showPercent val="0"/>
          <c:showBubbleSize val="0"/>
        </c:dLbls>
        <c:gapWidth val="150"/>
        <c:axId val="148804352"/>
        <c:axId val="1488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F-4EA5-9728-ABAFB1207E95}"/>
            </c:ext>
          </c:extLst>
        </c:ser>
        <c:dLbls>
          <c:showLegendKey val="0"/>
          <c:showVal val="0"/>
          <c:showCatName val="0"/>
          <c:showSerName val="0"/>
          <c:showPercent val="0"/>
          <c:showBubbleSize val="0"/>
        </c:dLbls>
        <c:marker val="1"/>
        <c:smooth val="0"/>
        <c:axId val="148804352"/>
        <c:axId val="148806272"/>
      </c:lineChart>
      <c:dateAx>
        <c:axId val="148804352"/>
        <c:scaling>
          <c:orientation val="minMax"/>
        </c:scaling>
        <c:delete val="1"/>
        <c:axPos val="b"/>
        <c:numFmt formatCode="ge" sourceLinked="1"/>
        <c:majorTickMark val="none"/>
        <c:minorTickMark val="none"/>
        <c:tickLblPos val="none"/>
        <c:crossAx val="148806272"/>
        <c:crosses val="autoZero"/>
        <c:auto val="1"/>
        <c:lblOffset val="100"/>
        <c:baseTimeUnit val="years"/>
      </c:dateAx>
      <c:valAx>
        <c:axId val="1488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F2-468F-9AD3-096BFE84A543}"/>
            </c:ext>
          </c:extLst>
        </c:ser>
        <c:dLbls>
          <c:showLegendKey val="0"/>
          <c:showVal val="0"/>
          <c:showCatName val="0"/>
          <c:showSerName val="0"/>
          <c:showPercent val="0"/>
          <c:showBubbleSize val="0"/>
        </c:dLbls>
        <c:gapWidth val="150"/>
        <c:axId val="148844928"/>
        <c:axId val="1488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F2-468F-9AD3-096BFE84A543}"/>
            </c:ext>
          </c:extLst>
        </c:ser>
        <c:dLbls>
          <c:showLegendKey val="0"/>
          <c:showVal val="0"/>
          <c:showCatName val="0"/>
          <c:showSerName val="0"/>
          <c:showPercent val="0"/>
          <c:showBubbleSize val="0"/>
        </c:dLbls>
        <c:marker val="1"/>
        <c:smooth val="0"/>
        <c:axId val="148844928"/>
        <c:axId val="148846848"/>
      </c:lineChart>
      <c:dateAx>
        <c:axId val="148844928"/>
        <c:scaling>
          <c:orientation val="minMax"/>
        </c:scaling>
        <c:delete val="1"/>
        <c:axPos val="b"/>
        <c:numFmt formatCode="ge" sourceLinked="1"/>
        <c:majorTickMark val="none"/>
        <c:minorTickMark val="none"/>
        <c:tickLblPos val="none"/>
        <c:crossAx val="148846848"/>
        <c:crosses val="autoZero"/>
        <c:auto val="1"/>
        <c:lblOffset val="100"/>
        <c:baseTimeUnit val="years"/>
      </c:dateAx>
      <c:valAx>
        <c:axId val="1488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71-403B-824B-A154C6D2ED8C}"/>
            </c:ext>
          </c:extLst>
        </c:ser>
        <c:dLbls>
          <c:showLegendKey val="0"/>
          <c:showVal val="0"/>
          <c:showCatName val="0"/>
          <c:showSerName val="0"/>
          <c:showPercent val="0"/>
          <c:showBubbleSize val="0"/>
        </c:dLbls>
        <c:gapWidth val="150"/>
        <c:axId val="148893696"/>
        <c:axId val="1488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71-403B-824B-A154C6D2ED8C}"/>
            </c:ext>
          </c:extLst>
        </c:ser>
        <c:dLbls>
          <c:showLegendKey val="0"/>
          <c:showVal val="0"/>
          <c:showCatName val="0"/>
          <c:showSerName val="0"/>
          <c:showPercent val="0"/>
          <c:showBubbleSize val="0"/>
        </c:dLbls>
        <c:marker val="1"/>
        <c:smooth val="0"/>
        <c:axId val="148893696"/>
        <c:axId val="148895616"/>
      </c:lineChart>
      <c:dateAx>
        <c:axId val="148893696"/>
        <c:scaling>
          <c:orientation val="minMax"/>
        </c:scaling>
        <c:delete val="1"/>
        <c:axPos val="b"/>
        <c:numFmt formatCode="ge" sourceLinked="1"/>
        <c:majorTickMark val="none"/>
        <c:minorTickMark val="none"/>
        <c:tickLblPos val="none"/>
        <c:crossAx val="148895616"/>
        <c:crosses val="autoZero"/>
        <c:auto val="1"/>
        <c:lblOffset val="100"/>
        <c:baseTimeUnit val="years"/>
      </c:dateAx>
      <c:valAx>
        <c:axId val="1488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AA-4367-8904-8193FAF58A46}"/>
            </c:ext>
          </c:extLst>
        </c:ser>
        <c:dLbls>
          <c:showLegendKey val="0"/>
          <c:showVal val="0"/>
          <c:showCatName val="0"/>
          <c:showSerName val="0"/>
          <c:showPercent val="0"/>
          <c:showBubbleSize val="0"/>
        </c:dLbls>
        <c:gapWidth val="150"/>
        <c:axId val="149049344"/>
        <c:axId val="1490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AA-4367-8904-8193FAF58A46}"/>
            </c:ext>
          </c:extLst>
        </c:ser>
        <c:dLbls>
          <c:showLegendKey val="0"/>
          <c:showVal val="0"/>
          <c:showCatName val="0"/>
          <c:showSerName val="0"/>
          <c:showPercent val="0"/>
          <c:showBubbleSize val="0"/>
        </c:dLbls>
        <c:marker val="1"/>
        <c:smooth val="0"/>
        <c:axId val="149049344"/>
        <c:axId val="149051264"/>
      </c:lineChart>
      <c:dateAx>
        <c:axId val="149049344"/>
        <c:scaling>
          <c:orientation val="minMax"/>
        </c:scaling>
        <c:delete val="1"/>
        <c:axPos val="b"/>
        <c:numFmt formatCode="ge" sourceLinked="1"/>
        <c:majorTickMark val="none"/>
        <c:minorTickMark val="none"/>
        <c:tickLblPos val="none"/>
        <c:crossAx val="149051264"/>
        <c:crosses val="autoZero"/>
        <c:auto val="1"/>
        <c:lblOffset val="100"/>
        <c:baseTimeUnit val="years"/>
      </c:dateAx>
      <c:valAx>
        <c:axId val="1490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F7-4E22-8CD3-8DD2177D07F6}"/>
            </c:ext>
          </c:extLst>
        </c:ser>
        <c:dLbls>
          <c:showLegendKey val="0"/>
          <c:showVal val="0"/>
          <c:showCatName val="0"/>
          <c:showSerName val="0"/>
          <c:showPercent val="0"/>
          <c:showBubbleSize val="0"/>
        </c:dLbls>
        <c:gapWidth val="150"/>
        <c:axId val="149089664"/>
        <c:axId val="1490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F7-4E22-8CD3-8DD2177D07F6}"/>
            </c:ext>
          </c:extLst>
        </c:ser>
        <c:dLbls>
          <c:showLegendKey val="0"/>
          <c:showVal val="0"/>
          <c:showCatName val="0"/>
          <c:showSerName val="0"/>
          <c:showPercent val="0"/>
          <c:showBubbleSize val="0"/>
        </c:dLbls>
        <c:marker val="1"/>
        <c:smooth val="0"/>
        <c:axId val="149089664"/>
        <c:axId val="149091840"/>
      </c:lineChart>
      <c:dateAx>
        <c:axId val="149089664"/>
        <c:scaling>
          <c:orientation val="minMax"/>
        </c:scaling>
        <c:delete val="1"/>
        <c:axPos val="b"/>
        <c:numFmt formatCode="ge" sourceLinked="1"/>
        <c:majorTickMark val="none"/>
        <c:minorTickMark val="none"/>
        <c:tickLblPos val="none"/>
        <c:crossAx val="149091840"/>
        <c:crosses val="autoZero"/>
        <c:auto val="1"/>
        <c:lblOffset val="100"/>
        <c:baseTimeUnit val="years"/>
      </c:dateAx>
      <c:valAx>
        <c:axId val="1490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1812.12</c:v>
                </c:pt>
                <c:pt idx="1">
                  <c:v>986.44</c:v>
                </c:pt>
                <c:pt idx="2">
                  <c:v>816.36</c:v>
                </c:pt>
                <c:pt idx="3">
                  <c:v>633.72</c:v>
                </c:pt>
                <c:pt idx="4">
                  <c:v>1145.8800000000001</c:v>
                </c:pt>
              </c:numCache>
            </c:numRef>
          </c:val>
          <c:extLst>
            <c:ext xmlns:c16="http://schemas.microsoft.com/office/drawing/2014/chart" uri="{C3380CC4-5D6E-409C-BE32-E72D297353CC}">
              <c16:uniqueId val="{00000000-C69B-44E8-9056-180E4402E8AB}"/>
            </c:ext>
          </c:extLst>
        </c:ser>
        <c:dLbls>
          <c:showLegendKey val="0"/>
          <c:showVal val="0"/>
          <c:showCatName val="0"/>
          <c:showSerName val="0"/>
          <c:showPercent val="0"/>
          <c:showBubbleSize val="0"/>
        </c:dLbls>
        <c:gapWidth val="150"/>
        <c:axId val="150162432"/>
        <c:axId val="1501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extLst>
            <c:ext xmlns:c16="http://schemas.microsoft.com/office/drawing/2014/chart" uri="{C3380CC4-5D6E-409C-BE32-E72D297353CC}">
              <c16:uniqueId val="{00000001-C69B-44E8-9056-180E4402E8AB}"/>
            </c:ext>
          </c:extLst>
        </c:ser>
        <c:dLbls>
          <c:showLegendKey val="0"/>
          <c:showVal val="0"/>
          <c:showCatName val="0"/>
          <c:showSerName val="0"/>
          <c:showPercent val="0"/>
          <c:showBubbleSize val="0"/>
        </c:dLbls>
        <c:marker val="1"/>
        <c:smooth val="0"/>
        <c:axId val="150162432"/>
        <c:axId val="150172800"/>
      </c:lineChart>
      <c:dateAx>
        <c:axId val="150162432"/>
        <c:scaling>
          <c:orientation val="minMax"/>
        </c:scaling>
        <c:delete val="1"/>
        <c:axPos val="b"/>
        <c:numFmt formatCode="ge" sourceLinked="1"/>
        <c:majorTickMark val="none"/>
        <c:minorTickMark val="none"/>
        <c:tickLblPos val="none"/>
        <c:crossAx val="150172800"/>
        <c:crosses val="autoZero"/>
        <c:auto val="1"/>
        <c:lblOffset val="100"/>
        <c:baseTimeUnit val="years"/>
      </c:dateAx>
      <c:valAx>
        <c:axId val="1501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70.569999999999993</c:v>
                </c:pt>
                <c:pt idx="1">
                  <c:v>80.88</c:v>
                </c:pt>
                <c:pt idx="2">
                  <c:v>81.3</c:v>
                </c:pt>
                <c:pt idx="3">
                  <c:v>100.41</c:v>
                </c:pt>
                <c:pt idx="4">
                  <c:v>88.2</c:v>
                </c:pt>
              </c:numCache>
            </c:numRef>
          </c:val>
          <c:extLst>
            <c:ext xmlns:c16="http://schemas.microsoft.com/office/drawing/2014/chart" uri="{C3380CC4-5D6E-409C-BE32-E72D297353CC}">
              <c16:uniqueId val="{00000000-3AB4-42E3-837C-4CD644EDCF69}"/>
            </c:ext>
          </c:extLst>
        </c:ser>
        <c:dLbls>
          <c:showLegendKey val="0"/>
          <c:showVal val="0"/>
          <c:showCatName val="0"/>
          <c:showSerName val="0"/>
          <c:showPercent val="0"/>
          <c:showBubbleSize val="0"/>
        </c:dLbls>
        <c:gapWidth val="150"/>
        <c:axId val="150342272"/>
        <c:axId val="1503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extLst>
            <c:ext xmlns:c16="http://schemas.microsoft.com/office/drawing/2014/chart" uri="{C3380CC4-5D6E-409C-BE32-E72D297353CC}">
              <c16:uniqueId val="{00000001-3AB4-42E3-837C-4CD644EDCF69}"/>
            </c:ext>
          </c:extLst>
        </c:ser>
        <c:dLbls>
          <c:showLegendKey val="0"/>
          <c:showVal val="0"/>
          <c:showCatName val="0"/>
          <c:showSerName val="0"/>
          <c:showPercent val="0"/>
          <c:showBubbleSize val="0"/>
        </c:dLbls>
        <c:marker val="1"/>
        <c:smooth val="0"/>
        <c:axId val="150342272"/>
        <c:axId val="150356736"/>
      </c:lineChart>
      <c:dateAx>
        <c:axId val="150342272"/>
        <c:scaling>
          <c:orientation val="minMax"/>
        </c:scaling>
        <c:delete val="1"/>
        <c:axPos val="b"/>
        <c:numFmt formatCode="ge" sourceLinked="1"/>
        <c:majorTickMark val="none"/>
        <c:minorTickMark val="none"/>
        <c:tickLblPos val="none"/>
        <c:crossAx val="150356736"/>
        <c:crosses val="autoZero"/>
        <c:auto val="1"/>
        <c:lblOffset val="100"/>
        <c:baseTimeUnit val="years"/>
      </c:dateAx>
      <c:valAx>
        <c:axId val="1503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269.67</c:v>
                </c:pt>
                <c:pt idx="1">
                  <c:v>235.54</c:v>
                </c:pt>
                <c:pt idx="2">
                  <c:v>235.59</c:v>
                </c:pt>
                <c:pt idx="3">
                  <c:v>187.9</c:v>
                </c:pt>
                <c:pt idx="4">
                  <c:v>213.13</c:v>
                </c:pt>
              </c:numCache>
            </c:numRef>
          </c:val>
          <c:extLst>
            <c:ext xmlns:c16="http://schemas.microsoft.com/office/drawing/2014/chart" uri="{C3380CC4-5D6E-409C-BE32-E72D297353CC}">
              <c16:uniqueId val="{00000000-121A-4DC3-9B34-C4C2D18C0FC1}"/>
            </c:ext>
          </c:extLst>
        </c:ser>
        <c:dLbls>
          <c:showLegendKey val="0"/>
          <c:showVal val="0"/>
          <c:showCatName val="0"/>
          <c:showSerName val="0"/>
          <c:showPercent val="0"/>
          <c:showBubbleSize val="0"/>
        </c:dLbls>
        <c:gapWidth val="150"/>
        <c:axId val="150387328"/>
        <c:axId val="150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extLst>
            <c:ext xmlns:c16="http://schemas.microsoft.com/office/drawing/2014/chart" uri="{C3380CC4-5D6E-409C-BE32-E72D297353CC}">
              <c16:uniqueId val="{00000001-121A-4DC3-9B34-C4C2D18C0FC1}"/>
            </c:ext>
          </c:extLst>
        </c:ser>
        <c:dLbls>
          <c:showLegendKey val="0"/>
          <c:showVal val="0"/>
          <c:showCatName val="0"/>
          <c:showSerName val="0"/>
          <c:showPercent val="0"/>
          <c:showBubbleSize val="0"/>
        </c:dLbls>
        <c:marker val="1"/>
        <c:smooth val="0"/>
        <c:axId val="150387328"/>
        <c:axId val="150401792"/>
      </c:lineChart>
      <c:dateAx>
        <c:axId val="150387328"/>
        <c:scaling>
          <c:orientation val="minMax"/>
        </c:scaling>
        <c:delete val="1"/>
        <c:axPos val="b"/>
        <c:numFmt formatCode="ge" sourceLinked="1"/>
        <c:majorTickMark val="none"/>
        <c:minorTickMark val="none"/>
        <c:tickLblPos val="none"/>
        <c:crossAx val="150401792"/>
        <c:crosses val="autoZero"/>
        <c:auto val="1"/>
        <c:lblOffset val="100"/>
        <c:baseTimeUnit val="years"/>
      </c:dateAx>
      <c:valAx>
        <c:axId val="150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新潟県　南魚沼市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58907</v>
      </c>
      <c r="AM8" s="47"/>
      <c r="AN8" s="47"/>
      <c r="AO8" s="47"/>
      <c r="AP8" s="47"/>
      <c r="AQ8" s="47"/>
      <c r="AR8" s="47"/>
      <c r="AS8" s="47"/>
      <c r="AT8" s="43">
        <f>データ!S6</f>
        <v>584.54999999999995</v>
      </c>
      <c r="AU8" s="43"/>
      <c r="AV8" s="43"/>
      <c r="AW8" s="43"/>
      <c r="AX8" s="43"/>
      <c r="AY8" s="43"/>
      <c r="AZ8" s="43"/>
      <c r="BA8" s="43"/>
      <c r="BB8" s="43">
        <f>データ!T6</f>
        <v>100.77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38.729999999999997</v>
      </c>
      <c r="Q10" s="43"/>
      <c r="R10" s="43"/>
      <c r="S10" s="43"/>
      <c r="T10" s="43"/>
      <c r="U10" s="43"/>
      <c r="V10" s="43"/>
      <c r="W10" s="43">
        <f>データ!P6</f>
        <v>93.51</v>
      </c>
      <c r="X10" s="43"/>
      <c r="Y10" s="43"/>
      <c r="Z10" s="43"/>
      <c r="AA10" s="43"/>
      <c r="AB10" s="43"/>
      <c r="AC10" s="43"/>
      <c r="AD10" s="47">
        <f>データ!Q6</f>
        <v>3780</v>
      </c>
      <c r="AE10" s="47"/>
      <c r="AF10" s="47"/>
      <c r="AG10" s="47"/>
      <c r="AH10" s="47"/>
      <c r="AI10" s="47"/>
      <c r="AJ10" s="47"/>
      <c r="AK10" s="2"/>
      <c r="AL10" s="47">
        <f>データ!U6</f>
        <v>22684</v>
      </c>
      <c r="AM10" s="47"/>
      <c r="AN10" s="47"/>
      <c r="AO10" s="47"/>
      <c r="AP10" s="47"/>
      <c r="AQ10" s="47"/>
      <c r="AR10" s="47"/>
      <c r="AS10" s="47"/>
      <c r="AT10" s="43">
        <f>データ!V6</f>
        <v>11.04</v>
      </c>
      <c r="AU10" s="43"/>
      <c r="AV10" s="43"/>
      <c r="AW10" s="43"/>
      <c r="AX10" s="43"/>
      <c r="AY10" s="43"/>
      <c r="AZ10" s="43"/>
      <c r="BA10" s="43"/>
      <c r="BB10" s="43">
        <f>データ!W6</f>
        <v>2054.71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152269</v>
      </c>
      <c r="D6" s="31">
        <f t="shared" si="3"/>
        <v>47</v>
      </c>
      <c r="E6" s="31">
        <f t="shared" si="3"/>
        <v>17</v>
      </c>
      <c r="F6" s="31">
        <f t="shared" si="3"/>
        <v>4</v>
      </c>
      <c r="G6" s="31">
        <f t="shared" si="3"/>
        <v>0</v>
      </c>
      <c r="H6" s="31" t="str">
        <f t="shared" si="3"/>
        <v>新潟県　南魚沼市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38.729999999999997</v>
      </c>
      <c r="P6" s="32">
        <f t="shared" si="3"/>
        <v>93.51</v>
      </c>
      <c r="Q6" s="32">
        <f t="shared" si="3"/>
        <v>3780</v>
      </c>
      <c r="R6" s="32">
        <f t="shared" si="3"/>
        <v>58907</v>
      </c>
      <c r="S6" s="32">
        <f t="shared" si="3"/>
        <v>584.54999999999995</v>
      </c>
      <c r="T6" s="32">
        <f t="shared" si="3"/>
        <v>100.77</v>
      </c>
      <c r="U6" s="32">
        <f t="shared" si="3"/>
        <v>22684</v>
      </c>
      <c r="V6" s="32">
        <f t="shared" si="3"/>
        <v>11.04</v>
      </c>
      <c r="W6" s="32">
        <f t="shared" si="3"/>
        <v>2054.71</v>
      </c>
      <c r="X6" s="33">
        <f>IF(X7="",NA(),X7)</f>
        <v>82.74</v>
      </c>
      <c r="Y6" s="33">
        <f t="shared" ref="Y6:AG6" si="4">IF(Y7="",NA(),Y7)</f>
        <v>83.02</v>
      </c>
      <c r="Z6" s="33">
        <f t="shared" si="4"/>
        <v>81.42</v>
      </c>
      <c r="AA6" s="33">
        <f t="shared" si="4"/>
        <v>89.36</v>
      </c>
      <c r="AB6" s="33">
        <f t="shared" si="4"/>
        <v>79.739999999999995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1812.12</v>
      </c>
      <c r="BF6" s="33">
        <f t="shared" ref="BF6:BN6" si="7">IF(BF7="",NA(),BF7)</f>
        <v>986.44</v>
      </c>
      <c r="BG6" s="33">
        <f t="shared" si="7"/>
        <v>816.36</v>
      </c>
      <c r="BH6" s="33">
        <f t="shared" si="7"/>
        <v>633.72</v>
      </c>
      <c r="BI6" s="33">
        <f t="shared" si="7"/>
        <v>1145.8800000000001</v>
      </c>
      <c r="BJ6" s="33">
        <f t="shared" si="7"/>
        <v>1764.87</v>
      </c>
      <c r="BK6" s="33">
        <f t="shared" si="7"/>
        <v>1622.51</v>
      </c>
      <c r="BL6" s="33">
        <f t="shared" si="7"/>
        <v>1569.13</v>
      </c>
      <c r="BM6" s="33">
        <f t="shared" si="7"/>
        <v>1436</v>
      </c>
      <c r="BN6" s="33">
        <f t="shared" si="7"/>
        <v>1434.89</v>
      </c>
      <c r="BO6" s="32" t="str">
        <f>IF(BO7="","",IF(BO7="-","【-】","【"&amp;SUBSTITUTE(TEXT(BO7,"#,##0.00"),"-","△")&amp;"】"))</f>
        <v>【1,457.06】</v>
      </c>
      <c r="BP6" s="33">
        <f>IF(BP7="",NA(),BP7)</f>
        <v>70.569999999999993</v>
      </c>
      <c r="BQ6" s="33">
        <f t="shared" ref="BQ6:BY6" si="8">IF(BQ7="",NA(),BQ7)</f>
        <v>80.88</v>
      </c>
      <c r="BR6" s="33">
        <f t="shared" si="8"/>
        <v>81.3</v>
      </c>
      <c r="BS6" s="33">
        <f t="shared" si="8"/>
        <v>100.41</v>
      </c>
      <c r="BT6" s="33">
        <f t="shared" si="8"/>
        <v>88.2</v>
      </c>
      <c r="BU6" s="33">
        <f t="shared" si="8"/>
        <v>60.75</v>
      </c>
      <c r="BV6" s="33">
        <f t="shared" si="8"/>
        <v>62.83</v>
      </c>
      <c r="BW6" s="33">
        <f t="shared" si="8"/>
        <v>64.63</v>
      </c>
      <c r="BX6" s="33">
        <f t="shared" si="8"/>
        <v>66.56</v>
      </c>
      <c r="BY6" s="33">
        <f t="shared" si="8"/>
        <v>66.22</v>
      </c>
      <c r="BZ6" s="32" t="str">
        <f>IF(BZ7="","",IF(BZ7="-","【-】","【"&amp;SUBSTITUTE(TEXT(BZ7,"#,##0.00"),"-","△")&amp;"】"))</f>
        <v>【64.73】</v>
      </c>
      <c r="CA6" s="33">
        <f>IF(CA7="",NA(),CA7)</f>
        <v>269.67</v>
      </c>
      <c r="CB6" s="33">
        <f t="shared" ref="CB6:CJ6" si="9">IF(CB7="",NA(),CB7)</f>
        <v>235.54</v>
      </c>
      <c r="CC6" s="33">
        <f t="shared" si="9"/>
        <v>235.59</v>
      </c>
      <c r="CD6" s="33">
        <f t="shared" si="9"/>
        <v>187.9</v>
      </c>
      <c r="CE6" s="33">
        <f t="shared" si="9"/>
        <v>213.13</v>
      </c>
      <c r="CF6" s="33">
        <f t="shared" si="9"/>
        <v>256</v>
      </c>
      <c r="CG6" s="33">
        <f t="shared" si="9"/>
        <v>250.43</v>
      </c>
      <c r="CH6" s="33">
        <f t="shared" si="9"/>
        <v>245.75</v>
      </c>
      <c r="CI6" s="33">
        <f t="shared" si="9"/>
        <v>244.29</v>
      </c>
      <c r="CJ6" s="33">
        <f t="shared" si="9"/>
        <v>246.72</v>
      </c>
      <c r="CK6" s="32" t="str">
        <f>IF(CK7="","",IF(CK7="-","【-】","【"&amp;SUBSTITUTE(TEXT(CK7,"#,##0.00"),"-","△")&amp;"】"))</f>
        <v>【250.25】</v>
      </c>
      <c r="CL6" s="33">
        <f>IF(CL7="",NA(),CL7)</f>
        <v>94.01</v>
      </c>
      <c r="CM6" s="33">
        <f t="shared" ref="CM6:CU6" si="10">IF(CM7="",NA(),CM7)</f>
        <v>100</v>
      </c>
      <c r="CN6" s="33">
        <f t="shared" si="10"/>
        <v>100</v>
      </c>
      <c r="CO6" s="33">
        <f t="shared" si="10"/>
        <v>42.73</v>
      </c>
      <c r="CP6" s="33">
        <f t="shared" si="10"/>
        <v>20.55</v>
      </c>
      <c r="CQ6" s="33">
        <f t="shared" si="10"/>
        <v>41.59</v>
      </c>
      <c r="CR6" s="33">
        <f t="shared" si="10"/>
        <v>42.31</v>
      </c>
      <c r="CS6" s="33">
        <f t="shared" si="10"/>
        <v>43.65</v>
      </c>
      <c r="CT6" s="33">
        <f t="shared" si="10"/>
        <v>43.58</v>
      </c>
      <c r="CU6" s="33">
        <f t="shared" si="10"/>
        <v>41.35</v>
      </c>
      <c r="CV6" s="32" t="str">
        <f>IF(CV7="","",IF(CV7="-","【-】","【"&amp;SUBSTITUTE(TEXT(CV7,"#,##0.00"),"-","△")&amp;"】"))</f>
        <v>【40.31】</v>
      </c>
      <c r="CW6" s="33">
        <f>IF(CW7="",NA(),CW7)</f>
        <v>63.59</v>
      </c>
      <c r="CX6" s="33">
        <f t="shared" ref="CX6:DF6" si="11">IF(CX7="",NA(),CX7)</f>
        <v>65.510000000000005</v>
      </c>
      <c r="CY6" s="33">
        <f t="shared" si="11"/>
        <v>67.709999999999994</v>
      </c>
      <c r="CZ6" s="33">
        <f t="shared" si="11"/>
        <v>73.8</v>
      </c>
      <c r="DA6" s="33">
        <f t="shared" si="11"/>
        <v>78.400000000000006</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152269</v>
      </c>
      <c r="D7" s="35">
        <v>47</v>
      </c>
      <c r="E7" s="35">
        <v>17</v>
      </c>
      <c r="F7" s="35">
        <v>4</v>
      </c>
      <c r="G7" s="35">
        <v>0</v>
      </c>
      <c r="H7" s="35" t="s">
        <v>96</v>
      </c>
      <c r="I7" s="35" t="s">
        <v>97</v>
      </c>
      <c r="J7" s="35" t="s">
        <v>98</v>
      </c>
      <c r="K7" s="35" t="s">
        <v>99</v>
      </c>
      <c r="L7" s="35" t="s">
        <v>100</v>
      </c>
      <c r="M7" s="36" t="s">
        <v>101</v>
      </c>
      <c r="N7" s="36" t="s">
        <v>102</v>
      </c>
      <c r="O7" s="36">
        <v>38.729999999999997</v>
      </c>
      <c r="P7" s="36">
        <v>93.51</v>
      </c>
      <c r="Q7" s="36">
        <v>3780</v>
      </c>
      <c r="R7" s="36">
        <v>58907</v>
      </c>
      <c r="S7" s="36">
        <v>584.54999999999995</v>
      </c>
      <c r="T7" s="36">
        <v>100.77</v>
      </c>
      <c r="U7" s="36">
        <v>22684</v>
      </c>
      <c r="V7" s="36">
        <v>11.04</v>
      </c>
      <c r="W7" s="36">
        <v>2054.71</v>
      </c>
      <c r="X7" s="36">
        <v>82.74</v>
      </c>
      <c r="Y7" s="36">
        <v>83.02</v>
      </c>
      <c r="Z7" s="36">
        <v>81.42</v>
      </c>
      <c r="AA7" s="36">
        <v>89.36</v>
      </c>
      <c r="AB7" s="36">
        <v>79.739999999999995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1812.12</v>
      </c>
      <c r="BF7" s="36">
        <v>986.44</v>
      </c>
      <c r="BG7" s="36">
        <v>816.36</v>
      </c>
      <c r="BH7" s="36">
        <v>633.72</v>
      </c>
      <c r="BI7" s="36">
        <v>1145.8800000000001</v>
      </c>
      <c r="BJ7" s="36">
        <v>1764.87</v>
      </c>
      <c r="BK7" s="36">
        <v>1622.51</v>
      </c>
      <c r="BL7" s="36">
        <v>1569.13</v>
      </c>
      <c r="BM7" s="36">
        <v>1436</v>
      </c>
      <c r="BN7" s="36">
        <v>1434.89</v>
      </c>
      <c r="BO7" s="36">
        <v>1457.06</v>
      </c>
      <c r="BP7" s="36">
        <v>70.569999999999993</v>
      </c>
      <c r="BQ7" s="36">
        <v>80.88</v>
      </c>
      <c r="BR7" s="36">
        <v>81.3</v>
      </c>
      <c r="BS7" s="36">
        <v>100.41</v>
      </c>
      <c r="BT7" s="36">
        <v>88.2</v>
      </c>
      <c r="BU7" s="36">
        <v>60.75</v>
      </c>
      <c r="BV7" s="36">
        <v>62.83</v>
      </c>
      <c r="BW7" s="36">
        <v>64.63</v>
      </c>
      <c r="BX7" s="36">
        <v>66.56</v>
      </c>
      <c r="BY7" s="36">
        <v>66.22</v>
      </c>
      <c r="BZ7" s="36">
        <v>64.73</v>
      </c>
      <c r="CA7" s="36">
        <v>269.67</v>
      </c>
      <c r="CB7" s="36">
        <v>235.54</v>
      </c>
      <c r="CC7" s="36">
        <v>235.59</v>
      </c>
      <c r="CD7" s="36">
        <v>187.9</v>
      </c>
      <c r="CE7" s="36">
        <v>213.13</v>
      </c>
      <c r="CF7" s="36">
        <v>256</v>
      </c>
      <c r="CG7" s="36">
        <v>250.43</v>
      </c>
      <c r="CH7" s="36">
        <v>245.75</v>
      </c>
      <c r="CI7" s="36">
        <v>244.29</v>
      </c>
      <c r="CJ7" s="36">
        <v>246.72</v>
      </c>
      <c r="CK7" s="36">
        <v>250.25</v>
      </c>
      <c r="CL7" s="36">
        <v>94.01</v>
      </c>
      <c r="CM7" s="36">
        <v>100</v>
      </c>
      <c r="CN7" s="36">
        <v>100</v>
      </c>
      <c r="CO7" s="36">
        <v>42.73</v>
      </c>
      <c r="CP7" s="36">
        <v>20.55</v>
      </c>
      <c r="CQ7" s="36">
        <v>41.59</v>
      </c>
      <c r="CR7" s="36">
        <v>42.31</v>
      </c>
      <c r="CS7" s="36">
        <v>43.65</v>
      </c>
      <c r="CT7" s="36">
        <v>43.58</v>
      </c>
      <c r="CU7" s="36">
        <v>41.35</v>
      </c>
      <c r="CV7" s="36">
        <v>40.31</v>
      </c>
      <c r="CW7" s="36">
        <v>63.59</v>
      </c>
      <c r="CX7" s="36">
        <v>65.510000000000005</v>
      </c>
      <c r="CY7" s="36">
        <v>67.709999999999994</v>
      </c>
      <c r="CZ7" s="36">
        <v>73.8</v>
      </c>
      <c r="DA7" s="36">
        <v>78.400000000000006</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江口　拓郎</cp:lastModifiedBy>
  <cp:lastPrinted>2017-02-14T04:17:23Z</cp:lastPrinted>
  <dcterms:created xsi:type="dcterms:W3CDTF">2017-02-08T03:00:23Z</dcterms:created>
  <dcterms:modified xsi:type="dcterms:W3CDTF">2017-02-14T04:18:58Z</dcterms:modified>
  <cp:category/>
</cp:coreProperties>
</file>