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報告データ】19南魚沼市（47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<sst xmlns="http://schemas.openxmlformats.org/spreadsheetml/2006/main" count="251" uniqueCount="126">
  <si>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</si>
  <si>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</si>
  <si>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</si>
  <si>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</si>
  <si>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</si>
  <si>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</si>
  <si>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</si>
  <si>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</si>
  <si>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</si>
  <si>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</si>
  <si>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</si>
  <si>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</si>
  <si>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</si>
  <si>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</si>
  <si>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</si>
  <si>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</si>
  <si>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</si>
  <si>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</si>
  <si>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</si>
  <si>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</si>
  <si>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</si>
  <si>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</si>
  <si>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</si>
  <si>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</si>
  <si>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</si>
  <si>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</si>
  <si>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</si>
  <si>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</si>
  <si>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</si>
  <si>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</si>
  <si>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</si>
  <si>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</si>
  <si>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</si>
  <si>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</si>
  <si>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</si>
  <si>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</si>
  <si>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</si>
  <si>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</si>
  <si>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</si>
  <si>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</si>
  <si>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</si>
  <si>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</si>
  <si>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</si>
  <si>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</si>
  <si>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</si>
  <si>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</si>
  <si>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</si>
  <si>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</si>
  <si>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</si>
  <si>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</si>
  <si>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</si>
  <si>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</si>
  <si>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</si>
  <si>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</si>
  <si>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</si>
  <si>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</si>
  <si>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</si>
  <si>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</si>
  <si>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</si>
  <si>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</si>
  <si>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</si>
  <si>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</si>
  <si>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</si>
  <si>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</si>
  <si>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</si>
  <si>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</si>
  <si>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</si>
  <si>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</si>
  <si>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</si>
  <si>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</si>
  <si>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</si>
  <si>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</si>
  <si>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</si>
  <si>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</si>
  <si>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</si>
  <si>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</si>
  <si>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</si>
  <si>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</si>
  <si>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</si>
  <si>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</si>
  <si>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</si>
  <si>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</si>
  <si>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</si>
  <si>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</si>
  <si>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</si>
  <si>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</si>
  <si>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</si>
  <si>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</si>
  <si>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</si>
  <si>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</si>
  <si>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</si>
  <si>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</si>
  <si>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</si>
  <si>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</si>
  <si>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</si>
  <si>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</si>
  <si>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</si>
  <si>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</si>
  <si>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</si>
  <si>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</si>
  <si>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</si>
  <si>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</si>
  <si>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</si>
  <si>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</si>
  <si>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</si>
  <si>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</si>
  <si>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</si>
  <si>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</si>
  <si>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</si>
  <si>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</si>
  <si>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南魚沼市</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</si>
  <si>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</si>
  <si>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</si>
  <si>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</si>
  <si>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</si>
  <si>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</si>
  <si>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</si>
  <si>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</si>
  <si>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</si>
  <si>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</si>
  <si>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</si>
  <si>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</si>
  <si>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</si>
  <si>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平成28年度の収益的収支比率が大きく改善したが、一般会計からの基準外繰入金の増加による部分が大きく、実質的な収支の改善とはなっていない。
個別排水処理事業で整備した地区は、下水道事業や農集事業に比べて汚水処理原価が高くなり経費回収率が低い傾向となるが、当市の状況は類似団体と比べてもその傾向が一層強いことがわかる。
水洗化率は100％と整備・接続は完了している。
施設利用率は、人口減少に伴う低下が平成26年から続いており、今後も同様の傾向が続くとが予想される。また、利用率が40％程度と他の事業に比べて低い状況にあるが、これは建物ごとに汚水を処理する浄化槽事業特有のもので、類似団体と比べても大きく異なるものではない。
個別排水処理事業は、事業の完了により企業債の新たな借り入れがないため、企業債の償還が進むことで企業債残高対事業規模は今後も低下していく。ただし、人口減少に伴い料金収入が減少しており、その程度は緩やかなものになる。</t>
    <rPh sb="69" eb="71">
      <t>コベツ</t>
    </rPh>
    <rPh sb="71" eb="73">
      <t>ハイスイ</t>
    </rPh>
    <rPh sb="73" eb="75">
      <t>ショリ</t>
    </rPh>
    <rPh sb="75" eb="77">
      <t>ジギョウ</t>
    </rPh>
    <rPh sb="78" eb="80">
      <t>セイビ</t>
    </rPh>
    <rPh sb="82" eb="84">
      <t>チク</t>
    </rPh>
    <rPh sb="89" eb="91">
      <t>ジギョウ</t>
    </rPh>
    <rPh sb="94" eb="96">
      <t>ジギョウ</t>
    </rPh>
    <rPh sb="119" eb="121">
      <t>ケイコウ</t>
    </rPh>
    <rPh sb="126" eb="128">
      <t>トウシ</t>
    </rPh>
    <rPh sb="129" eb="131">
      <t>ジョウキョウ</t>
    </rPh>
    <rPh sb="132" eb="134">
      <t>ルイジ</t>
    </rPh>
    <rPh sb="134" eb="136">
      <t>ダンタイ</t>
    </rPh>
    <rPh sb="137" eb="138">
      <t>クラ</t>
    </rPh>
    <rPh sb="143" eb="145">
      <t>ケイコウ</t>
    </rPh>
    <rPh sb="146" eb="148">
      <t>イッソウ</t>
    </rPh>
    <rPh sb="148" eb="149">
      <t>ツヨ</t>
    </rPh>
    <rPh sb="234" eb="237">
      <t>リヨウリツ</t>
    </rPh>
    <rPh sb="254" eb="256">
      <t>ジョウキョウ</t>
    </rPh>
    <rPh sb="264" eb="266">
      <t>タテモノ</t>
    </rPh>
    <rPh sb="269" eb="271">
      <t>オスイ</t>
    </rPh>
    <rPh sb="272" eb="274">
      <t>ショリ</t>
    </rPh>
    <rPh sb="279" eb="281">
      <t>ジギョウ</t>
    </rPh>
    <rPh sb="281" eb="283">
      <t>トクユウ</t>
    </rPh>
    <rPh sb="288" eb="290">
      <t>ルイジ</t>
    </rPh>
    <rPh sb="293" eb="294">
      <t>クラ</t>
    </rPh>
    <rPh sb="311" eb="313">
      <t>コベツ</t>
    </rPh>
    <rPh sb="313" eb="315">
      <t>ハイスイ</t>
    </rPh>
    <rPh sb="315" eb="317">
      <t>ショリ</t>
    </rPh>
    <rPh sb="317" eb="319">
      <t>ジギョウ</t>
    </rPh>
    <rPh sb="321" eb="323">
      <t>ジギョウ</t>
    </rPh>
    <rPh sb="324" eb="326">
      <t>カンリョウ</t>
    </rPh>
    <rPh sb="329" eb="331">
      <t>キギョウ</t>
    </rPh>
    <rPh sb="331" eb="332">
      <t>サイ</t>
    </rPh>
    <rPh sb="333" eb="334">
      <t>アラ</t>
    </rPh>
    <rPh sb="336" eb="337">
      <t>カ</t>
    </rPh>
    <rPh sb="338" eb="339">
      <t>イ</t>
    </rPh>
    <rPh sb="353" eb="354">
      <t>スス</t>
    </rPh>
    <rPh sb="369" eb="371">
      <t>コンゴ</t>
    </rPh>
    <phoneticPr fontId="7"/>
  </si>
  <si>
    <t>個別排水処理事業での浄化槽整備は平成14年度からで、設置から15年に満たないものがほとんどである。浄化槽本体の耐用年数は30年程度であることから、当面浄化槽本体についての更新等は不要であり、ブロワー交換等の維持管理が主になると想定している。</t>
    <rPh sb="0" eb="2">
      <t>コベツ</t>
    </rPh>
    <rPh sb="2" eb="4">
      <t>ハイスイ</t>
    </rPh>
    <rPh sb="4" eb="6">
      <t>ショリ</t>
    </rPh>
    <rPh sb="6" eb="8">
      <t>ジギョウ</t>
    </rPh>
    <rPh sb="10" eb="13">
      <t>ジョウカソウ</t>
    </rPh>
    <rPh sb="13" eb="15">
      <t>セイビ</t>
    </rPh>
    <rPh sb="26" eb="28">
      <t>セッチ</t>
    </rPh>
    <rPh sb="32" eb="33">
      <t>ネン</t>
    </rPh>
    <rPh sb="34" eb="35">
      <t>ミ</t>
    </rPh>
    <rPh sb="89" eb="91">
      <t>フヨウ</t>
    </rPh>
    <rPh sb="113" eb="115">
      <t>ソウテイ</t>
    </rPh>
    <phoneticPr fontId="7"/>
  </si>
  <si>
    <t>浄化槽事業は市民生活の根幹にかかわる社会インフラのため、健全で安定した事業運営を行う必要があるが、現状は必ずしも良好な経営とは言えない。
健全な経営を持続していくためには料金改定が必要であるが、現在においても新潟県内で上位の高料金であり、下水道事業等との公平性の観点からも非常に困難である。
今後も厳しい経営状況が続くと予想されるが、一般会計からの補助金を活用して安定した経営を行っていくとともに、維持管理費用の削減に努め、健全で効率的な事業運営を図っていく。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</si>
</sst>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72-4533-A625-C175B4689618}"/>
            </c:ext>
          </c:extLst>
        </c:ser>
        <c:dLbls>
          <c:showLegendKey val="0"/>
          <c:showVal val="0"/>
          <c:showCatName val="0"/>
          <c:showSerName val="0"/>
          <c:showPercent val="0"/>
          <c:showBubbleSize val="0"/>
        </c:dLbls>
        <c:gapWidth val="150"/>
        <c:axId val="100157696"/>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72-4533-A625-C175B4689618}"/>
            </c:ext>
          </c:extLst>
        </c:ser>
        <c:dLbls>
          <c:showLegendKey val="0"/>
          <c:showVal val="0"/>
          <c:showCatName val="0"/>
          <c:showSerName val="0"/>
          <c:showPercent val="0"/>
          <c:showBubbleSize val="0"/>
        </c:dLbls>
        <c:marker val="1"/>
        <c:smooth val="0"/>
        <c:axId val="100157696"/>
        <c:axId val="100278656"/>
      </c:lineChart>
      <c:dateAx>
        <c:axId val="100157696"/>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41.35</c:v>
                </c:pt>
                <c:pt idx="1">
                  <c:v>45.19</c:v>
                </c:pt>
                <c:pt idx="2">
                  <c:v>43.27</c:v>
                </c:pt>
                <c:pt idx="3">
                  <c:v>41.35</c:v>
                </c:pt>
                <c:pt idx="4">
                  <c:v>39.42</c:v>
                </c:pt>
              </c:numCache>
            </c:numRef>
          </c:val>
          <c:extLst>
            <c:ext xmlns:c16="http://schemas.microsoft.com/office/drawing/2014/chart" uri="{C3380CC4-5D6E-409C-BE32-E72D297353CC}">
              <c16:uniqueId val="{00000000-5986-435D-B030-7434382D690D}"/>
            </c:ext>
          </c:extLst>
        </c:ser>
        <c:dLbls>
          <c:showLegendKey val="0"/>
          <c:showVal val="0"/>
          <c:showCatName val="0"/>
          <c:showSerName val="0"/>
          <c:showPercent val="0"/>
          <c:showBubbleSize val="0"/>
        </c:dLbls>
        <c:gapWidth val="150"/>
        <c:axId val="118881664"/>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extLst>
            <c:ext xmlns:c16="http://schemas.microsoft.com/office/drawing/2014/chart" uri="{C3380CC4-5D6E-409C-BE32-E72D297353CC}">
              <c16:uniqueId val="{00000001-5986-435D-B030-7434382D690D}"/>
            </c:ext>
          </c:extLst>
        </c:ser>
        <c:dLbls>
          <c:showLegendKey val="0"/>
          <c:showVal val="0"/>
          <c:showCatName val="0"/>
          <c:showSerName val="0"/>
          <c:showPercent val="0"/>
          <c:showBubbleSize val="0"/>
        </c:dLbls>
        <c:marker val="1"/>
        <c:smooth val="0"/>
        <c:axId val="118881664"/>
        <c:axId val="118883840"/>
      </c:lineChart>
      <c:dateAx>
        <c:axId val="118881664"/>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98.53</c:v>
                </c:pt>
                <c:pt idx="1">
                  <c:v>100</c:v>
                </c:pt>
                <c:pt idx="2">
                  <c:v>100</c:v>
                </c:pt>
                <c:pt idx="3">
                  <c:v>100</c:v>
                </c:pt>
                <c:pt idx="4">
                  <c:v>100</c:v>
                </c:pt>
              </c:numCache>
            </c:numRef>
          </c:val>
          <c:extLst>
            <c:ext xmlns:c16="http://schemas.microsoft.com/office/drawing/2014/chart" uri="{C3380CC4-5D6E-409C-BE32-E72D297353CC}">
              <c16:uniqueId val="{00000000-7ACD-49B5-8CB1-71F88E0E950C}"/>
            </c:ext>
          </c:extLst>
        </c:ser>
        <c:dLbls>
          <c:showLegendKey val="0"/>
          <c:showVal val="0"/>
          <c:showCatName val="0"/>
          <c:showSerName val="0"/>
          <c:showPercent val="0"/>
          <c:showBubbleSize val="0"/>
        </c:dLbls>
        <c:gapWidth val="150"/>
        <c:axId val="118930432"/>
        <c:axId val="11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extLst>
            <c:ext xmlns:c16="http://schemas.microsoft.com/office/drawing/2014/chart" uri="{C3380CC4-5D6E-409C-BE32-E72D297353CC}">
              <c16:uniqueId val="{00000001-7ACD-49B5-8CB1-71F88E0E950C}"/>
            </c:ext>
          </c:extLst>
        </c:ser>
        <c:dLbls>
          <c:showLegendKey val="0"/>
          <c:showVal val="0"/>
          <c:showCatName val="0"/>
          <c:showSerName val="0"/>
          <c:showPercent val="0"/>
          <c:showBubbleSize val="0"/>
        </c:dLbls>
        <c:marker val="1"/>
        <c:smooth val="0"/>
        <c:axId val="118930432"/>
        <c:axId val="118932608"/>
      </c:lineChart>
      <c:dateAx>
        <c:axId val="118930432"/>
        <c:scaling>
          <c:orientation val="minMax"/>
        </c:scaling>
        <c:delete val="1"/>
        <c:axPos val="b"/>
        <c:numFmt formatCode="ge" sourceLinked="1"/>
        <c:majorTickMark val="none"/>
        <c:minorTickMark val="none"/>
        <c:tickLblPos val="none"/>
        <c:crossAx val="118932608"/>
        <c:crosses val="autoZero"/>
        <c:auto val="1"/>
        <c:lblOffset val="100"/>
        <c:baseTimeUnit val="years"/>
      </c:dateAx>
      <c:valAx>
        <c:axId val="11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51.99</c:v>
                </c:pt>
                <c:pt idx="1">
                  <c:v>51.46</c:v>
                </c:pt>
                <c:pt idx="2">
                  <c:v>58.06</c:v>
                </c:pt>
                <c:pt idx="3">
                  <c:v>61.22</c:v>
                </c:pt>
                <c:pt idx="4">
                  <c:v>90.54</c:v>
                </c:pt>
              </c:numCache>
            </c:numRef>
          </c:val>
          <c:extLst>
            <c:ext xmlns:c16="http://schemas.microsoft.com/office/drawing/2014/chart" uri="{C3380CC4-5D6E-409C-BE32-E72D297353CC}">
              <c16:uniqueId val="{00000000-9D9A-4456-9795-2D4581F72048}"/>
            </c:ext>
          </c:extLst>
        </c:ser>
        <c:dLbls>
          <c:showLegendKey val="0"/>
          <c:showVal val="0"/>
          <c:showCatName val="0"/>
          <c:showSerName val="0"/>
          <c:showPercent val="0"/>
          <c:showBubbleSize val="0"/>
        </c:dLbls>
        <c:gapWidth val="150"/>
        <c:axId val="90572672"/>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A-4456-9795-2D4581F72048}"/>
            </c:ext>
          </c:extLst>
        </c:ser>
        <c:dLbls>
          <c:showLegendKey val="0"/>
          <c:showVal val="0"/>
          <c:showCatName val="0"/>
          <c:showSerName val="0"/>
          <c:showPercent val="0"/>
          <c:showBubbleSize val="0"/>
        </c:dLbls>
        <c:marker val="1"/>
        <c:smooth val="0"/>
        <c:axId val="90572672"/>
        <c:axId val="100208640"/>
      </c:lineChart>
      <c:dateAx>
        <c:axId val="90572672"/>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E-42C4-87C0-FA20AC472051}"/>
            </c:ext>
          </c:extLst>
        </c:ser>
        <c:dLbls>
          <c:showLegendKey val="0"/>
          <c:showVal val="0"/>
          <c:showCatName val="0"/>
          <c:showSerName val="0"/>
          <c:showPercent val="0"/>
          <c:showBubbleSize val="0"/>
        </c:dLbls>
        <c:gapWidth val="150"/>
        <c:axId val="100259328"/>
        <c:axId val="100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E-42C4-87C0-FA20AC472051}"/>
            </c:ext>
          </c:extLst>
        </c:ser>
        <c:dLbls>
          <c:showLegendKey val="0"/>
          <c:showVal val="0"/>
          <c:showCatName val="0"/>
          <c:showSerName val="0"/>
          <c:showPercent val="0"/>
          <c:showBubbleSize val="0"/>
        </c:dLbls>
        <c:marker val="1"/>
        <c:smooth val="0"/>
        <c:axId val="100259328"/>
        <c:axId val="100261248"/>
      </c:lineChart>
      <c:dateAx>
        <c:axId val="100259328"/>
        <c:scaling>
          <c:orientation val="minMax"/>
        </c:scaling>
        <c:delete val="1"/>
        <c:axPos val="b"/>
        <c:numFmt formatCode="ge" sourceLinked="1"/>
        <c:majorTickMark val="none"/>
        <c:minorTickMark val="none"/>
        <c:tickLblPos val="none"/>
        <c:crossAx val="100261248"/>
        <c:crosses val="autoZero"/>
        <c:auto val="1"/>
        <c:lblOffset val="100"/>
        <c:baseTimeUnit val="years"/>
      </c:dateAx>
      <c:valAx>
        <c:axId val="100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2-4A68-BCE7-5E1B75E3E924}"/>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2-4A68-BCE7-5E1B75E3E924}"/>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DE-4F5C-B705-B6FD3CCAC1BD}"/>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DE-4F5C-B705-B6FD3CCAC1BD}"/>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E-413B-BBB2-D0D0C2FD9E36}"/>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E-413B-BBB2-D0D0C2FD9E36}"/>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426.68</c:v>
                </c:pt>
                <c:pt idx="1">
                  <c:v>298.62</c:v>
                </c:pt>
                <c:pt idx="2">
                  <c:v>192.32</c:v>
                </c:pt>
                <c:pt idx="3">
                  <c:v>397.4</c:v>
                </c:pt>
                <c:pt idx="4">
                  <c:v>292.77999999999997</c:v>
                </c:pt>
              </c:numCache>
            </c:numRef>
          </c:val>
          <c:extLst>
            <c:ext xmlns:c16="http://schemas.microsoft.com/office/drawing/2014/chart" uri="{C3380CC4-5D6E-409C-BE32-E72D297353CC}">
              <c16:uniqueId val="{00000000-FFF0-4520-B3CD-BB7532840DE7}"/>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extLst>
            <c:ext xmlns:c16="http://schemas.microsoft.com/office/drawing/2014/chart" uri="{C3380CC4-5D6E-409C-BE32-E72D297353CC}">
              <c16:uniqueId val="{00000001-FFF0-4520-B3CD-BB7532840DE7}"/>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26.26</c:v>
                </c:pt>
                <c:pt idx="1">
                  <c:v>26.27</c:v>
                </c:pt>
                <c:pt idx="2">
                  <c:v>29.1</c:v>
                </c:pt>
                <c:pt idx="3">
                  <c:v>29.36</c:v>
                </c:pt>
                <c:pt idx="4">
                  <c:v>31.02</c:v>
                </c:pt>
              </c:numCache>
            </c:numRef>
          </c:val>
          <c:extLst>
            <c:ext xmlns:c16="http://schemas.microsoft.com/office/drawing/2014/chart" uri="{C3380CC4-5D6E-409C-BE32-E72D297353CC}">
              <c16:uniqueId val="{00000000-CA35-450C-AA76-5D4B378CAE1D}"/>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extLst>
            <c:ext xmlns:c16="http://schemas.microsoft.com/office/drawing/2014/chart" uri="{C3380CC4-5D6E-409C-BE32-E72D297353CC}">
              <c16:uniqueId val="{00000001-CA35-450C-AA76-5D4B378CAE1D}"/>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560.92999999999995</c:v>
                </c:pt>
                <c:pt idx="1">
                  <c:v>521.66999999999996</c:v>
                </c:pt>
                <c:pt idx="2">
                  <c:v>511.49</c:v>
                </c:pt>
                <c:pt idx="3">
                  <c:v>504.07</c:v>
                </c:pt>
                <c:pt idx="4">
                  <c:v>485.13</c:v>
                </c:pt>
              </c:numCache>
            </c:numRef>
          </c:val>
          <c:extLst>
            <c:ext xmlns:c16="http://schemas.microsoft.com/office/drawing/2014/chart" uri="{C3380CC4-5D6E-409C-BE32-E72D297353CC}">
              <c16:uniqueId val="{00000000-FCDB-4319-AB0A-69522B588B92}"/>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extLst>
            <c:ext xmlns:c16="http://schemas.microsoft.com/office/drawing/2014/chart" uri="{C3380CC4-5D6E-409C-BE32-E72D297353CC}">
              <c16:uniqueId val="{00000001-FCDB-4319-AB0A-69522B588B92}"/>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8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新潟県　南魚沼市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122</v>
      </c>
      <c r="AE8" s="49"/>
      <c r="AF8" s="49"/>
      <c r="AG8" s="49"/>
      <c r="AH8" s="49"/>
      <c r="AI8" s="49"/>
      <c r="AJ8" s="49"/>
      <c r="AK8" s="4"/>
      <c r="AL8" s="50">
        <f>データ!S6</f>
        <v>58303</v>
      </c>
      <c r="AM8" s="50"/>
      <c r="AN8" s="50"/>
      <c r="AO8" s="50"/>
      <c r="AP8" s="50"/>
      <c r="AQ8" s="50"/>
      <c r="AR8" s="50"/>
      <c r="AS8" s="50"/>
      <c r="AT8" s="45">
        <f>データ!T6</f>
        <v>584.54999999999995</v>
      </c>
      <c r="AU8" s="45"/>
      <c r="AV8" s="45"/>
      <c r="AW8" s="45"/>
      <c r="AX8" s="45"/>
      <c r="AY8" s="45"/>
      <c r="AZ8" s="45"/>
      <c r="BA8" s="45"/>
      <c r="BB8" s="45">
        <f>データ!U6</f>
        <v>99.74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178</v>
      </c>
      <c r="AM10" s="50"/>
      <c r="AN10" s="50"/>
      <c r="AO10" s="50"/>
      <c r="AP10" s="50"/>
      <c r="AQ10" s="50"/>
      <c r="AR10" s="50"/>
      <c r="AS10" s="50"/>
      <c r="AT10" s="45">
        <f>データ!W6</f>
        <v>7.0000000000000007E-2</v>
      </c>
      <c r="AU10" s="45"/>
      <c r="AV10" s="45"/>
      <c r="AW10" s="45"/>
      <c r="AX10" s="45"/>
      <c r="AY10" s="45"/>
      <c r="AZ10" s="45"/>
      <c r="BA10" s="45"/>
      <c r="BB10" s="45">
        <f>データ!X6</f>
        <v>2542.86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152269</v>
      </c>
      <c r="D6" s="33">
        <f t="shared" si="3"/>
        <v>47</v>
      </c>
      <c r="E6" s="33">
        <f t="shared" si="3"/>
        <v>18</v>
      </c>
      <c r="F6" s="33">
        <f t="shared" si="3"/>
        <v>1</v>
      </c>
      <c r="G6" s="33">
        <f t="shared" si="3"/>
        <v>0</v>
      </c>
      <c r="H6" s="33" t="str">
        <f t="shared" si="3"/>
        <v>新潟県　南魚沼市</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0.31</v>
      </c>
      <c r="Q6" s="34">
        <f t="shared" si="3"/>
        <v>100</v>
      </c>
      <c r="R6" s="34">
        <f t="shared" si="3"/>
        <v>3780</v>
      </c>
      <c r="S6" s="34">
        <f t="shared" si="3"/>
        <v>58303</v>
      </c>
      <c r="T6" s="34">
        <f t="shared" si="3"/>
        <v>584.54999999999995</v>
      </c>
      <c r="U6" s="34">
        <f t="shared" si="3"/>
        <v>99.74</v>
      </c>
      <c r="V6" s="34">
        <f t="shared" si="3"/>
        <v>178</v>
      </c>
      <c r="W6" s="34">
        <f t="shared" si="3"/>
        <v>7.0000000000000007E-2</v>
      </c>
      <c r="X6" s="34">
        <f t="shared" si="3"/>
        <v>2542.86</v>
      </c>
      <c r="Y6" s="35">
        <f>IF(Y7="",NA(),Y7)</f>
        <v>51.99</v>
      </c>
      <c r="Z6" s="35">
        <f t="shared" ref="Z6:AH6" si="4">IF(Z7="",NA(),Z7)</f>
        <v>51.46</v>
      </c>
      <c r="AA6" s="35">
        <f t="shared" si="4"/>
        <v>58.06</v>
      </c>
      <c r="AB6" s="35">
        <f t="shared" si="4"/>
        <v>61.22</v>
      </c>
      <c r="AC6" s="35">
        <f t="shared" si="4"/>
        <v>90.54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426.68</v>
      </c>
      <c r="BG6" s="35">
        <f t="shared" ref="BG6:BO6" si="7">IF(BG7="",NA(),BG7)</f>
        <v>298.62</v>
      </c>
      <c r="BH6" s="35">
        <f t="shared" si="7"/>
        <v>192.32</v>
      </c>
      <c r="BI6" s="35">
        <f t="shared" si="7"/>
        <v>397.4</v>
      </c>
      <c r="BJ6" s="35">
        <f t="shared" si="7"/>
        <v>292.77999999999997</v>
      </c>
      <c r="BK6" s="35">
        <f t="shared" si="7"/>
        <v>862.78</v>
      </c>
      <c r="BL6" s="35">
        <f t="shared" si="7"/>
        <v>803.29</v>
      </c>
      <c r="BM6" s="35">
        <f t="shared" si="7"/>
        <v>760.12</v>
      </c>
      <c r="BN6" s="35">
        <f t="shared" si="7"/>
        <v>492.59</v>
      </c>
      <c r="BO6" s="35">
        <f t="shared" si="7"/>
        <v>503.8</v>
      </c>
      <c r="BP6" s="34" t="str">
        <f>IF(BP7="","",IF(BP7="-","【-】","【"&amp;SUBSTITUTE(TEXT(BP7,"#,##0.00"),"-","△")&amp;"】"))</f>
        <v>【559.52】</v>
      </c>
      <c r="BQ6" s="35">
        <f>IF(BQ7="",NA(),BQ7)</f>
        <v>26.26</v>
      </c>
      <c r="BR6" s="35">
        <f t="shared" ref="BR6:BZ6" si="8">IF(BR7="",NA(),BR7)</f>
        <v>26.27</v>
      </c>
      <c r="BS6" s="35">
        <f t="shared" si="8"/>
        <v>29.1</v>
      </c>
      <c r="BT6" s="35">
        <f t="shared" si="8"/>
        <v>29.36</v>
      </c>
      <c r="BU6" s="35">
        <f t="shared" si="8"/>
        <v>31.02</v>
      </c>
      <c r="BV6" s="35">
        <f t="shared" si="8"/>
        <v>54.55</v>
      </c>
      <c r="BW6" s="35">
        <f t="shared" si="8"/>
        <v>56.63</v>
      </c>
      <c r="BX6" s="35">
        <f t="shared" si="8"/>
        <v>50.17</v>
      </c>
      <c r="BY6" s="35">
        <f t="shared" si="8"/>
        <v>46.53</v>
      </c>
      <c r="BZ6" s="35">
        <f t="shared" si="8"/>
        <v>51.58</v>
      </c>
      <c r="CA6" s="34" t="str">
        <f>IF(CA7="","",IF(CA7="-","【-】","【"&amp;SUBSTITUTE(TEXT(CA7,"#,##0.00"),"-","△")&amp;"】"))</f>
        <v>【52.20】</v>
      </c>
      <c r="CB6" s="35">
        <f>IF(CB7="",NA(),CB7)</f>
        <v>560.92999999999995</v>
      </c>
      <c r="CC6" s="35">
        <f t="shared" ref="CC6:CK6" si="9">IF(CC7="",NA(),CC7)</f>
        <v>521.66999999999996</v>
      </c>
      <c r="CD6" s="35">
        <f t="shared" si="9"/>
        <v>511.49</v>
      </c>
      <c r="CE6" s="35">
        <f t="shared" si="9"/>
        <v>504.07</v>
      </c>
      <c r="CF6" s="35">
        <f t="shared" si="9"/>
        <v>485.13</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41.35</v>
      </c>
      <c r="CN6" s="35">
        <f t="shared" ref="CN6:CV6" si="10">IF(CN7="",NA(),CN7)</f>
        <v>45.19</v>
      </c>
      <c r="CO6" s="35">
        <f t="shared" si="10"/>
        <v>43.27</v>
      </c>
      <c r="CP6" s="35">
        <f t="shared" si="10"/>
        <v>41.35</v>
      </c>
      <c r="CQ6" s="35">
        <f t="shared" si="10"/>
        <v>39.42</v>
      </c>
      <c r="CR6" s="35">
        <f t="shared" si="10"/>
        <v>58.58</v>
      </c>
      <c r="CS6" s="35">
        <f t="shared" si="10"/>
        <v>58.82</v>
      </c>
      <c r="CT6" s="35">
        <f t="shared" si="10"/>
        <v>51.54</v>
      </c>
      <c r="CU6" s="35">
        <f t="shared" si="10"/>
        <v>44.84</v>
      </c>
      <c r="CV6" s="35">
        <f t="shared" si="10"/>
        <v>41.51</v>
      </c>
      <c r="CW6" s="34" t="str">
        <f>IF(CW7="","",IF(CW7="-","【-】","【"&amp;SUBSTITUTE(TEXT(CW7,"#,##0.00"),"-","△")&amp;"】"))</f>
        <v>【122.90】</v>
      </c>
      <c r="CX6" s="35">
        <f>IF(CX7="",NA(),CX7)</f>
        <v>98.53</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152269</v>
      </c>
      <c r="D7" s="37">
        <v>47</v>
      </c>
      <c r="E7" s="37">
        <v>18</v>
      </c>
      <c r="F7" s="37">
        <v>1</v>
      </c>
      <c r="G7" s="37">
        <v>0</v>
      </c>
      <c r="H7" s="37" t="s">
        <v>110</v>
      </c>
      <c r="I7" s="37" t="s">
        <v>111</v>
      </c>
      <c r="J7" s="37" t="s">
        <v>112</v>
      </c>
      <c r="K7" s="37" t="s">
        <v>113</v>
      </c>
      <c r="L7" s="37" t="s">
        <v>114</v>
      </c>
      <c r="M7" s="37"/>
      <c r="N7" s="38" t="s">
        <v>115</v>
      </c>
      <c r="O7" s="38" t="s">
        <v>116</v>
      </c>
      <c r="P7" s="38">
        <v>0.31</v>
      </c>
      <c r="Q7" s="38">
        <v>100</v>
      </c>
      <c r="R7" s="38">
        <v>3780</v>
      </c>
      <c r="S7" s="38">
        <v>58303</v>
      </c>
      <c r="T7" s="38">
        <v>584.54999999999995</v>
      </c>
      <c r="U7" s="38">
        <v>99.74</v>
      </c>
      <c r="V7" s="38">
        <v>178</v>
      </c>
      <c r="W7" s="38">
        <v>7.0000000000000007E-2</v>
      </c>
      <c r="X7" s="38">
        <v>2542.86</v>
      </c>
      <c r="Y7" s="38">
        <v>51.99</v>
      </c>
      <c r="Z7" s="38">
        <v>51.46</v>
      </c>
      <c r="AA7" s="38">
        <v>58.06</v>
      </c>
      <c r="AB7" s="38">
        <v>61.22</v>
      </c>
      <c r="AC7" s="38">
        <v>90.54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426.68</v>
      </c>
      <c r="BG7" s="38">
        <v>298.62</v>
      </c>
      <c r="BH7" s="38">
        <v>192.32</v>
      </c>
      <c r="BI7" s="38">
        <v>397.4</v>
      </c>
      <c r="BJ7" s="38">
        <v>292.77999999999997</v>
      </c>
      <c r="BK7" s="38">
        <v>862.78</v>
      </c>
      <c r="BL7" s="38">
        <v>803.29</v>
      </c>
      <c r="BM7" s="38">
        <v>760.12</v>
      </c>
      <c r="BN7" s="38">
        <v>492.59</v>
      </c>
      <c r="BO7" s="38">
        <v>503.8</v>
      </c>
      <c r="BP7" s="38">
        <v>559.52</v>
      </c>
      <c r="BQ7" s="38">
        <v>26.26</v>
      </c>
      <c r="BR7" s="38">
        <v>26.27</v>
      </c>
      <c r="BS7" s="38">
        <v>29.1</v>
      </c>
      <c r="BT7" s="38">
        <v>29.36</v>
      </c>
      <c r="BU7" s="38">
        <v>31.02</v>
      </c>
      <c r="BV7" s="38">
        <v>54.55</v>
      </c>
      <c r="BW7" s="38">
        <v>56.63</v>
      </c>
      <c r="BX7" s="38">
        <v>50.17</v>
      </c>
      <c r="BY7" s="38">
        <v>46.53</v>
      </c>
      <c r="BZ7" s="38">
        <v>51.58</v>
      </c>
      <c r="CA7" s="38">
        <v>52.2</v>
      </c>
      <c r="CB7" s="38">
        <v>560.92999999999995</v>
      </c>
      <c r="CC7" s="38">
        <v>521.66999999999996</v>
      </c>
      <c r="CD7" s="38">
        <v>511.49</v>
      </c>
      <c r="CE7" s="38">
        <v>504.07</v>
      </c>
      <c r="CF7" s="38">
        <v>485.13</v>
      </c>
      <c r="CG7" s="38">
        <v>275.64999999999998</v>
      </c>
      <c r="CH7" s="38">
        <v>272.66000000000003</v>
      </c>
      <c r="CI7" s="38">
        <v>329.08</v>
      </c>
      <c r="CJ7" s="38">
        <v>373.71</v>
      </c>
      <c r="CK7" s="38">
        <v>333.58</v>
      </c>
      <c r="CL7" s="38">
        <v>295.2</v>
      </c>
      <c r="CM7" s="38">
        <v>41.35</v>
      </c>
      <c r="CN7" s="38">
        <v>45.19</v>
      </c>
      <c r="CO7" s="38">
        <v>43.27</v>
      </c>
      <c r="CP7" s="38">
        <v>41.35</v>
      </c>
      <c r="CQ7" s="38">
        <v>39.42</v>
      </c>
      <c r="CR7" s="38">
        <v>58.58</v>
      </c>
      <c r="CS7" s="38">
        <v>58.82</v>
      </c>
      <c r="CT7" s="38">
        <v>51.54</v>
      </c>
      <c r="CU7" s="38">
        <v>44.84</v>
      </c>
      <c r="CV7" s="38">
        <v>41.51</v>
      </c>
      <c r="CW7" s="38">
        <v>122.9</v>
      </c>
      <c r="CX7" s="38">
        <v>98.53</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dcterms:created xsi:type="dcterms:W3CDTF">2017-12-25T02:43:20Z</dcterms:created>
  <dcterms:modified xsi:type="dcterms:W3CDTF">2018-02-26T23:41:03Z</dcterms:modified>
  <cp:category/>
</cp:coreProperties>
</file>