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務部\財政課\財政係\10 調査関係\55 経営戦略・新病院改革プラン\H30調査等\310116 公営企業に係る経営比較分析表の分析等について\"/>
    </mc:Choice>
  </mc:AlternateContent>
  <workbookProtection workbookAlgorithmName="SHA-512" workbookHashValue="iOiskDFDtSFdTRRwbzRgAoWv0y4PIutjJAUbadjsX/+llztt9uEipTqMO0ppuRAetw+mbjgRv7BmoIwf9QWAcA==" workbookSaltValue="4lDZUjtDI7rRzFoIagzVg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AL10" i="4"/>
  <c r="W10" i="4"/>
  <c r="I10" i="4"/>
  <c r="BB8" i="4"/>
  <c r="AL8" i="4"/>
  <c r="AD8" i="4"/>
  <c r="W8" i="4"/>
  <c r="P8" i="4"/>
  <c r="I8" i="4"/>
  <c r="B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<sst xmlns="http://schemas.openxmlformats.org/spreadsheetml/2006/main" count="251" uniqueCount="126">
  <si>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</si>
  <si>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</si>
  <si>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</si>
  <si>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</si>
  <si>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</si>
  <si>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</si>
  <si>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</si>
  <si>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</si>
  <si>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</si>
  <si>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</si>
  <si>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</si>
  <si>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</si>
  <si>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</si>
  <si>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</si>
  <si>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</si>
  <si>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</si>
  <si>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</si>
  <si>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</si>
  <si>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</si>
  <si>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</si>
  <si>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</si>
  <si>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</si>
  <si>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</si>
  <si>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</si>
  <si>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</si>
  <si>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</si>
  <si>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</si>
  <si>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</si>
  <si>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</si>
  <si>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</si>
  <si>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</si>
  <si>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</si>
  <si>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</si>
  <si>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</si>
  <si>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</si>
  <si>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</si>
  <si>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</si>
  <si>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</si>
  <si>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</si>
  <si>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</si>
  <si>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</si>
  <si>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</si>
  <si>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</si>
  <si>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</si>
  <si>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</si>
  <si>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</si>
  <si>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</si>
  <si>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</si>
  <si>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</si>
  <si>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</si>
  <si>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</si>
  <si>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</si>
  <si>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</si>
  <si>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</si>
  <si>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</si>
  <si>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</si>
  <si>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</si>
  <si>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</si>
  <si>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</si>
  <si>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</si>
  <si>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</si>
  <si>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</si>
  <si>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</si>
  <si>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</si>
  <si>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</si>
  <si>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</si>
  <si>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</si>
  <si>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</si>
  <si>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</si>
  <si>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</si>
  <si>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</si>
  <si>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</si>
  <si>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</si>
  <si>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</si>
  <si>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</si>
  <si>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</si>
  <si>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</si>
  <si>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</si>
  <si>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</si>
  <si>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</si>
  <si>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</si>
  <si>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</si>
  <si>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</si>
  <si>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</si>
  <si>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</si>
  <si>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</si>
  <si>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</si>
  <si>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</si>
  <si>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</si>
  <si>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</si>
  <si>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</si>
  <si>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</si>
  <si>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</si>
  <si>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</si>
  <si>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</si>
  <si>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</si>
  <si>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</si>
  <si>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</si>
  <si>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</si>
  <si>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</si>
  <si>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</si>
  <si>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</si>
  <si>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</si>
  <si>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</si>
  <si>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</si>
  <si>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</si>
  <si>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</si>
  <si>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</si>
  <si>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</si>
  <si>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</si>
  <si>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</si>
  <si>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</si>
  <si>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</si>
  <si>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</si>
  <si>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</si>
  <si>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</si>
  <si>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</si>
  <si>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</si>
  <si>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</si>
  <si>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</si>
  <si>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</si>
  <si>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</si>
  <si>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</si>
  <si>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平成28年度の収益的収支比率が大きく改善したが、一般会計からの基準外繰入金の増加による部分が大きく、実質的な収支の改善とはなっていない。
経費回収率は50％以下と、下水道事業などと比べ半分程度の水準だが、浄化槽区域は下水道区域や農集区域と比べて少人数世帯が多く、使用水量が少ないため汚水処理原価が高くなり、経費回収率が低い傾向となる。これは維持管理費用が割高となる浄化槽事業特有のものであって、類似団体と極端に相違するものではないと考える。
また、企業債残高対事業規模比率は企業債務の減少により改善している。ただし、市設置型浄化槽の利用要望があることから、今後も企業債残高の上昇が見込まれ、現在と同程度の水準で推移するものと予測している。
水洗化率が平成26年度に減少しているのは、集計方法の変更によるものであり、整備世帯・使用世帯について大幅な変動はない。</t>
    <rPh sb="82" eb="85">
      <t>ゲスイドウ</t>
    </rPh>
    <rPh sb="92" eb="94">
      <t>ハンブン</t>
    </rPh>
    <rPh sb="94" eb="96">
      <t>テイド</t>
    </rPh>
    <rPh sb="97" eb="99">
      <t>スイジュン</t>
    </rPh>
    <rPh sb="177" eb="179">
      <t>ワリダカ</t>
    </rPh>
    <rPh sb="187" eb="189">
      <t>トクユウ</t>
    </rPh>
    <rPh sb="216" eb="217">
      <t>カンガ</t>
    </rPh>
    <rPh sb="237" eb="239">
      <t>キギョウ</t>
    </rPh>
    <rPh sb="239" eb="241">
      <t>サイム</t>
    </rPh>
    <rPh sb="242" eb="244">
      <t>ゲンショウ</t>
    </rPh>
    <rPh sb="247" eb="249">
      <t>カイゼン</t>
    </rPh>
    <rPh sb="262" eb="265">
      <t>ジョウカソウ</t>
    </rPh>
    <rPh sb="278" eb="280">
      <t>コンゴ</t>
    </rPh>
    <rPh sb="281" eb="283">
      <t>キギョウ</t>
    </rPh>
    <rPh sb="283" eb="284">
      <t>サイ</t>
    </rPh>
    <rPh sb="284" eb="286">
      <t>ザンダカ</t>
    </rPh>
    <rPh sb="295" eb="297">
      <t>ゲンザイ</t>
    </rPh>
    <rPh sb="298" eb="301">
      <t>ドウテイド</t>
    </rPh>
    <rPh sb="302" eb="304">
      <t>スイジュン</t>
    </rPh>
    <rPh sb="305" eb="307">
      <t>スイイ</t>
    </rPh>
    <rPh sb="312" eb="314">
      <t>ヨソク</t>
    </rPh>
    <phoneticPr fontId="4"/>
  </si>
  <si>
    <t>特定地域生活排水処理事業は平成12年度から整備が始まり、古いものでは設置から15年が経過している。浄化槽の耐用年数は30年程度であることから、当面は浄化槽本体についての更新は不要と考えている。今後もブロワー交換等の維持管理が主になると想定している。</t>
    <rPh sb="0" eb="2">
      <t>トクテイ</t>
    </rPh>
    <rPh sb="2" eb="4">
      <t>チイキ</t>
    </rPh>
    <rPh sb="4" eb="6">
      <t>セイカツ</t>
    </rPh>
    <rPh sb="6" eb="8">
      <t>ハイスイ</t>
    </rPh>
    <rPh sb="8" eb="10">
      <t>ショリ</t>
    </rPh>
    <rPh sb="10" eb="12">
      <t>ジギョウ</t>
    </rPh>
    <rPh sb="21" eb="23">
      <t>セイビ</t>
    </rPh>
    <rPh sb="24" eb="25">
      <t>ハジ</t>
    </rPh>
    <rPh sb="28" eb="29">
      <t>フル</t>
    </rPh>
    <rPh sb="34" eb="36">
      <t>セッチ</t>
    </rPh>
    <rPh sb="40" eb="41">
      <t>ネン</t>
    </rPh>
    <rPh sb="42" eb="44">
      <t>ケイカ</t>
    </rPh>
    <rPh sb="53" eb="55">
      <t>タイヨウ</t>
    </rPh>
    <rPh sb="55" eb="57">
      <t>ネンスウ</t>
    </rPh>
    <rPh sb="60" eb="61">
      <t>ネン</t>
    </rPh>
    <rPh sb="61" eb="63">
      <t>テイド</t>
    </rPh>
    <rPh sb="71" eb="73">
      <t>トウメン</t>
    </rPh>
    <rPh sb="87" eb="89">
      <t>フヨウ</t>
    </rPh>
    <rPh sb="90" eb="91">
      <t>カンガ</t>
    </rPh>
    <rPh sb="96" eb="98">
      <t>コンゴ</t>
    </rPh>
    <rPh sb="117" eb="119">
      <t>ソウテイ</t>
    </rPh>
    <phoneticPr fontId="4"/>
  </si>
  <si>
    <t>浄化槽事業は、市民生活の根幹にかかわる社会インフラであり高額な投資を要するが、料金面では市民生活への影響が大きく、また下水道事業等との公平性の観点からも値上げは困難な状況である。そのため汚水処理原価の上昇、経費回収率の低下は今後も続くものと思われる。
必ずしも経営面で健全であると言えないが、今後もできる限り経費削減を図り、効率的な維持管理に努めていく。</t>
    <rPh sb="0" eb="3">
      <t>ジョウカソウ</t>
    </rPh>
    <rPh sb="59" eb="62">
      <t>ゲスイドウ</t>
    </rPh>
    <rPh sb="62" eb="64">
      <t>ジギョウ</t>
    </rPh>
    <rPh sb="64" eb="65">
      <t>トウ</t>
    </rPh>
    <rPh sb="67" eb="70">
      <t>コウヘイセイ</t>
    </rPh>
    <rPh sb="71" eb="73">
      <t>カンテン</t>
    </rPh>
    <rPh sb="83" eb="85">
      <t>ジョウキョウ</t>
    </rPh>
    <rPh sb="100" eb="102">
      <t>ジョウショウ</t>
    </rPh>
    <rPh sb="109" eb="111">
      <t>テイカ</t>
    </rPh>
    <rPh sb="140" eb="141">
      <t>イ</t>
    </rPh>
    <rPh sb="152" eb="153">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</si>
</sst>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C1-42B3-8E4C-9371236AE0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C1-42B3-8E4C-9371236AE0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49.61</c:v>
                </c:pt>
                <c:pt idx="1">
                  <c:v>50.32</c:v>
                </c:pt>
                <c:pt idx="2">
                  <c:v>50.69</c:v>
                </c:pt>
                <c:pt idx="3">
                  <c:v>49.76</c:v>
                </c:pt>
                <c:pt idx="4">
                  <c:v>49.3</c:v>
                </c:pt>
              </c:numCache>
            </c:numRef>
          </c:val>
          <c:extLst>
            <c:ext xmlns:c16="http://schemas.microsoft.com/office/drawing/2014/chart" uri="{C3380CC4-5D6E-409C-BE32-E72D297353CC}">
              <c16:uniqueId val="{00000000-4764-4F28-9D35-A72FF902A9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60.25</c:v>
                </c:pt>
                <c:pt idx="3">
                  <c:v>61.94</c:v>
                </c:pt>
                <c:pt idx="4">
                  <c:v>61.79</c:v>
                </c:pt>
              </c:numCache>
            </c:numRef>
          </c:val>
          <c:smooth val="0"/>
          <c:extLst>
            <c:ext xmlns:c16="http://schemas.microsoft.com/office/drawing/2014/chart" uri="{C3380CC4-5D6E-409C-BE32-E72D297353CC}">
              <c16:uniqueId val="{00000001-4764-4F28-9D35-A72FF902A9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99.41</c:v>
                </c:pt>
                <c:pt idx="1">
                  <c:v>84.62</c:v>
                </c:pt>
                <c:pt idx="2">
                  <c:v>99.39</c:v>
                </c:pt>
                <c:pt idx="3">
                  <c:v>98.5</c:v>
                </c:pt>
                <c:pt idx="4">
                  <c:v>99.63</c:v>
                </c:pt>
              </c:numCache>
            </c:numRef>
          </c:val>
          <c:extLst>
            <c:ext xmlns:c16="http://schemas.microsoft.com/office/drawing/2014/chart" uri="{C3380CC4-5D6E-409C-BE32-E72D297353CC}">
              <c16:uniqueId val="{00000000-31CD-46A0-9F7B-C3996140E3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95.26</c:v>
                </c:pt>
                <c:pt idx="3">
                  <c:v>94.14</c:v>
                </c:pt>
                <c:pt idx="4">
                  <c:v>92.44</c:v>
                </c:pt>
              </c:numCache>
            </c:numRef>
          </c:val>
          <c:smooth val="0"/>
          <c:extLst>
            <c:ext xmlns:c16="http://schemas.microsoft.com/office/drawing/2014/chart" uri="{C3380CC4-5D6E-409C-BE32-E72D297353CC}">
              <c16:uniqueId val="{00000001-31CD-46A0-9F7B-C3996140E3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142.03</c:v>
                </c:pt>
                <c:pt idx="1">
                  <c:v>91.33</c:v>
                </c:pt>
                <c:pt idx="2">
                  <c:v>81.709999999999994</c:v>
                </c:pt>
                <c:pt idx="3">
                  <c:v>120.21</c:v>
                </c:pt>
                <c:pt idx="4">
                  <c:v>98.71</c:v>
                </c:pt>
              </c:numCache>
            </c:numRef>
          </c:val>
          <c:extLst>
            <c:ext xmlns:c16="http://schemas.microsoft.com/office/drawing/2014/chart" uri="{C3380CC4-5D6E-409C-BE32-E72D297353CC}">
              <c16:uniqueId val="{00000000-73AD-4D81-9599-110444EE98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AD-4D81-9599-110444EE98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12-4DE5-9A76-6058697240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12-4DE5-9A76-6058697240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68-4A23-A634-28DD8D55197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8-4A23-A634-28DD8D55197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F-48E2-9ECA-1663A176C5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F-48E2-9ECA-1663A176C5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91-46C7-A6F2-B3AF96A77D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1-46C7-A6F2-B3AF96A77D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381.64</c:v>
                </c:pt>
                <c:pt idx="1">
                  <c:v>296.64</c:v>
                </c:pt>
                <c:pt idx="2">
                  <c:v>655.29999999999995</c:v>
                </c:pt>
                <c:pt idx="3">
                  <c:v>505.33</c:v>
                </c:pt>
                <c:pt idx="4">
                  <c:v>463.82</c:v>
                </c:pt>
              </c:numCache>
            </c:numRef>
          </c:val>
          <c:extLst>
            <c:ext xmlns:c16="http://schemas.microsoft.com/office/drawing/2014/chart" uri="{C3380CC4-5D6E-409C-BE32-E72D297353CC}">
              <c16:uniqueId val="{00000000-5BF6-4D35-B8A5-ED99B4FF09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241.49</c:v>
                </c:pt>
                <c:pt idx="3">
                  <c:v>248.44</c:v>
                </c:pt>
                <c:pt idx="4">
                  <c:v>244.85</c:v>
                </c:pt>
              </c:numCache>
            </c:numRef>
          </c:val>
          <c:smooth val="0"/>
          <c:extLst>
            <c:ext xmlns:c16="http://schemas.microsoft.com/office/drawing/2014/chart" uri="{C3380CC4-5D6E-409C-BE32-E72D297353CC}">
              <c16:uniqueId val="{00000001-5BF6-4D35-B8A5-ED99B4FF09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49.93</c:v>
                </c:pt>
                <c:pt idx="1">
                  <c:v>45.76</c:v>
                </c:pt>
                <c:pt idx="2">
                  <c:v>45.6</c:v>
                </c:pt>
                <c:pt idx="3">
                  <c:v>44.93</c:v>
                </c:pt>
                <c:pt idx="4">
                  <c:v>45.31</c:v>
                </c:pt>
              </c:numCache>
            </c:numRef>
          </c:val>
          <c:extLst>
            <c:ext xmlns:c16="http://schemas.microsoft.com/office/drawing/2014/chart" uri="{C3380CC4-5D6E-409C-BE32-E72D297353CC}">
              <c16:uniqueId val="{00000000-CDDA-4A04-A9D4-D26B1DF915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65.7</c:v>
                </c:pt>
                <c:pt idx="3">
                  <c:v>66.73</c:v>
                </c:pt>
                <c:pt idx="4">
                  <c:v>64.78</c:v>
                </c:pt>
              </c:numCache>
            </c:numRef>
          </c:val>
          <c:smooth val="0"/>
          <c:extLst>
            <c:ext xmlns:c16="http://schemas.microsoft.com/office/drawing/2014/chart" uri="{C3380CC4-5D6E-409C-BE32-E72D297353CC}">
              <c16:uniqueId val="{00000001-CDDA-4A04-A9D4-D26B1DF915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303.14</c:v>
                </c:pt>
                <c:pt idx="1">
                  <c:v>327.61</c:v>
                </c:pt>
                <c:pt idx="2">
                  <c:v>331.61</c:v>
                </c:pt>
                <c:pt idx="3">
                  <c:v>340.6</c:v>
                </c:pt>
                <c:pt idx="4">
                  <c:v>336.23</c:v>
                </c:pt>
              </c:numCache>
            </c:numRef>
          </c:val>
          <c:extLst>
            <c:ext xmlns:c16="http://schemas.microsoft.com/office/drawing/2014/chart" uri="{C3380CC4-5D6E-409C-BE32-E72D297353CC}">
              <c16:uniqueId val="{00000000-AB5D-4E27-BB2C-821FA2312A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247.94</c:v>
                </c:pt>
                <c:pt idx="3">
                  <c:v>241.29</c:v>
                </c:pt>
                <c:pt idx="4">
                  <c:v>250.21</c:v>
                </c:pt>
              </c:numCache>
            </c:numRef>
          </c:val>
          <c:smooth val="0"/>
          <c:extLst>
            <c:ext xmlns:c16="http://schemas.microsoft.com/office/drawing/2014/chart" uri="{C3380CC4-5D6E-409C-BE32-E72D297353CC}">
              <c16:uniqueId val="{00000001-AB5D-4E27-BB2C-821FA2312A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南魚沼市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57647</v>
      </c>
      <c r="AM8" s="49"/>
      <c r="AN8" s="49"/>
      <c r="AO8" s="49"/>
      <c r="AP8" s="49"/>
      <c r="AQ8" s="49"/>
      <c r="AR8" s="49"/>
      <c r="AS8" s="49"/>
      <c r="AT8" s="44">
        <f>データ!T6</f>
        <v>584.54999999999995</v>
      </c>
      <c r="AU8" s="44"/>
      <c r="AV8" s="44"/>
      <c r="AW8" s="44"/>
      <c r="AX8" s="44"/>
      <c r="AY8" s="44"/>
      <c r="AZ8" s="44"/>
      <c r="BA8" s="44"/>
      <c r="BB8" s="44">
        <f>データ!U6</f>
        <v>98.62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3.33</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1909</v>
      </c>
      <c r="AM10" s="49"/>
      <c r="AN10" s="49"/>
      <c r="AO10" s="49"/>
      <c r="AP10" s="49"/>
      <c r="AQ10" s="49"/>
      <c r="AR10" s="49"/>
      <c r="AS10" s="49"/>
      <c r="AT10" s="44">
        <f>データ!W6</f>
        <v>3.69</v>
      </c>
      <c r="AU10" s="44"/>
      <c r="AV10" s="44"/>
      <c r="AW10" s="44"/>
      <c r="AX10" s="44"/>
      <c r="AY10" s="44"/>
      <c r="AZ10" s="44"/>
      <c r="BA10" s="44"/>
      <c r="BB10" s="44">
        <f>データ!X6</f>
        <v>517.34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s2mgLoVFPdQs9QId+8U0ZAJFgBa9SgamUz4SJcxHmj1bgtpmHb9itzEhE5sKVQbd9cHKk7RFkB9Ky+QzlFwWQg==" saltValue="vFc43XhzRukUrfZWNVbq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152269</v>
      </c>
      <c r="D6" s="32">
        <f t="shared" si="3"/>
        <v>47</v>
      </c>
      <c r="E6" s="32">
        <f t="shared" si="3"/>
        <v>18</v>
      </c>
      <c r="F6" s="32">
        <f t="shared" si="3"/>
        <v>0</v>
      </c>
      <c r="G6" s="32">
        <f t="shared" si="3"/>
        <v>0</v>
      </c>
      <c r="H6" s="32" t="str">
        <f t="shared" si="3"/>
        <v>新潟県　南魚沼市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3.33</v>
      </c>
      <c r="Q6" s="33">
        <f t="shared" si="3"/>
        <v>100</v>
      </c>
      <c r="R6" s="33">
        <f t="shared" si="3"/>
        <v>3780</v>
      </c>
      <c r="S6" s="33">
        <f t="shared" si="3"/>
        <v>57647</v>
      </c>
      <c r="T6" s="33">
        <f t="shared" si="3"/>
        <v>584.54999999999995</v>
      </c>
      <c r="U6" s="33">
        <f t="shared" si="3"/>
        <v>98.62</v>
      </c>
      <c r="V6" s="33">
        <f t="shared" si="3"/>
        <v>1909</v>
      </c>
      <c r="W6" s="33">
        <f t="shared" si="3"/>
        <v>3.69</v>
      </c>
      <c r="X6" s="33">
        <f t="shared" si="3"/>
        <v>517.34</v>
      </c>
      <c r="Y6" s="34">
        <f>IF(Y7="",NA(),Y7)</f>
        <v>142.03</v>
      </c>
      <c r="Z6" s="34">
        <f t="shared" ref="Z6:AH6" si="4">IF(Z7="",NA(),Z7)</f>
        <v>91.33</v>
      </c>
      <c r="AA6" s="34">
        <f t="shared" si="4"/>
        <v>81.709999999999994</v>
      </c>
      <c r="AB6" s="34">
        <f t="shared" si="4"/>
        <v>120.21</v>
      </c>
      <c r="AC6" s="34">
        <f t="shared" si="4"/>
        <v>98.71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381.64</v>
      </c>
      <c r="BG6" s="34">
        <f t="shared" ref="BG6:BO6" si="7">IF(BG7="",NA(),BG7)</f>
        <v>296.64</v>
      </c>
      <c r="BH6" s="34">
        <f t="shared" si="7"/>
        <v>655.29999999999995</v>
      </c>
      <c r="BI6" s="34">
        <f t="shared" si="7"/>
        <v>505.33</v>
      </c>
      <c r="BJ6" s="34">
        <f t="shared" si="7"/>
        <v>463.82</v>
      </c>
      <c r="BK6" s="34">
        <f t="shared" si="7"/>
        <v>446.63</v>
      </c>
      <c r="BL6" s="34">
        <f t="shared" si="7"/>
        <v>416.91</v>
      </c>
      <c r="BM6" s="34">
        <f t="shared" si="7"/>
        <v>241.49</v>
      </c>
      <c r="BN6" s="34">
        <f t="shared" si="7"/>
        <v>248.44</v>
      </c>
      <c r="BO6" s="34">
        <f t="shared" si="7"/>
        <v>244.85</v>
      </c>
      <c r="BP6" s="33" t="str">
        <f>IF(BP7="","",IF(BP7="-","【-】","【"&amp;SUBSTITUTE(TEXT(BP7,"#,##0.00"),"-","△")&amp;"】"))</f>
        <v>【329.28】</v>
      </c>
      <c r="BQ6" s="34">
        <f>IF(BQ7="",NA(),BQ7)</f>
        <v>49.93</v>
      </c>
      <c r="BR6" s="34">
        <f t="shared" ref="BR6:BZ6" si="8">IF(BR7="",NA(),BR7)</f>
        <v>45.76</v>
      </c>
      <c r="BS6" s="34">
        <f t="shared" si="8"/>
        <v>45.6</v>
      </c>
      <c r="BT6" s="34">
        <f t="shared" si="8"/>
        <v>44.93</v>
      </c>
      <c r="BU6" s="34">
        <f t="shared" si="8"/>
        <v>45.31</v>
      </c>
      <c r="BV6" s="34">
        <f t="shared" si="8"/>
        <v>58.53</v>
      </c>
      <c r="BW6" s="34">
        <f t="shared" si="8"/>
        <v>57.93</v>
      </c>
      <c r="BX6" s="34">
        <f t="shared" si="8"/>
        <v>65.7</v>
      </c>
      <c r="BY6" s="34">
        <f t="shared" si="8"/>
        <v>66.73</v>
      </c>
      <c r="BZ6" s="34">
        <f t="shared" si="8"/>
        <v>64.78</v>
      </c>
      <c r="CA6" s="33" t="str">
        <f>IF(CA7="","",IF(CA7="-","【-】","【"&amp;SUBSTITUTE(TEXT(CA7,"#,##0.00"),"-","△")&amp;"】"))</f>
        <v>【60.55】</v>
      </c>
      <c r="CB6" s="34">
        <f>IF(CB7="",NA(),CB7)</f>
        <v>303.14</v>
      </c>
      <c r="CC6" s="34">
        <f t="shared" ref="CC6:CK6" si="9">IF(CC7="",NA(),CC7)</f>
        <v>327.61</v>
      </c>
      <c r="CD6" s="34">
        <f t="shared" si="9"/>
        <v>331.61</v>
      </c>
      <c r="CE6" s="34">
        <f t="shared" si="9"/>
        <v>340.6</v>
      </c>
      <c r="CF6" s="34">
        <f t="shared" si="9"/>
        <v>336.23</v>
      </c>
      <c r="CG6" s="34">
        <f t="shared" si="9"/>
        <v>266.57</v>
      </c>
      <c r="CH6" s="34">
        <f t="shared" si="9"/>
        <v>276.93</v>
      </c>
      <c r="CI6" s="34">
        <f t="shared" si="9"/>
        <v>247.94</v>
      </c>
      <c r="CJ6" s="34">
        <f t="shared" si="9"/>
        <v>241.29</v>
      </c>
      <c r="CK6" s="34">
        <f t="shared" si="9"/>
        <v>250.21</v>
      </c>
      <c r="CL6" s="33" t="str">
        <f>IF(CL7="","",IF(CL7="-","【-】","【"&amp;SUBSTITUTE(TEXT(CL7,"#,##0.00"),"-","△")&amp;"】"))</f>
        <v>【269.12】</v>
      </c>
      <c r="CM6" s="34">
        <f>IF(CM7="",NA(),CM7)</f>
        <v>49.61</v>
      </c>
      <c r="CN6" s="34">
        <f t="shared" ref="CN6:CV6" si="10">IF(CN7="",NA(),CN7)</f>
        <v>50.32</v>
      </c>
      <c r="CO6" s="34">
        <f t="shared" si="10"/>
        <v>50.69</v>
      </c>
      <c r="CP6" s="34">
        <f t="shared" si="10"/>
        <v>49.76</v>
      </c>
      <c r="CQ6" s="34">
        <f t="shared" si="10"/>
        <v>49.3</v>
      </c>
      <c r="CR6" s="34">
        <f t="shared" si="10"/>
        <v>58.06</v>
      </c>
      <c r="CS6" s="34">
        <f t="shared" si="10"/>
        <v>59.08</v>
      </c>
      <c r="CT6" s="34">
        <f t="shared" si="10"/>
        <v>60.25</v>
      </c>
      <c r="CU6" s="34">
        <f t="shared" si="10"/>
        <v>61.94</v>
      </c>
      <c r="CV6" s="34">
        <f t="shared" si="10"/>
        <v>61.79</v>
      </c>
      <c r="CW6" s="33" t="str">
        <f>IF(CW7="","",IF(CW7="-","【-】","【"&amp;SUBSTITUTE(TEXT(CW7,"#,##0.00"),"-","△")&amp;"】"))</f>
        <v>【59.35】</v>
      </c>
      <c r="CX6" s="34">
        <f>IF(CX7="",NA(),CX7)</f>
        <v>99.41</v>
      </c>
      <c r="CY6" s="34">
        <f t="shared" ref="CY6:DG6" si="11">IF(CY7="",NA(),CY7)</f>
        <v>84.62</v>
      </c>
      <c r="CZ6" s="34">
        <f t="shared" si="11"/>
        <v>99.39</v>
      </c>
      <c r="DA6" s="34">
        <f t="shared" si="11"/>
        <v>98.5</v>
      </c>
      <c r="DB6" s="34">
        <f t="shared" si="11"/>
        <v>99.63</v>
      </c>
      <c r="DC6" s="34">
        <f t="shared" si="11"/>
        <v>75.790000000000006</v>
      </c>
      <c r="DD6" s="34">
        <f t="shared" si="11"/>
        <v>77.12</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152269</v>
      </c>
      <c r="D7" s="36">
        <v>47</v>
      </c>
      <c r="E7" s="36">
        <v>18</v>
      </c>
      <c r="F7" s="36">
        <v>0</v>
      </c>
      <c r="G7" s="36">
        <v>0</v>
      </c>
      <c r="H7" s="36" t="s">
        <v>110</v>
      </c>
      <c r="I7" s="36" t="s">
        <v>111</v>
      </c>
      <c r="J7" s="36" t="s">
        <v>112</v>
      </c>
      <c r="K7" s="36" t="s">
        <v>113</v>
      </c>
      <c r="L7" s="36" t="s">
        <v>114</v>
      </c>
      <c r="M7" s="36" t="s">
        <v>115</v>
      </c>
      <c r="N7" s="37" t="s">
        <v>116</v>
      </c>
      <c r="O7" s="37" t="s">
        <v>117</v>
      </c>
      <c r="P7" s="37">
        <v>3.33</v>
      </c>
      <c r="Q7" s="37">
        <v>100</v>
      </c>
      <c r="R7" s="37">
        <v>3780</v>
      </c>
      <c r="S7" s="37">
        <v>57647</v>
      </c>
      <c r="T7" s="37">
        <v>584.54999999999995</v>
      </c>
      <c r="U7" s="37">
        <v>98.62</v>
      </c>
      <c r="V7" s="37">
        <v>1909</v>
      </c>
      <c r="W7" s="37">
        <v>3.69</v>
      </c>
      <c r="X7" s="37">
        <v>517.34</v>
      </c>
      <c r="Y7" s="37">
        <v>142.03</v>
      </c>
      <c r="Z7" s="37">
        <v>91.33</v>
      </c>
      <c r="AA7" s="37">
        <v>81.709999999999994</v>
      </c>
      <c r="AB7" s="37">
        <v>120.21</v>
      </c>
      <c r="AC7" s="37">
        <v>98.71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381.64</v>
      </c>
      <c r="BG7" s="37">
        <v>296.64</v>
      </c>
      <c r="BH7" s="37">
        <v>655.29999999999995</v>
      </c>
      <c r="BI7" s="37">
        <v>505.33</v>
      </c>
      <c r="BJ7" s="37">
        <v>463.82</v>
      </c>
      <c r="BK7" s="37">
        <v>446.63</v>
      </c>
      <c r="BL7" s="37">
        <v>416.91</v>
      </c>
      <c r="BM7" s="37">
        <v>241.49</v>
      </c>
      <c r="BN7" s="37">
        <v>248.44</v>
      </c>
      <c r="BO7" s="37">
        <v>244.85</v>
      </c>
      <c r="BP7" s="37">
        <v>329.28</v>
      </c>
      <c r="BQ7" s="37">
        <v>49.93</v>
      </c>
      <c r="BR7" s="37">
        <v>45.76</v>
      </c>
      <c r="BS7" s="37">
        <v>45.6</v>
      </c>
      <c r="BT7" s="37">
        <v>44.93</v>
      </c>
      <c r="BU7" s="37">
        <v>45.31</v>
      </c>
      <c r="BV7" s="37">
        <v>58.53</v>
      </c>
      <c r="BW7" s="37">
        <v>57.93</v>
      </c>
      <c r="BX7" s="37">
        <v>65.7</v>
      </c>
      <c r="BY7" s="37">
        <v>66.73</v>
      </c>
      <c r="BZ7" s="37">
        <v>64.78</v>
      </c>
      <c r="CA7" s="37">
        <v>60.55</v>
      </c>
      <c r="CB7" s="37">
        <v>303.14</v>
      </c>
      <c r="CC7" s="37">
        <v>327.61</v>
      </c>
      <c r="CD7" s="37">
        <v>331.61</v>
      </c>
      <c r="CE7" s="37">
        <v>340.6</v>
      </c>
      <c r="CF7" s="37">
        <v>336.23</v>
      </c>
      <c r="CG7" s="37">
        <v>266.57</v>
      </c>
      <c r="CH7" s="37">
        <v>276.93</v>
      </c>
      <c r="CI7" s="37">
        <v>247.94</v>
      </c>
      <c r="CJ7" s="37">
        <v>241.29</v>
      </c>
      <c r="CK7" s="37">
        <v>250.21</v>
      </c>
      <c r="CL7" s="37">
        <v>269.12</v>
      </c>
      <c r="CM7" s="37">
        <v>49.61</v>
      </c>
      <c r="CN7" s="37">
        <v>50.32</v>
      </c>
      <c r="CO7" s="37">
        <v>50.69</v>
      </c>
      <c r="CP7" s="37">
        <v>49.76</v>
      </c>
      <c r="CQ7" s="37">
        <v>49.3</v>
      </c>
      <c r="CR7" s="37">
        <v>58.06</v>
      </c>
      <c r="CS7" s="37">
        <v>59.08</v>
      </c>
      <c r="CT7" s="37">
        <v>60.25</v>
      </c>
      <c r="CU7" s="37">
        <v>61.94</v>
      </c>
      <c r="CV7" s="37">
        <v>61.79</v>
      </c>
      <c r="CW7" s="37">
        <v>59.35</v>
      </c>
      <c r="CX7" s="37">
        <v>99.41</v>
      </c>
      <c r="CY7" s="37">
        <v>84.62</v>
      </c>
      <c r="CZ7" s="37">
        <v>99.39</v>
      </c>
      <c r="DA7" s="37">
        <v>98.5</v>
      </c>
      <c r="DB7" s="37">
        <v>99.63</v>
      </c>
      <c r="DC7" s="37">
        <v>75.790000000000006</v>
      </c>
      <c r="DD7" s="37">
        <v>77.12</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白井　勝</cp:lastModifiedBy>
  <dcterms:created xsi:type="dcterms:W3CDTF">2018-12-03T09:39:31Z</dcterms:created>
  <dcterms:modified xsi:type="dcterms:W3CDTF">2019-01-29T15:03:47Z</dcterms:modified>
  <cp:category/>
</cp:coreProperties>
</file>