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1\【2.17修正版】報告\◆修正完成版（2.17県に報告したもの）\"/>
    </mc:Choice>
  </mc:AlternateContent>
  <workbookProtection workbookAlgorithmName="SHA-512" workbookHashValue="QviGASdECpt2jJN6awJin619NcUKjBJNGLe/j/irsnuWRb4LgjxfGxgGrD5Veyrac/OYugpu3zgCTzY2aZW6Dw==" workbookSaltValue="K0X0E6RkQgyXkusHDVv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<sst xmlns="http://schemas.openxmlformats.org/spreadsheetml/2006/main" count="228" uniqueCount="114">
  <si>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</si>
  <si>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</si>
  <si>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</si>
  <si>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</si>
  <si>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</si>
  <si>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</si>
  <si>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</si>
  <si>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</si>
  <si>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</si>
  <si>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</si>
  <si>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</si>
  <si>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</si>
  <si>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</si>
  <si>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</si>
  <si>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</si>
  <si>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</si>
  <si>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</si>
  <si>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</si>
  <si>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</si>
  <si>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</si>
  <si>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</si>
  <si>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</si>
  <si>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</si>
  <si>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</si>
  <si>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</si>
  <si>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</si>
  <si>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</si>
  <si>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</si>
  <si>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</si>
  <si>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</si>
  <si>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</si>
  <si>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</si>
  <si>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</si>
  <si>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</si>
  <si>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</si>
  <si>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</si>
  <si>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</si>
  <si>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</si>
  <si>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</si>
  <si>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</si>
  <si>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</si>
  <si>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</si>
  <si>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</si>
  <si>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</si>
  <si>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</si>
  <si>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</si>
  <si>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</si>
  <si>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</si>
  <si>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</si>
  <si>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</si>
  <si>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</si>
  <si>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</si>
  <si>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</si>
  <si>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</si>
  <si>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</si>
  <si>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</si>
  <si>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</si>
  <si>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</si>
  <si>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</si>
  <si>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</si>
  <si>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</si>
  <si>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</si>
  <si>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</si>
  <si>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</si>
  <si>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</si>
  <si>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</si>
  <si>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</si>
  <si>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</si>
  <si>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</si>
  <si>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</si>
  <si>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</si>
  <si>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</si>
  <si>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</si>
  <si>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</si>
  <si>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</si>
  <si>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</si>
  <si>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</si>
  <si>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</si>
  <si>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</si>
  <si>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</si>
  <si>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</si>
  <si>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</si>
  <si>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</si>
  <si>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</si>
  <si>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</si>
  <si>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</si>
  <si>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</si>
  <si>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</si>
  <si>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</si>
  <si>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</si>
  <si>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</si>
  <si>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</si>
  <si>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</si>
  <si>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</si>
  <si>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</si>
  <si>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</si>
  <si>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</si>
  <si>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</si>
  <si>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</si>
  <si>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</si>
  <si>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</si>
  <si>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</si>
  <si>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</si>
  <si>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</si>
  <si>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</si>
  <si>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</si>
  <si>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</si>
  <si>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</si>
  <si>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</si>
  <si>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</si>
  <si>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</si>
  <si>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の古いものでは平成2年から供用を開始しており、施設の老朽化が進んでいる。今後の施設更新は、1処理場を除いて隣接する公共下水道へ統合した方が効率的であると見込まれたことから、切替え工事を順次実施している。平成28年度は大巻地区,平成29年度は三用地区の工事が完了し、3か所の処理場を公共下水道へ統合した。
管渠については、公共下水道に統合された区域から、ストックマネジメント計画に基づいた更新を実施していく。</t>
    <rPh sb="56" eb="58">
      <t>リンセツ</t>
    </rPh>
    <rPh sb="60" eb="62">
      <t>コウキョウ</t>
    </rPh>
    <rPh sb="62" eb="65">
      <t>ゲスイドウ</t>
    </rPh>
    <rPh sb="66" eb="68">
      <t>トウゴウ</t>
    </rPh>
    <rPh sb="89" eb="90">
      <t>キ</t>
    </rPh>
    <rPh sb="90" eb="91">
      <t>カ</t>
    </rPh>
    <rPh sb="92" eb="94">
      <t>コウジ</t>
    </rPh>
    <rPh sb="95" eb="97">
      <t>ジュンジ</t>
    </rPh>
    <rPh sb="97" eb="99">
      <t>ジッシ</t>
    </rPh>
    <rPh sb="104" eb="106">
      <t>ヘイセイ</t>
    </rPh>
    <rPh sb="108" eb="110">
      <t>ネンド</t>
    </rPh>
    <rPh sb="111" eb="113">
      <t>オオマキ</t>
    </rPh>
    <rPh sb="113" eb="115">
      <t>チク</t>
    </rPh>
    <rPh sb="116" eb="118">
      <t>ヘイセイ</t>
    </rPh>
    <rPh sb="120" eb="122">
      <t>ネンド</t>
    </rPh>
    <rPh sb="123" eb="124">
      <t>ミ</t>
    </rPh>
    <rPh sb="124" eb="125">
      <t>ヨウ</t>
    </rPh>
    <rPh sb="125" eb="127">
      <t>チク</t>
    </rPh>
    <rPh sb="128" eb="130">
      <t>コウジ</t>
    </rPh>
    <rPh sb="131" eb="133">
      <t>カンリョウ</t>
    </rPh>
    <rPh sb="137" eb="138">
      <t>ショ</t>
    </rPh>
    <rPh sb="139" eb="142">
      <t>ショリジョウ</t>
    </rPh>
    <rPh sb="143" eb="145">
      <t>コウキョウ</t>
    </rPh>
    <rPh sb="145" eb="148">
      <t>ゲスイドウ</t>
    </rPh>
    <rPh sb="149" eb="151">
      <t>トウゴウ</t>
    </rPh>
    <rPh sb="163" eb="165">
      <t>コウキョウ</t>
    </rPh>
    <rPh sb="165" eb="168">
      <t>ゲスイドウ</t>
    </rPh>
    <rPh sb="169" eb="171">
      <t>トウゴウ</t>
    </rPh>
    <rPh sb="174" eb="176">
      <t>クイキ</t>
    </rPh>
    <rPh sb="196" eb="198">
      <t>コウシン</t>
    </rPh>
    <rPh sb="199" eb="201">
      <t>ジッシ</t>
    </rPh>
    <phoneticPr fontId="4"/>
  </si>
  <si>
    <r>
      <t>下水道事業は、市民生活の根幹にかかわる社会インフラであり高額な投資を要するが、料金面では市民生活への影響が大きく値上げは困難であ</t>
    </r>
    <r>
      <rPr>
        <sz val="11"/>
        <rFont val="ＭＳ ゴシック"/>
        <family val="3"/>
        <charset val="128"/>
      </rPr>
      <t>る。</t>
    </r>
    <r>
      <rPr>
        <sz val="11"/>
        <color theme="1"/>
        <rFont val="ＭＳ ゴシック"/>
        <family val="3"/>
        <charset val="128"/>
      </rPr>
      <t xml:space="preserve">
農業集落排水事業としては、整備完了から年数が経過し、処理施設の更新が必要な時期に来ている。単なる設備更新ではなく、12施設のうち11施設を公共下水道へ統合することで、より効率的な運営を目指している。
残る1施設についても、計画的な施設の長寿命化で費用の削減に努め、安定運用を確保しながらより健全で効率的な運営を図っていく。</t>
    </r>
    <rPh sb="93" eb="95">
      <t>ショリ</t>
    </rPh>
    <rPh sb="95" eb="97">
      <t>シセツ</t>
    </rPh>
    <rPh sb="126" eb="128">
      <t>シセツ</t>
    </rPh>
    <rPh sb="133" eb="135">
      <t>シセツ</t>
    </rPh>
    <rPh sb="136" eb="138">
      <t>コウキョウ</t>
    </rPh>
    <rPh sb="138" eb="141">
      <t>ゲスイドウ</t>
    </rPh>
    <rPh sb="142" eb="144">
      <t>トウゴウ</t>
    </rPh>
    <rPh sb="167" eb="168">
      <t>ノコ</t>
    </rPh>
    <rPh sb="170" eb="172">
      <t>シセツ</t>
    </rPh>
    <rPh sb="178" eb="181">
      <t>ケイカクテキ</t>
    </rPh>
    <rPh sb="182" eb="184">
      <t>シセツ</t>
    </rPh>
    <rPh sb="185" eb="189">
      <t>チョウジュミョウカ</t>
    </rPh>
    <phoneticPr fontId="4"/>
  </si>
  <si>
    <t xml:space="preserve">収益的収支比率が平成30年度に減少したのは、企業会計移行に伴う打ち切り決算のため使用料が11ヶ月分の計上となったため分子が小さくなったことが原因である。
平成29年度まで類似団体に比べ企業債残高対事業規模比率が低いのは、農集事業の面整備が平成19年度に完了し、企業債の償還が進んでいたためであるが、平成30年度以降は農集区域の統合により営業収益が減るため比率が高くなると見込まれる。
経費回収率は前年度より減少したものの類似団体に比べ高い水準で推移している。
施設利用率の変動が大きいのは、冬期間の不明水による影響が考えられる。不明水の主な要因は老朽化したマンホール蓋から流入する消雪水で、計画的な更新が必要と認識している。
水洗化率は100％近くまで達している。残りの未接続の世帯についても引き続き接続の促進を図る。
</t>
    <rPh sb="5" eb="7">
      <t>ヒリツ</t>
    </rPh>
    <rPh sb="8" eb="10">
      <t>ヘイセイ</t>
    </rPh>
    <rPh sb="12" eb="14">
      <t>ネンド</t>
    </rPh>
    <rPh sb="15" eb="17">
      <t>ゲンショウ</t>
    </rPh>
    <rPh sb="22" eb="28">
      <t>キギョウカイケイイコウ</t>
    </rPh>
    <rPh sb="40" eb="43">
      <t>シヨウリョウ</t>
    </rPh>
    <rPh sb="47" eb="48">
      <t>ゲツ</t>
    </rPh>
    <rPh sb="48" eb="49">
      <t>ブン</t>
    </rPh>
    <rPh sb="50" eb="52">
      <t>ケイジョウ</t>
    </rPh>
    <rPh sb="58" eb="60">
      <t>ブンシ</t>
    </rPh>
    <rPh sb="61" eb="62">
      <t>チイ</t>
    </rPh>
    <rPh sb="70" eb="72">
      <t>ゲンイン</t>
    </rPh>
    <rPh sb="77" eb="79">
      <t>ヘイセイ</t>
    </rPh>
    <rPh sb="81" eb="83">
      <t>ネンド</t>
    </rPh>
    <rPh sb="110" eb="112">
      <t>ノウシュウ</t>
    </rPh>
    <rPh sb="112" eb="114">
      <t>ジギョウ</t>
    </rPh>
    <rPh sb="115" eb="116">
      <t>メン</t>
    </rPh>
    <rPh sb="116" eb="118">
      <t>セイビ</t>
    </rPh>
    <rPh sb="119" eb="121">
      <t>ヘイセイ</t>
    </rPh>
    <rPh sb="123" eb="125">
      <t>ネンド</t>
    </rPh>
    <rPh sb="126" eb="128">
      <t>カンリョウ</t>
    </rPh>
    <rPh sb="130" eb="132">
      <t>キギョウ</t>
    </rPh>
    <rPh sb="132" eb="133">
      <t>サイ</t>
    </rPh>
    <rPh sb="134" eb="136">
      <t>ショウカン</t>
    </rPh>
    <rPh sb="137" eb="138">
      <t>スス</t>
    </rPh>
    <rPh sb="149" eb="151">
      <t>ヘイセイ</t>
    </rPh>
    <rPh sb="153" eb="155">
      <t>ネンド</t>
    </rPh>
    <rPh sb="155" eb="157">
      <t>イコウ</t>
    </rPh>
    <rPh sb="158" eb="160">
      <t>ノウシュウ</t>
    </rPh>
    <rPh sb="160" eb="162">
      <t>クイキ</t>
    </rPh>
    <rPh sb="163" eb="165">
      <t>トウゴウ</t>
    </rPh>
    <rPh sb="168" eb="170">
      <t>エイギョウ</t>
    </rPh>
    <rPh sb="170" eb="172">
      <t>シュウエキ</t>
    </rPh>
    <rPh sb="173" eb="174">
      <t>ヘ</t>
    </rPh>
    <rPh sb="177" eb="179">
      <t>ヒリツ</t>
    </rPh>
    <rPh sb="180" eb="181">
      <t>タカ</t>
    </rPh>
    <rPh sb="185" eb="187">
      <t>ミコ</t>
    </rPh>
    <rPh sb="245" eb="248">
      <t>トウキカン</t>
    </rPh>
    <rPh sb="249" eb="251">
      <t>フメイ</t>
    </rPh>
    <rPh sb="251" eb="252">
      <t>スイ</t>
    </rPh>
    <rPh sb="255" eb="257">
      <t>エイキョウ</t>
    </rPh>
    <rPh sb="268" eb="269">
      <t>オモ</t>
    </rPh>
    <rPh sb="270" eb="272">
      <t>ヨウイン</t>
    </rPh>
    <rPh sb="295" eb="298">
      <t>ケイカクテキ</t>
    </rPh>
    <rPh sb="299" eb="301">
      <t>コウシン</t>
    </rPh>
    <rPh sb="302" eb="304">
      <t>ヒツヨウ</t>
    </rPh>
    <rPh sb="305" eb="307">
      <t>ニンシキ</t>
    </rPh>
    <rPh sb="322" eb="323">
      <t>チカ</t>
    </rPh>
    <rPh sb="326" eb="327">
      <t>タッ</t>
    </rPh>
    <rPh sb="332" eb="333">
      <t>ノコ</t>
    </rPh>
    <rPh sb="335" eb="338">
      <t>ミセツゾク</t>
    </rPh>
    <rPh sb="339" eb="341">
      <t>セタイ</t>
    </rPh>
    <rPh sb="346" eb="347">
      <t>ヒ</t>
    </rPh>
    <rPh sb="348" eb="349">
      <t>ツヅ</t>
    </rPh>
    <rPh sb="350" eb="352">
      <t>セツゾク</t>
    </rPh>
    <rPh sb="353" eb="355">
      <t>ソクシン</t>
    </rPh>
    <rPh sb="356" eb="35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</si>
</sst>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25-45D1-BB9E-52E857DAB1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425-45D1-BB9E-52E857DAB1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58.4</c:v>
                </c:pt>
                <c:pt idx="1">
                  <c:v>56.88</c:v>
                </c:pt>
                <c:pt idx="2">
                  <c:v>59.65</c:v>
                </c:pt>
                <c:pt idx="3">
                  <c:v>53.96</c:v>
                </c:pt>
                <c:pt idx="4">
                  <c:v>46.22</c:v>
                </c:pt>
              </c:numCache>
            </c:numRef>
          </c:val>
          <c:extLst>
            <c:ext xmlns:c16="http://schemas.microsoft.com/office/drawing/2014/chart" uri="{C3380CC4-5D6E-409C-BE32-E72D297353CC}">
              <c16:uniqueId val="{00000000-DA38-41DE-A0CC-69037F38EE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A38-41DE-A0CC-69037F38EE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95.48</c:v>
                </c:pt>
                <c:pt idx="1">
                  <c:v>96.08</c:v>
                </c:pt>
                <c:pt idx="2">
                  <c:v>96.34</c:v>
                </c:pt>
                <c:pt idx="3">
                  <c:v>95.89</c:v>
                </c:pt>
                <c:pt idx="4">
                  <c:v>96.17</c:v>
                </c:pt>
              </c:numCache>
            </c:numRef>
          </c:val>
          <c:extLst>
            <c:ext xmlns:c16="http://schemas.microsoft.com/office/drawing/2014/chart" uri="{C3380CC4-5D6E-409C-BE32-E72D297353CC}">
              <c16:uniqueId val="{00000000-F47A-44A4-90CB-3E89BC1DEF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47A-44A4-90CB-3E89BC1DEF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64.790000000000006</c:v>
                </c:pt>
                <c:pt idx="1">
                  <c:v>54.76</c:v>
                </c:pt>
                <c:pt idx="2">
                  <c:v>66.599999999999994</c:v>
                </c:pt>
                <c:pt idx="3">
                  <c:v>60.87</c:v>
                </c:pt>
                <c:pt idx="4">
                  <c:v>48.82</c:v>
                </c:pt>
              </c:numCache>
            </c:numRef>
          </c:val>
          <c:extLst>
            <c:ext xmlns:c16="http://schemas.microsoft.com/office/drawing/2014/chart" uri="{C3380CC4-5D6E-409C-BE32-E72D297353CC}">
              <c16:uniqueId val="{00000000-1BFC-499B-9B55-A730B71F64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C-499B-9B55-A730B71F64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E8-450B-887C-E74EA1253C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E8-450B-887C-E74EA1253C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E0-41C4-A4AB-C46A67F825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E0-41C4-A4AB-C46A67F825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60-4085-8AFA-DC7A9F031B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0-4085-8AFA-DC7A9F031B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C3-456C-8BD0-3D44D1362C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C3-456C-8BD0-3D44D1362C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345.46</c:v>
                </c:pt>
                <c:pt idx="1">
                  <c:v>810.83</c:v>
                </c:pt>
                <c:pt idx="2">
                  <c:v>596.82000000000005</c:v>
                </c:pt>
                <c:pt idx="3">
                  <c:v>634.79</c:v>
                </c:pt>
                <c:pt idx="4">
                  <c:v>1020.74</c:v>
                </c:pt>
              </c:numCache>
            </c:numRef>
          </c:val>
          <c:extLst>
            <c:ext xmlns:c16="http://schemas.microsoft.com/office/drawing/2014/chart" uri="{C3380CC4-5D6E-409C-BE32-E72D297353CC}">
              <c16:uniqueId val="{00000000-077F-4172-A5A1-D125C190E5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77F-4172-A5A1-D125C190E5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98.94</c:v>
                </c:pt>
                <c:pt idx="1">
                  <c:v>84.94</c:v>
                </c:pt>
                <c:pt idx="2">
                  <c:v>93.7</c:v>
                </c:pt>
                <c:pt idx="3">
                  <c:v>88.48</c:v>
                </c:pt>
                <c:pt idx="4">
                  <c:v>66.69</c:v>
                </c:pt>
              </c:numCache>
            </c:numRef>
          </c:val>
          <c:extLst>
            <c:ext xmlns:c16="http://schemas.microsoft.com/office/drawing/2014/chart" uri="{C3380CC4-5D6E-409C-BE32-E72D297353CC}">
              <c16:uniqueId val="{00000000-5071-42B2-8485-663B63295F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071-42B2-8485-663B63295F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194.56</c:v>
                </c:pt>
                <c:pt idx="1">
                  <c:v>227.17</c:v>
                </c:pt>
                <c:pt idx="2">
                  <c:v>208.52</c:v>
                </c:pt>
                <c:pt idx="3">
                  <c:v>221.36</c:v>
                </c:pt>
                <c:pt idx="4">
                  <c:v>302.68</c:v>
                </c:pt>
              </c:numCache>
            </c:numRef>
          </c:val>
          <c:extLst>
            <c:ext xmlns:c16="http://schemas.microsoft.com/office/drawing/2014/chart" uri="{C3380CC4-5D6E-409C-BE32-E72D297353CC}">
              <c16:uniqueId val="{00000000-3E0A-4EDD-BE34-36CFF83009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E0A-4EDD-BE34-36CFF83009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CD28" sqref="CD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南魚沼市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57030</v>
      </c>
      <c r="AM8" s="50"/>
      <c r="AN8" s="50"/>
      <c r="AO8" s="50"/>
      <c r="AP8" s="50"/>
      <c r="AQ8" s="50"/>
      <c r="AR8" s="50"/>
      <c r="AS8" s="50"/>
      <c r="AT8" s="45">
        <f>データ!T6</f>
        <v>584.54999999999995</v>
      </c>
      <c r="AU8" s="45"/>
      <c r="AV8" s="45"/>
      <c r="AW8" s="45"/>
      <c r="AX8" s="45"/>
      <c r="AY8" s="45"/>
      <c r="AZ8" s="45"/>
      <c r="BA8" s="45"/>
      <c r="BB8" s="45">
        <f>データ!U6</f>
        <v>97.56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15.02</v>
      </c>
      <c r="Q10" s="45"/>
      <c r="R10" s="45"/>
      <c r="S10" s="45"/>
      <c r="T10" s="45"/>
      <c r="U10" s="45"/>
      <c r="V10" s="45"/>
      <c r="W10" s="45">
        <f>データ!Q6</f>
        <v>87.6</v>
      </c>
      <c r="X10" s="45"/>
      <c r="Y10" s="45"/>
      <c r="Z10" s="45"/>
      <c r="AA10" s="45"/>
      <c r="AB10" s="45"/>
      <c r="AC10" s="45"/>
      <c r="AD10" s="50">
        <f>データ!R6</f>
        <v>3780</v>
      </c>
      <c r="AE10" s="50"/>
      <c r="AF10" s="50"/>
      <c r="AG10" s="50"/>
      <c r="AH10" s="50"/>
      <c r="AI10" s="50"/>
      <c r="AJ10" s="50"/>
      <c r="AK10" s="2"/>
      <c r="AL10" s="50">
        <f>データ!V6</f>
        <v>8520</v>
      </c>
      <c r="AM10" s="50"/>
      <c r="AN10" s="50"/>
      <c r="AO10" s="50"/>
      <c r="AP10" s="50"/>
      <c r="AQ10" s="50"/>
      <c r="AR10" s="50"/>
      <c r="AS10" s="50"/>
      <c r="AT10" s="45">
        <f>データ!W6</f>
        <v>6.45</v>
      </c>
      <c r="AU10" s="45"/>
      <c r="AV10" s="45"/>
      <c r="AW10" s="45"/>
      <c r="AX10" s="45"/>
      <c r="AY10" s="45"/>
      <c r="AZ10" s="45"/>
      <c r="BA10" s="45"/>
      <c r="BB10" s="45">
        <f>データ!X6</f>
        <v>1320.93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pWZ++kNdb4dbn+RjSpttob9KrhyPhK0Ke2+2ETEuvR6IqSdfhAFea7T9vsyw9yF125aVjVRIto+ZeEx9J1O1zQ==" saltValue="dTzD0ynbtc79cx92KPkx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152269</v>
      </c>
      <c r="D6" s="33">
        <f t="shared" si="3"/>
        <v>47</v>
      </c>
      <c r="E6" s="33">
        <f t="shared" si="3"/>
        <v>17</v>
      </c>
      <c r="F6" s="33">
        <f t="shared" si="3"/>
        <v>5</v>
      </c>
      <c r="G6" s="33">
        <f t="shared" si="3"/>
        <v>0</v>
      </c>
      <c r="H6" s="33" t="str">
        <f t="shared" si="3"/>
        <v>新潟県　南魚沼市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15.02</v>
      </c>
      <c r="Q6" s="34">
        <f t="shared" si="3"/>
        <v>87.6</v>
      </c>
      <c r="R6" s="34">
        <f t="shared" si="3"/>
        <v>3780</v>
      </c>
      <c r="S6" s="34">
        <f t="shared" si="3"/>
        <v>57030</v>
      </c>
      <c r="T6" s="34">
        <f t="shared" si="3"/>
        <v>584.54999999999995</v>
      </c>
      <c r="U6" s="34">
        <f t="shared" si="3"/>
        <v>97.56</v>
      </c>
      <c r="V6" s="34">
        <f t="shared" si="3"/>
        <v>8520</v>
      </c>
      <c r="W6" s="34">
        <f t="shared" si="3"/>
        <v>6.45</v>
      </c>
      <c r="X6" s="34">
        <f t="shared" si="3"/>
        <v>1320.93</v>
      </c>
      <c r="Y6" s="35">
        <f>IF(Y7="",NA(),Y7)</f>
        <v>64.790000000000006</v>
      </c>
      <c r="Z6" s="35">
        <f t="shared" ref="Z6:AH6" si="4">IF(Z7="",NA(),Z7)</f>
        <v>54.76</v>
      </c>
      <c r="AA6" s="35">
        <f t="shared" si="4"/>
        <v>66.599999999999994</v>
      </c>
      <c r="AB6" s="35">
        <f t="shared" si="4"/>
        <v>60.87</v>
      </c>
      <c r="AC6" s="35">
        <f t="shared" si="4"/>
        <v>48.82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345.46</v>
      </c>
      <c r="BG6" s="35">
        <f t="shared" ref="BG6:BO6" si="7">IF(BG7="",NA(),BG7)</f>
        <v>810.83</v>
      </c>
      <c r="BH6" s="35">
        <f t="shared" si="7"/>
        <v>596.82000000000005</v>
      </c>
      <c r="BI6" s="35">
        <f t="shared" si="7"/>
        <v>634.79</v>
      </c>
      <c r="BJ6" s="35">
        <f t="shared" si="7"/>
        <v>1020.74</v>
      </c>
      <c r="BK6" s="35">
        <f t="shared" si="7"/>
        <v>1044.8</v>
      </c>
      <c r="BL6" s="35">
        <f t="shared" si="7"/>
        <v>1081.8</v>
      </c>
      <c r="BM6" s="35">
        <f t="shared" si="7"/>
        <v>974.93</v>
      </c>
      <c r="BN6" s="35">
        <f t="shared" si="7"/>
        <v>855.8</v>
      </c>
      <c r="BO6" s="35">
        <f t="shared" si="7"/>
        <v>789.46</v>
      </c>
      <c r="BP6" s="34" t="str">
        <f>IF(BP7="","",IF(BP7="-","【-】","【"&amp;SUBSTITUTE(TEXT(BP7,"#,##0.00"),"-","△")&amp;"】"))</f>
        <v>【747.76】</v>
      </c>
      <c r="BQ6" s="35">
        <f>IF(BQ7="",NA(),BQ7)</f>
        <v>98.94</v>
      </c>
      <c r="BR6" s="35">
        <f t="shared" ref="BR6:BZ6" si="8">IF(BR7="",NA(),BR7)</f>
        <v>84.94</v>
      </c>
      <c r="BS6" s="35">
        <f t="shared" si="8"/>
        <v>93.7</v>
      </c>
      <c r="BT6" s="35">
        <f t="shared" si="8"/>
        <v>88.48</v>
      </c>
      <c r="BU6" s="35">
        <f t="shared" si="8"/>
        <v>66.69</v>
      </c>
      <c r="BV6" s="35">
        <f t="shared" si="8"/>
        <v>50.82</v>
      </c>
      <c r="BW6" s="35">
        <f t="shared" si="8"/>
        <v>52.19</v>
      </c>
      <c r="BX6" s="35">
        <f t="shared" si="8"/>
        <v>55.32</v>
      </c>
      <c r="BY6" s="35">
        <f t="shared" si="8"/>
        <v>59.8</v>
      </c>
      <c r="BZ6" s="35">
        <f t="shared" si="8"/>
        <v>57.77</v>
      </c>
      <c r="CA6" s="34" t="str">
        <f>IF(CA7="","",IF(CA7="-","【-】","【"&amp;SUBSTITUTE(TEXT(CA7,"#,##0.00"),"-","△")&amp;"】"))</f>
        <v>【59.51】</v>
      </c>
      <c r="CB6" s="35">
        <f>IF(CB7="",NA(),CB7)</f>
        <v>194.56</v>
      </c>
      <c r="CC6" s="35">
        <f t="shared" ref="CC6:CK6" si="9">IF(CC7="",NA(),CC7)</f>
        <v>227.17</v>
      </c>
      <c r="CD6" s="35">
        <f t="shared" si="9"/>
        <v>208.52</v>
      </c>
      <c r="CE6" s="35">
        <f t="shared" si="9"/>
        <v>221.36</v>
      </c>
      <c r="CF6" s="35">
        <f t="shared" si="9"/>
        <v>302.68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58.4</v>
      </c>
      <c r="CN6" s="35">
        <f t="shared" ref="CN6:CV6" si="10">IF(CN7="",NA(),CN7)</f>
        <v>56.88</v>
      </c>
      <c r="CO6" s="35">
        <f t="shared" si="10"/>
        <v>59.65</v>
      </c>
      <c r="CP6" s="35">
        <f t="shared" si="10"/>
        <v>53.96</v>
      </c>
      <c r="CQ6" s="35">
        <f t="shared" si="10"/>
        <v>46.22</v>
      </c>
      <c r="CR6" s="35">
        <f t="shared" si="10"/>
        <v>53.24</v>
      </c>
      <c r="CS6" s="35">
        <f t="shared" si="10"/>
        <v>52.31</v>
      </c>
      <c r="CT6" s="35">
        <f t="shared" si="10"/>
        <v>60.65</v>
      </c>
      <c r="CU6" s="35">
        <f t="shared" si="10"/>
        <v>51.75</v>
      </c>
      <c r="CV6" s="35">
        <f t="shared" si="10"/>
        <v>50.68</v>
      </c>
      <c r="CW6" s="34" t="str">
        <f>IF(CW7="","",IF(CW7="-","【-】","【"&amp;SUBSTITUTE(TEXT(CW7,"#,##0.00"),"-","△")&amp;"】"))</f>
        <v>【52.23】</v>
      </c>
      <c r="CX6" s="35">
        <f>IF(CX7="",NA(),CX7)</f>
        <v>95.48</v>
      </c>
      <c r="CY6" s="35">
        <f t="shared" ref="CY6:DG6" si="11">IF(CY7="",NA(),CY7)</f>
        <v>96.08</v>
      </c>
      <c r="CZ6" s="35">
        <f t="shared" si="11"/>
        <v>96.34</v>
      </c>
      <c r="DA6" s="35">
        <f t="shared" si="11"/>
        <v>95.89</v>
      </c>
      <c r="DB6" s="35">
        <f t="shared" si="11"/>
        <v>96.17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152269</v>
      </c>
      <c r="D7" s="37">
        <v>47</v>
      </c>
      <c r="E7" s="37">
        <v>17</v>
      </c>
      <c r="F7" s="37">
        <v>5</v>
      </c>
      <c r="G7" s="37">
        <v>0</v>
      </c>
      <c r="H7" s="37" t="s">
        <v>98</v>
      </c>
      <c r="I7" s="37" t="s">
        <v>99</v>
      </c>
      <c r="J7" s="37" t="s">
        <v>100</v>
      </c>
      <c r="K7" s="37" t="s">
        <v>101</v>
      </c>
      <c r="L7" s="37" t="s">
        <v>102</v>
      </c>
      <c r="M7" s="37" t="s">
        <v>103</v>
      </c>
      <c r="N7" s="38" t="s">
        <v>104</v>
      </c>
      <c r="O7" s="38" t="s">
        <v>105</v>
      </c>
      <c r="P7" s="38">
        <v>15.02</v>
      </c>
      <c r="Q7" s="38">
        <v>87.6</v>
      </c>
      <c r="R7" s="38">
        <v>3780</v>
      </c>
      <c r="S7" s="38">
        <v>57030</v>
      </c>
      <c r="T7" s="38">
        <v>584.54999999999995</v>
      </c>
      <c r="U7" s="38">
        <v>97.56</v>
      </c>
      <c r="V7" s="38">
        <v>8520</v>
      </c>
      <c r="W7" s="38">
        <v>6.45</v>
      </c>
      <c r="X7" s="38">
        <v>1320.93</v>
      </c>
      <c r="Y7" s="38">
        <v>64.790000000000006</v>
      </c>
      <c r="Z7" s="38">
        <v>54.76</v>
      </c>
      <c r="AA7" s="38">
        <v>66.599999999999994</v>
      </c>
      <c r="AB7" s="38">
        <v>60.87</v>
      </c>
      <c r="AC7" s="38">
        <v>48.82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345.46</v>
      </c>
      <c r="BG7" s="38">
        <v>810.83</v>
      </c>
      <c r="BH7" s="38">
        <v>596.82000000000005</v>
      </c>
      <c r="BI7" s="38">
        <v>634.79</v>
      </c>
      <c r="BJ7" s="38">
        <v>1020.74</v>
      </c>
      <c r="BK7" s="38">
        <v>1044.8</v>
      </c>
      <c r="BL7" s="38">
        <v>1081.8</v>
      </c>
      <c r="BM7" s="38">
        <v>974.93</v>
      </c>
      <c r="BN7" s="38">
        <v>855.8</v>
      </c>
      <c r="BO7" s="38">
        <v>789.46</v>
      </c>
      <c r="BP7" s="38">
        <v>747.76</v>
      </c>
      <c r="BQ7" s="38">
        <v>98.94</v>
      </c>
      <c r="BR7" s="38">
        <v>84.94</v>
      </c>
      <c r="BS7" s="38">
        <v>93.7</v>
      </c>
      <c r="BT7" s="38">
        <v>88.48</v>
      </c>
      <c r="BU7" s="38">
        <v>66.69</v>
      </c>
      <c r="BV7" s="38">
        <v>50.82</v>
      </c>
      <c r="BW7" s="38">
        <v>52.19</v>
      </c>
      <c r="BX7" s="38">
        <v>55.32</v>
      </c>
      <c r="BY7" s="38">
        <v>59.8</v>
      </c>
      <c r="BZ7" s="38">
        <v>57.77</v>
      </c>
      <c r="CA7" s="38">
        <v>59.51</v>
      </c>
      <c r="CB7" s="38">
        <v>194.56</v>
      </c>
      <c r="CC7" s="38">
        <v>227.17</v>
      </c>
      <c r="CD7" s="38">
        <v>208.52</v>
      </c>
      <c r="CE7" s="38">
        <v>221.36</v>
      </c>
      <c r="CF7" s="38">
        <v>302.68</v>
      </c>
      <c r="CG7" s="38">
        <v>300.52</v>
      </c>
      <c r="CH7" s="38">
        <v>296.14</v>
      </c>
      <c r="CI7" s="38">
        <v>283.17</v>
      </c>
      <c r="CJ7" s="38">
        <v>263.76</v>
      </c>
      <c r="CK7" s="38">
        <v>274.35000000000002</v>
      </c>
      <c r="CL7" s="38">
        <v>261.45999999999998</v>
      </c>
      <c r="CM7" s="38">
        <v>58.4</v>
      </c>
      <c r="CN7" s="38">
        <v>56.88</v>
      </c>
      <c r="CO7" s="38">
        <v>59.65</v>
      </c>
      <c r="CP7" s="38">
        <v>53.96</v>
      </c>
      <c r="CQ7" s="38">
        <v>46.22</v>
      </c>
      <c r="CR7" s="38">
        <v>53.24</v>
      </c>
      <c r="CS7" s="38">
        <v>52.31</v>
      </c>
      <c r="CT7" s="38">
        <v>60.65</v>
      </c>
      <c r="CU7" s="38">
        <v>51.75</v>
      </c>
      <c r="CV7" s="38">
        <v>50.68</v>
      </c>
      <c r="CW7" s="38">
        <v>52.23</v>
      </c>
      <c r="CX7" s="38">
        <v>95.48</v>
      </c>
      <c r="CY7" s="38">
        <v>96.08</v>
      </c>
      <c r="CZ7" s="38">
        <v>96.34</v>
      </c>
      <c r="DA7" s="38">
        <v>95.89</v>
      </c>
      <c r="DB7" s="38">
        <v>96.17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2020-03-03T06:18:39Z</cp:lastPrinted>
  <dcterms:created xsi:type="dcterms:W3CDTF">2019-12-05T05:18:51Z</dcterms:created>
  <dcterms:modified xsi:type="dcterms:W3CDTF">2020-03-03T06:20:17Z</dcterms:modified>
  <cp:category/>
</cp:coreProperties>
</file>