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1116st\南魚沼市\上下水道部\下水道課\下水道課共有\経営比較分析表\R2\"/>
    </mc:Choice>
  </mc:AlternateContent>
  <workbookProtection workbookAlgorithmName="SHA-512" workbookHashValue="AhCSs5ILoukV7x2d9k+wrg0Uc/DzclrKK/YDvM0w//Q516tLvlkKWXhtYo/K8QaPoF0qmD81/ueC9dUV5U2ZQg==" workbookSaltValue="mW7CoBXVpg54KVow8W1KZ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<sst xmlns="http://schemas.openxmlformats.org/spreadsheetml/2006/main" count="319" uniqueCount="116">
  <si>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</si>
  <si>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</si>
  <si>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</si>
  <si>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</si>
  <si>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</si>
  <si>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</si>
  <si>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</si>
  <si>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</si>
  <si>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</si>
  <si>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</si>
  <si>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</si>
  <si>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</si>
  <si>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</si>
  <si>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</si>
  <si>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</si>
  <si>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</si>
  <si>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</si>
  <si>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</si>
  <si>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</si>
  <si>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</si>
  <si>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</si>
  <si>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</si>
  <si>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</si>
  <si>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</si>
  <si>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</si>
  <si>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</si>
  <si>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</si>
  <si>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</si>
  <si>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</si>
  <si>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</si>
  <si>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</si>
  <si>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</si>
  <si>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</si>
  <si>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</si>
  <si>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</si>
  <si>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</si>
  <si>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</si>
  <si>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</si>
  <si>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</si>
  <si>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</si>
  <si>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</si>
  <si>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</si>
  <si>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</si>
  <si>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</si>
  <si>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</si>
  <si>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</si>
  <si>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</si>
  <si>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</si>
  <si>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</si>
  <si>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</si>
  <si>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</si>
  <si>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</si>
  <si>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</si>
  <si>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</si>
  <si>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</si>
  <si>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</si>
  <si>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</si>
  <si>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</si>
  <si>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</si>
  <si>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</si>
  <si>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</si>
  <si>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</si>
  <si>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</si>
  <si>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</si>
  <si>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</si>
  <si>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</si>
  <si>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</si>
  <si>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</si>
  <si>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</si>
  <si>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</si>
  <si>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</si>
  <si>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</si>
  <si>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</si>
  <si>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</si>
  <si>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</si>
  <si>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</si>
  <si>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</si>
  <si>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</si>
  <si>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</si>
  <si>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</si>
  <si>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</si>
  <si>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</si>
  <si>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</si>
  <si>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</si>
  <si>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</si>
  <si>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</si>
  <si>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</si>
  <si>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</si>
  <si>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</si>
  <si>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</si>
  <si>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</si>
  <si>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</si>
  <si>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</si>
  <si>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</si>
  <si>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</si>
  <si>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</si>
  <si>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</si>
  <si>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</si>
  <si>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</si>
  <si>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特定環境保全公共下水道</t>
  </si>
  <si>
    <t>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</si>
  <si>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</si>
  <si>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</si>
  <si>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</si>
  <si>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</si>
  <si>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</si>
  <si>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</si>
  <si>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</si>
  <si>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</si>
  <si>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</si>
  <si>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</si>
  <si>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</si>
  <si>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</si>
  <si>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市が所有する処理場である五箇クリーンセンターは、平成11年から供用を開始し、施設が老朽化しつつあるが、更新時には施設規模の縮小を検討する。
　管渠については、入替や更生はほとんど行っていないが、ストックマネージメント計画を基に当面は現状の維持管理を予定している。</t>
    <rPh sb="1" eb="2">
      <t>シ</t>
    </rPh>
    <rPh sb="3" eb="5">
      <t>ショユウ</t>
    </rPh>
    <rPh sb="7" eb="10">
      <t>ショリジョウ</t>
    </rPh>
    <rPh sb="13" eb="15">
      <t>ゴカ</t>
    </rPh>
    <rPh sb="25" eb="27">
      <t>ヘイセイ</t>
    </rPh>
    <rPh sb="29" eb="30">
      <t>ネン</t>
    </rPh>
    <rPh sb="32" eb="34">
      <t>キョウヨウ</t>
    </rPh>
    <rPh sb="35" eb="37">
      <t>カイシ</t>
    </rPh>
    <rPh sb="39" eb="41">
      <t>シセツ</t>
    </rPh>
    <rPh sb="42" eb="45">
      <t>ロウキュウカ</t>
    </rPh>
    <rPh sb="52" eb="55">
      <t>コウシンジ</t>
    </rPh>
    <rPh sb="57" eb="59">
      <t>シセツ</t>
    </rPh>
    <rPh sb="59" eb="61">
      <t>キボ</t>
    </rPh>
    <rPh sb="62" eb="64">
      <t>シュクショウ</t>
    </rPh>
    <rPh sb="65" eb="67">
      <t>ケントウ</t>
    </rPh>
    <rPh sb="72" eb="74">
      <t>カンキョ</t>
    </rPh>
    <rPh sb="80" eb="82">
      <t>イレカエ</t>
    </rPh>
    <rPh sb="83" eb="85">
      <t>コウセイ</t>
    </rPh>
    <rPh sb="90" eb="91">
      <t>オコナ</t>
    </rPh>
    <rPh sb="109" eb="111">
      <t>ケイカク</t>
    </rPh>
    <rPh sb="112" eb="113">
      <t>モト</t>
    </rPh>
    <rPh sb="114" eb="116">
      <t>トウメン</t>
    </rPh>
    <rPh sb="117" eb="119">
      <t>ゲンジョウ</t>
    </rPh>
    <rPh sb="120" eb="122">
      <t>イジ</t>
    </rPh>
    <rPh sb="122" eb="124">
      <t>カンリ</t>
    </rPh>
    <rPh sb="125" eb="127">
      <t>ヨテイ</t>
    </rPh>
    <phoneticPr fontId="4"/>
  </si>
  <si>
    <t>　令和元年度に公営企業会計に移行したことにより今まで以上に高いコスト意識を持ち、水洗化率の向上による収益増と老朽化しつつある処理設備の長寿命化や管路更正による不明水の削減等で維持管理費の節減に努め、より健全で効率的な下水道事業運営を図っていく。
　当面は農集地区の統合による接続世帯の増加による使用料収入の増加が見込まれるため比較的安定した経営ができる見込みである。
　平成28年度に策定した経営戦略を公営企業会計に移行したことから令和2年度に改訂予定である。</t>
    <rPh sb="1" eb="3">
      <t>レイワ</t>
    </rPh>
    <rPh sb="3" eb="6">
      <t>ガンネンド</t>
    </rPh>
    <rPh sb="7" eb="13">
      <t>コウエイキギョウカイケイ</t>
    </rPh>
    <rPh sb="14" eb="16">
      <t>イコウ</t>
    </rPh>
    <rPh sb="23" eb="24">
      <t>イマ</t>
    </rPh>
    <rPh sb="26" eb="28">
      <t>イジョウ</t>
    </rPh>
    <rPh sb="29" eb="30">
      <t>タカ</t>
    </rPh>
    <rPh sb="34" eb="36">
      <t>イシキ</t>
    </rPh>
    <rPh sb="37" eb="38">
      <t>モ</t>
    </rPh>
    <rPh sb="40" eb="43">
      <t>スイセンカ</t>
    </rPh>
    <rPh sb="43" eb="44">
      <t>リツ</t>
    </rPh>
    <rPh sb="45" eb="47">
      <t>コウジョウ</t>
    </rPh>
    <rPh sb="50" eb="52">
      <t>シュウエキ</t>
    </rPh>
    <rPh sb="52" eb="53">
      <t>ゾウ</t>
    </rPh>
    <rPh sb="54" eb="57">
      <t>ロウキュウカ</t>
    </rPh>
    <rPh sb="62" eb="64">
      <t>ショリ</t>
    </rPh>
    <rPh sb="64" eb="66">
      <t>セツビ</t>
    </rPh>
    <rPh sb="67" eb="71">
      <t>チョウジュミョウカ</t>
    </rPh>
    <rPh sb="72" eb="74">
      <t>カンロ</t>
    </rPh>
    <rPh sb="74" eb="76">
      <t>コウセイ</t>
    </rPh>
    <rPh sb="79" eb="81">
      <t>フメイ</t>
    </rPh>
    <rPh sb="81" eb="82">
      <t>スイ</t>
    </rPh>
    <rPh sb="83" eb="85">
      <t>サクゲン</t>
    </rPh>
    <rPh sb="85" eb="86">
      <t>トウ</t>
    </rPh>
    <rPh sb="87" eb="89">
      <t>イジ</t>
    </rPh>
    <rPh sb="89" eb="91">
      <t>カンリ</t>
    </rPh>
    <rPh sb="91" eb="92">
      <t>ヒ</t>
    </rPh>
    <rPh sb="93" eb="95">
      <t>セツゲン</t>
    </rPh>
    <rPh sb="96" eb="97">
      <t>ツト</t>
    </rPh>
    <rPh sb="101" eb="103">
      <t>ケンゼン</t>
    </rPh>
    <rPh sb="104" eb="107">
      <t>コウリツテキ</t>
    </rPh>
    <rPh sb="108" eb="111">
      <t>ゲスイドウ</t>
    </rPh>
    <rPh sb="111" eb="113">
      <t>ジギョウ</t>
    </rPh>
    <rPh sb="113" eb="115">
      <t>ウンエイ</t>
    </rPh>
    <rPh sb="116" eb="117">
      <t>ハカ</t>
    </rPh>
    <rPh sb="124" eb="126">
      <t>トウメン</t>
    </rPh>
    <phoneticPr fontId="4"/>
  </si>
  <si>
    <t>　経営の健全性を示す経常収支比率及び使用料収入で必要経費を賄う指標である経費回収率共に100％を達成しており健全な経営であるといえる。
　財務の安定性を示す流動比率は32.23％と100％を大きく下回っているが、使用料収入や一般会計繰入金等の原資で企業債の償還を予定している。
　企業債残高対事業規模比率は、類似団体と比較して高い数値であり、今後も農集区域の統合により関連する企業債の発行はあるものの使用料収入が増えることで比率が下がっていく見込みである。
　汚水処理原価は、農集地区統合により有収水量が増えるため今後数年は下がっていく見込みである。
　施設利用率については不明水の流入量が影響すると考えられる。特に冬期間に発生する消雪水が老朽化したマンホール蓋から流入するのを防ぐため計画的な更新を実施している。また、管渠の破損等により地下水の流入がないかカメラ調査を計画的に実施していく予定である。
　水洗化率は86.35％であるが、供用開始からの年数が浅い地域があり今後数年は上昇傾向が続くと見込まれる。
　</t>
    <rPh sb="1" eb="3">
      <t>ケイエイ</t>
    </rPh>
    <rPh sb="4" eb="7">
      <t>ケンゼンセイ</t>
    </rPh>
    <rPh sb="8" eb="9">
      <t>シメ</t>
    </rPh>
    <rPh sb="10" eb="12">
      <t>ケイジョウ</t>
    </rPh>
    <rPh sb="12" eb="14">
      <t>シュウシ</t>
    </rPh>
    <rPh sb="14" eb="16">
      <t>ヒリツ</t>
    </rPh>
    <rPh sb="16" eb="17">
      <t>オヨ</t>
    </rPh>
    <rPh sb="18" eb="21">
      <t>シヨウリョウ</t>
    </rPh>
    <rPh sb="21" eb="23">
      <t>シュウニュウ</t>
    </rPh>
    <rPh sb="24" eb="26">
      <t>ヒツヨウ</t>
    </rPh>
    <rPh sb="26" eb="28">
      <t>ケイヒ</t>
    </rPh>
    <rPh sb="29" eb="30">
      <t>マカナ</t>
    </rPh>
    <rPh sb="31" eb="33">
      <t>シヒョウ</t>
    </rPh>
    <rPh sb="36" eb="38">
      <t>ケイヒ</t>
    </rPh>
    <rPh sb="38" eb="40">
      <t>カイシュウ</t>
    </rPh>
    <rPh sb="40" eb="41">
      <t>リツ</t>
    </rPh>
    <rPh sb="41" eb="42">
      <t>トモ</t>
    </rPh>
    <rPh sb="48" eb="50">
      <t>タッセイ</t>
    </rPh>
    <rPh sb="54" eb="56">
      <t>ケンゼン</t>
    </rPh>
    <rPh sb="57" eb="59">
      <t>ケイエイ</t>
    </rPh>
    <rPh sb="69" eb="71">
      <t>ザイム</t>
    </rPh>
    <rPh sb="72" eb="75">
      <t>アンテイセイ</t>
    </rPh>
    <rPh sb="76" eb="77">
      <t>シメ</t>
    </rPh>
    <rPh sb="78" eb="80">
      <t>リュウドウ</t>
    </rPh>
    <rPh sb="80" eb="82">
      <t>ヒリツ</t>
    </rPh>
    <rPh sb="109" eb="111">
      <t>シュウニュウ</t>
    </rPh>
    <rPh sb="154" eb="156">
      <t>ルイジ</t>
    </rPh>
    <rPh sb="156" eb="158">
      <t>ダンタイ</t>
    </rPh>
    <rPh sb="159" eb="161">
      <t>ヒカク</t>
    </rPh>
    <rPh sb="163" eb="164">
      <t>タカ</t>
    </rPh>
    <rPh sb="165" eb="167">
      <t>スウチ</t>
    </rPh>
    <rPh sb="171" eb="173">
      <t>コンゴ</t>
    </rPh>
    <rPh sb="174" eb="176">
      <t>ノウシュウ</t>
    </rPh>
    <rPh sb="176" eb="178">
      <t>クイキ</t>
    </rPh>
    <rPh sb="179" eb="181">
      <t>トウゴウ</t>
    </rPh>
    <rPh sb="184" eb="186">
      <t>カンレン</t>
    </rPh>
    <rPh sb="188" eb="190">
      <t>キギョウ</t>
    </rPh>
    <rPh sb="190" eb="191">
      <t>サイ</t>
    </rPh>
    <rPh sb="192" eb="194">
      <t>ハッコウ</t>
    </rPh>
    <rPh sb="200" eb="203">
      <t>シヨウリョウ</t>
    </rPh>
    <rPh sb="203" eb="205">
      <t>シュウニュウ</t>
    </rPh>
    <rPh sb="206" eb="207">
      <t>フ</t>
    </rPh>
    <rPh sb="212" eb="214">
      <t>ヒリツ</t>
    </rPh>
    <rPh sb="215" eb="216">
      <t>サ</t>
    </rPh>
    <rPh sb="221" eb="223">
      <t>ミコ</t>
    </rPh>
    <rPh sb="230" eb="232">
      <t>オスイ</t>
    </rPh>
    <rPh sb="232" eb="234">
      <t>ショリ</t>
    </rPh>
    <rPh sb="234" eb="236">
      <t>ゲンカ</t>
    </rPh>
    <rPh sb="238" eb="240">
      <t>ノウシュウ</t>
    </rPh>
    <rPh sb="240" eb="242">
      <t>チク</t>
    </rPh>
    <rPh sb="242" eb="244">
      <t>トウゴウ</t>
    </rPh>
    <rPh sb="247" eb="251">
      <t>ユウシュウスイリョウ</t>
    </rPh>
    <rPh sb="252" eb="253">
      <t>フ</t>
    </rPh>
    <rPh sb="257" eb="259">
      <t>コンゴ</t>
    </rPh>
    <rPh sb="259" eb="261">
      <t>スウネン</t>
    </rPh>
    <rPh sb="360" eb="362">
      <t>カンキョ</t>
    </rPh>
    <rPh sb="363" eb="365">
      <t>ハソン</t>
    </rPh>
    <rPh sb="365" eb="366">
      <t>トウ</t>
    </rPh>
    <rPh sb="369" eb="372">
      <t>チカスイ</t>
    </rPh>
    <rPh sb="373" eb="375">
      <t>リュウニュウ</t>
    </rPh>
    <rPh sb="382" eb="384">
      <t>チョウサ</t>
    </rPh>
    <rPh sb="385" eb="388">
      <t>ケイカクテキ</t>
    </rPh>
    <rPh sb="389" eb="391">
      <t>ジッシ</t>
    </rPh>
    <rPh sb="395" eb="397">
      <t>ヨテイ</t>
    </rPh>
    <rPh sb="403" eb="406">
      <t>スイセンカ</t>
    </rPh>
    <rPh sb="406" eb="407">
      <t>リツ</t>
    </rPh>
    <rPh sb="419" eb="421">
      <t>キョウヨウ</t>
    </rPh>
    <rPh sb="421" eb="423">
      <t>カイシ</t>
    </rPh>
    <rPh sb="426" eb="428">
      <t>ネンスウ</t>
    </rPh>
    <rPh sb="429" eb="430">
      <t>アサ</t>
    </rPh>
    <rPh sb="431" eb="433">
      <t>チイキ</t>
    </rPh>
    <rPh sb="436" eb="438">
      <t>コンゴ</t>
    </rPh>
    <rPh sb="438" eb="440">
      <t>スウネン</t>
    </rPh>
    <rPh sb="441" eb="443">
      <t>ジョウショウ</t>
    </rPh>
    <rPh sb="443" eb="445">
      <t>ケイコウ</t>
    </rPh>
    <rPh sb="446" eb="447">
      <t>ツヅ</t>
    </rPh>
    <rPh sb="449" eb="451">
      <t>ミコ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</si>
</sst>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4DB1-4A7A-8F85-3E16C20DF6F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0.04</c:v>
                </c:pt>
              </c:numCache>
            </c:numRef>
          </c:val>
          <c:smooth val="0"/>
          <c:extLst>
            <c:ext xmlns:c16="http://schemas.microsoft.com/office/drawing/2014/chart" uri="{C3380CC4-5D6E-409C-BE32-E72D297353CC}">
              <c16:uniqueId val="{00000001-4DB1-4A7A-8F85-3E16C20DF6F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40</c:v>
                </c:pt>
              </c:numCache>
            </c:numRef>
          </c:val>
          <c:extLst>
            <c:ext xmlns:c16="http://schemas.microsoft.com/office/drawing/2014/chart" uri="{C3380CC4-5D6E-409C-BE32-E72D297353CC}">
              <c16:uniqueId val="{00000000-3C55-4A6D-BE57-1B4E6A59B30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45.68</c:v>
                </c:pt>
              </c:numCache>
            </c:numRef>
          </c:val>
          <c:smooth val="0"/>
          <c:extLst>
            <c:ext xmlns:c16="http://schemas.microsoft.com/office/drawing/2014/chart" uri="{C3380CC4-5D6E-409C-BE32-E72D297353CC}">
              <c16:uniqueId val="{00000001-3C55-4A6D-BE57-1B4E6A59B30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86.35</c:v>
                </c:pt>
              </c:numCache>
            </c:numRef>
          </c:val>
          <c:extLst>
            <c:ext xmlns:c16="http://schemas.microsoft.com/office/drawing/2014/chart" uri="{C3380CC4-5D6E-409C-BE32-E72D297353CC}">
              <c16:uniqueId val="{00000000-5DCB-4C92-9567-2EE6D2683B4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87.96</c:v>
                </c:pt>
              </c:numCache>
            </c:numRef>
          </c:val>
          <c:smooth val="0"/>
          <c:extLst>
            <c:ext xmlns:c16="http://schemas.microsoft.com/office/drawing/2014/chart" uri="{C3380CC4-5D6E-409C-BE32-E72D297353CC}">
              <c16:uniqueId val="{00000001-5DCB-4C92-9567-2EE6D2683B4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100.59</c:v>
                </c:pt>
              </c:numCache>
            </c:numRef>
          </c:val>
          <c:extLst>
            <c:ext xmlns:c16="http://schemas.microsoft.com/office/drawing/2014/chart" uri="{C3380CC4-5D6E-409C-BE32-E72D297353CC}">
              <c16:uniqueId val="{00000000-D8CC-4267-995A-B12D5D002DC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103.34</c:v>
                </c:pt>
              </c:numCache>
            </c:numRef>
          </c:val>
          <c:smooth val="0"/>
          <c:extLst>
            <c:ext xmlns:c16="http://schemas.microsoft.com/office/drawing/2014/chart" uri="{C3380CC4-5D6E-409C-BE32-E72D297353CC}">
              <c16:uniqueId val="{00000001-D8CC-4267-995A-B12D5D002DC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2.82</c:v>
                </c:pt>
              </c:numCache>
            </c:numRef>
          </c:val>
          <c:extLst>
            <c:ext xmlns:c16="http://schemas.microsoft.com/office/drawing/2014/chart" uri="{C3380CC4-5D6E-409C-BE32-E72D297353CC}">
              <c16:uniqueId val="{00000000-5332-41E8-889D-03BAD5CD91E5}"/>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27.82</c:v>
                </c:pt>
              </c:numCache>
            </c:numRef>
          </c:val>
          <c:smooth val="0"/>
          <c:extLst>
            <c:ext xmlns:c16="http://schemas.microsoft.com/office/drawing/2014/chart" uri="{C3380CC4-5D6E-409C-BE32-E72D297353CC}">
              <c16:uniqueId val="{00000001-5332-41E8-889D-03BAD5CD91E5}"/>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1AF-4857-B04B-203057C5BA0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c:ext xmlns:c16="http://schemas.microsoft.com/office/drawing/2014/chart" uri="{C3380CC4-5D6E-409C-BE32-E72D297353CC}">
              <c16:uniqueId val="{00000001-91AF-4857-B04B-203057C5BA0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6709-4427-99CF-4617B0CE5508}"/>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29.74</c:v>
                </c:pt>
              </c:numCache>
            </c:numRef>
          </c:val>
          <c:smooth val="0"/>
          <c:extLst>
            <c:ext xmlns:c16="http://schemas.microsoft.com/office/drawing/2014/chart" uri="{C3380CC4-5D6E-409C-BE32-E72D297353CC}">
              <c16:uniqueId val="{00000001-6709-4427-99CF-4617B0CE5508}"/>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32.229999999999997</c:v>
                </c:pt>
              </c:numCache>
            </c:numRef>
          </c:val>
          <c:extLst>
            <c:ext xmlns:c16="http://schemas.microsoft.com/office/drawing/2014/chart" uri="{C3380CC4-5D6E-409C-BE32-E72D297353CC}">
              <c16:uniqueId val="{00000000-FF8E-49A2-A0D7-19D3276F8ED1}"/>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53.44</c:v>
                </c:pt>
              </c:numCache>
            </c:numRef>
          </c:val>
          <c:smooth val="0"/>
          <c:extLst>
            <c:ext xmlns:c16="http://schemas.microsoft.com/office/drawing/2014/chart" uri="{C3380CC4-5D6E-409C-BE32-E72D297353CC}">
              <c16:uniqueId val="{00000001-FF8E-49A2-A0D7-19D3276F8ED1}"/>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2822.25</c:v>
                </c:pt>
              </c:numCache>
            </c:numRef>
          </c:val>
          <c:extLst>
            <c:ext xmlns:c16="http://schemas.microsoft.com/office/drawing/2014/chart" uri="{C3380CC4-5D6E-409C-BE32-E72D297353CC}">
              <c16:uniqueId val="{00000000-3C83-422B-A5AF-848F69B0C37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1267.3900000000001</c:v>
                </c:pt>
              </c:numCache>
            </c:numRef>
          </c:val>
          <c:smooth val="0"/>
          <c:extLst>
            <c:ext xmlns:c16="http://schemas.microsoft.com/office/drawing/2014/chart" uri="{C3380CC4-5D6E-409C-BE32-E72D297353CC}">
              <c16:uniqueId val="{00000001-3C83-422B-A5AF-848F69B0C37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100</c:v>
                </c:pt>
              </c:numCache>
            </c:numRef>
          </c:val>
          <c:extLst>
            <c:ext xmlns:c16="http://schemas.microsoft.com/office/drawing/2014/chart" uri="{C3380CC4-5D6E-409C-BE32-E72D297353CC}">
              <c16:uniqueId val="{00000000-35C8-49D8-A220-5AA3CC51246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84.3</c:v>
                </c:pt>
              </c:numCache>
            </c:numRef>
          </c:val>
          <c:smooth val="0"/>
          <c:extLst>
            <c:ext xmlns:c16="http://schemas.microsoft.com/office/drawing/2014/chart" uri="{C3380CC4-5D6E-409C-BE32-E72D297353CC}">
              <c16:uniqueId val="{00000001-35C8-49D8-A220-5AA3CC51246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176.3</c:v>
                </c:pt>
              </c:numCache>
            </c:numRef>
          </c:val>
          <c:extLst>
            <c:ext xmlns:c16="http://schemas.microsoft.com/office/drawing/2014/chart" uri="{C3380CC4-5D6E-409C-BE32-E72D297353CC}">
              <c16:uniqueId val="{00000000-24DB-42B1-B2E0-A5E9C3A2F4F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185.47</c:v>
                </c:pt>
              </c:numCache>
            </c:numRef>
          </c:val>
          <c:smooth val="0"/>
          <c:extLst>
            <c:ext xmlns:c16="http://schemas.microsoft.com/office/drawing/2014/chart" uri="{C3380CC4-5D6E-409C-BE32-E72D297353CC}">
              <c16:uniqueId val="{00000001-24DB-42B1-B2E0-A5E9C3A2F4F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【6.20】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N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新潟県　南魚沼市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D1</v>
      </c>
      <c r="X8" s="72"/>
      <c r="Y8" s="72"/>
      <c r="Z8" s="72"/>
      <c r="AA8" s="72"/>
      <c r="AB8" s="72"/>
      <c r="AC8" s="72"/>
      <c r="AD8" s="73" t="str">
        <f>データ!$M$6</f>
        <v>非設置</v>
      </c>
      <c r="AE8" s="73"/>
      <c r="AF8" s="73"/>
      <c r="AG8" s="73"/>
      <c r="AH8" s="73"/>
      <c r="AI8" s="73"/>
      <c r="AJ8" s="73"/>
      <c r="AK8" s="3"/>
      <c r="AL8" s="69">
        <f>データ!S6</f>
        <v>56196</v>
      </c>
      <c r="AM8" s="69"/>
      <c r="AN8" s="69"/>
      <c r="AO8" s="69"/>
      <c r="AP8" s="69"/>
      <c r="AQ8" s="69"/>
      <c r="AR8" s="69"/>
      <c r="AS8" s="69"/>
      <c r="AT8" s="68">
        <f>データ!T6</f>
        <v>584.54999999999995</v>
      </c>
      <c r="AU8" s="68"/>
      <c r="AV8" s="68"/>
      <c r="AW8" s="68"/>
      <c r="AX8" s="68"/>
      <c r="AY8" s="68"/>
      <c r="AZ8" s="68"/>
      <c r="BA8" s="68"/>
      <c r="BB8" s="68">
        <f>データ!U6</f>
        <v>96.14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47.04</v>
      </c>
      <c r="J10" s="68"/>
      <c r="K10" s="68"/>
      <c r="L10" s="68"/>
      <c r="M10" s="68"/>
      <c r="N10" s="68"/>
      <c r="O10" s="68"/>
      <c r="P10" s="68">
        <f>データ!P6</f>
        <v>42.83</v>
      </c>
      <c r="Q10" s="68"/>
      <c r="R10" s="68"/>
      <c r="S10" s="68"/>
      <c r="T10" s="68"/>
      <c r="U10" s="68"/>
      <c r="V10" s="68"/>
      <c r="W10" s="68">
        <f>データ!Q6</f>
        <v>89.01</v>
      </c>
      <c r="X10" s="68"/>
      <c r="Y10" s="68"/>
      <c r="Z10" s="68"/>
      <c r="AA10" s="68"/>
      <c r="AB10" s="68"/>
      <c r="AC10" s="68"/>
      <c r="AD10" s="69">
        <f>データ!R6</f>
        <v>3845</v>
      </c>
      <c r="AE10" s="69"/>
      <c r="AF10" s="69"/>
      <c r="AG10" s="69"/>
      <c r="AH10" s="69"/>
      <c r="AI10" s="69"/>
      <c r="AJ10" s="69"/>
      <c r="AK10" s="2"/>
      <c r="AL10" s="69">
        <f>データ!V6</f>
        <v>23934</v>
      </c>
      <c r="AM10" s="69"/>
      <c r="AN10" s="69"/>
      <c r="AO10" s="69"/>
      <c r="AP10" s="69"/>
      <c r="AQ10" s="69"/>
      <c r="AR10" s="69"/>
      <c r="AS10" s="69"/>
      <c r="AT10" s="68">
        <f>データ!W6</f>
        <v>12.45</v>
      </c>
      <c r="AU10" s="68"/>
      <c r="AV10" s="68"/>
      <c r="AW10" s="68"/>
      <c r="AX10" s="68"/>
      <c r="AY10" s="68"/>
      <c r="AZ10" s="68"/>
      <c r="BA10" s="68"/>
      <c r="BB10" s="68">
        <f>データ!X6</f>
        <v>1922.41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115</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113</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114</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【102.87】</v>
      </c>
      <c r="F85" s="26" t="str">
        <f>データ!AT6</f>
        <v>【76.63】</v>
      </c>
      <c r="G85" s="26" t="str">
        <f>データ!BE6</f>
        <v>【49.61】</v>
      </c>
      <c r="H85" s="26" t="str">
        <f>データ!BP6</f>
        <v>【1,218.70】</v>
      </c>
      <c r="I85" s="26" t="str">
        <f>データ!CA6</f>
        <v>【74.17】</v>
      </c>
      <c r="J85" s="26" t="str">
        <f>データ!CL6</f>
        <v>【218.56】</v>
      </c>
      <c r="K85" s="26" t="str">
        <f>データ!CW6</f>
        <v>【42.86】</v>
      </c>
      <c r="L85" s="26" t="str">
        <f>データ!DH6</f>
        <v>【84.20】</v>
      </c>
      <c r="M85" s="26" t="str">
        <f>データ!DS6</f>
        <v>【25.37】</v>
      </c>
      <c r="N85" s="26" t="str">
        <f>データ!ED6</f>
        <v>【6.20】</v>
      </c>
      <c r="O85" s="26" t="str">
        <f>データ!EO6</f>
        <v>【0.28】</v>
      </c>
    </row>
  </sheetData>
  <sheetProtection algorithmName="SHA-512" hashValue="DrtTNwE8Uag57BDGKnm9L30OWAQXKoLCtgMkRXhY5z/4upEJ/CO7RG2PZ8aFNUSce/eb5rw2fYHO83XwtGttaQ==" saltValue="BqmFY/Jg8JSXJe4NB6UC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2019</v>
      </c>
      <c r="C6" s="33">
        <f t="shared" ref="C6:X6" si="3">C7</f>
        <v>152269</v>
      </c>
      <c r="D6" s="33">
        <f t="shared" si="3"/>
        <v>46</v>
      </c>
      <c r="E6" s="33">
        <f t="shared" si="3"/>
        <v>17</v>
      </c>
      <c r="F6" s="33">
        <f t="shared" si="3"/>
        <v>4</v>
      </c>
      <c r="G6" s="33">
        <f t="shared" si="3"/>
        <v>0</v>
      </c>
      <c r="H6" s="33" t="str">
        <f t="shared" si="3"/>
        <v>新潟県　南魚沼市</v>
      </c>
      <c r="I6" s="33" t="str">
        <f t="shared" si="3"/>
        <v>法適用</v>
      </c>
      <c r="J6" s="33" t="str">
        <f t="shared" si="3"/>
        <v>下水道事業</v>
      </c>
      <c r="K6" s="33" t="str">
        <f t="shared" si="3"/>
        <v>特定環境保全公共下水道</v>
      </c>
      <c r="L6" s="33" t="str">
        <f t="shared" si="3"/>
        <v>D1</v>
      </c>
      <c r="M6" s="33" t="str">
        <f t="shared" si="3"/>
        <v>非設置</v>
      </c>
      <c r="N6" s="34" t="str">
        <f t="shared" si="3"/>
        <v>-</v>
      </c>
      <c r="O6" s="34">
        <f t="shared" si="3"/>
        <v>47.04</v>
      </c>
      <c r="P6" s="34">
        <f t="shared" si="3"/>
        <v>42.83</v>
      </c>
      <c r="Q6" s="34">
        <f t="shared" si="3"/>
        <v>89.01</v>
      </c>
      <c r="R6" s="34">
        <f t="shared" si="3"/>
        <v>3845</v>
      </c>
      <c r="S6" s="34">
        <f t="shared" si="3"/>
        <v>56196</v>
      </c>
      <c r="T6" s="34">
        <f t="shared" si="3"/>
        <v>584.54999999999995</v>
      </c>
      <c r="U6" s="34">
        <f t="shared" si="3"/>
        <v>96.14</v>
      </c>
      <c r="V6" s="34">
        <f t="shared" si="3"/>
        <v>23934</v>
      </c>
      <c r="W6" s="34">
        <f t="shared" si="3"/>
        <v>12.45</v>
      </c>
      <c r="X6" s="34">
        <f t="shared" si="3"/>
        <v>1922.41</v>
      </c>
      <c r="Y6" s="35" t="str">
        <f>IF(Y7="",NA(),Y7)</f>
        <v>-</v>
      </c>
      <c r="Z6" s="35" t="str">
        <f t="shared" ref="Z6:AH6" si="4">IF(Z7="",NA(),Z7)</f>
        <v>-</v>
      </c>
      <c r="AA6" s="35" t="str">
        <f t="shared" si="4"/>
        <v>-</v>
      </c>
      <c r="AB6" s="35" t="str">
        <f t="shared" si="4"/>
        <v>-</v>
      </c>
      <c r="AC6" s="35">
        <f t="shared" si="4"/>
        <v>100.59</v>
      </c>
      <c r="AD6" s="35" t="str">
        <f t="shared" si="4"/>
        <v>-</v>
      </c>
      <c r="AE6" s="35" t="str">
        <f t="shared" si="4"/>
        <v>-</v>
      </c>
      <c r="AF6" s="35" t="str">
        <f t="shared" si="4"/>
        <v>-</v>
      </c>
      <c r="AG6" s="35" t="str">
        <f t="shared" si="4"/>
        <v>-</v>
      </c>
      <c r="AH6" s="35">
        <f t="shared" si="4"/>
        <v>103.34</v>
      </c>
      <c r="AI6" s="34" t="str">
        <f>IF(AI7="","",IF(AI7="-","【-】","【"&amp;SUBSTITUTE(TEXT(AI7,"#,##0.00"),"-","△")&amp;"】"))</f>
        <v>【102.87】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29.74</v>
      </c>
      <c r="AT6" s="34" t="str">
        <f>IF(AT7="","",IF(AT7="-","【-】","【"&amp;SUBSTITUTE(TEXT(AT7,"#,##0.00"),"-","△")&amp;"】"))</f>
        <v>【76.63】</v>
      </c>
      <c r="AU6" s="35" t="str">
        <f>IF(AU7="",NA(),AU7)</f>
        <v>-</v>
      </c>
      <c r="AV6" s="35" t="str">
        <f t="shared" ref="AV6:BD6" si="6">IF(AV7="",NA(),AV7)</f>
        <v>-</v>
      </c>
      <c r="AW6" s="35" t="str">
        <f t="shared" si="6"/>
        <v>-</v>
      </c>
      <c r="AX6" s="35" t="str">
        <f t="shared" si="6"/>
        <v>-</v>
      </c>
      <c r="AY6" s="35">
        <f t="shared" si="6"/>
        <v>32.229999999999997</v>
      </c>
      <c r="AZ6" s="35" t="str">
        <f t="shared" si="6"/>
        <v>-</v>
      </c>
      <c r="BA6" s="35" t="str">
        <f t="shared" si="6"/>
        <v>-</v>
      </c>
      <c r="BB6" s="35" t="str">
        <f t="shared" si="6"/>
        <v>-</v>
      </c>
      <c r="BC6" s="35" t="str">
        <f t="shared" si="6"/>
        <v>-</v>
      </c>
      <c r="BD6" s="35">
        <f t="shared" si="6"/>
        <v>53.44</v>
      </c>
      <c r="BE6" s="34" t="str">
        <f>IF(BE7="","",IF(BE7="-","【-】","【"&amp;SUBSTITUTE(TEXT(BE7,"#,##0.00"),"-","△")&amp;"】"))</f>
        <v>【49.61】</v>
      </c>
      <c r="BF6" s="35" t="str">
        <f>IF(BF7="",NA(),BF7)</f>
        <v>-</v>
      </c>
      <c r="BG6" s="35" t="str">
        <f t="shared" ref="BG6:BO6" si="7">IF(BG7="",NA(),BG7)</f>
        <v>-</v>
      </c>
      <c r="BH6" s="35" t="str">
        <f t="shared" si="7"/>
        <v>-</v>
      </c>
      <c r="BI6" s="35" t="str">
        <f t="shared" si="7"/>
        <v>-</v>
      </c>
      <c r="BJ6" s="35">
        <f t="shared" si="7"/>
        <v>2822.25</v>
      </c>
      <c r="BK6" s="35" t="str">
        <f t="shared" si="7"/>
        <v>-</v>
      </c>
      <c r="BL6" s="35" t="str">
        <f t="shared" si="7"/>
        <v>-</v>
      </c>
      <c r="BM6" s="35" t="str">
        <f t="shared" si="7"/>
        <v>-</v>
      </c>
      <c r="BN6" s="35" t="str">
        <f t="shared" si="7"/>
        <v>-</v>
      </c>
      <c r="BO6" s="35">
        <f t="shared" si="7"/>
        <v>1267.3900000000001</v>
      </c>
      <c r="BP6" s="34" t="str">
        <f>IF(BP7="","",IF(BP7="-","【-】","【"&amp;SUBSTITUTE(TEXT(BP7,"#,##0.00"),"-","△")&amp;"】"))</f>
        <v>【1,218.70】</v>
      </c>
      <c r="BQ6" s="35" t="str">
        <f>IF(BQ7="",NA(),BQ7)</f>
        <v>-</v>
      </c>
      <c r="BR6" s="35" t="str">
        <f t="shared" ref="BR6:BZ6" si="8">IF(BR7="",NA(),BR7)</f>
        <v>-</v>
      </c>
      <c r="BS6" s="35" t="str">
        <f t="shared" si="8"/>
        <v>-</v>
      </c>
      <c r="BT6" s="35" t="str">
        <f t="shared" si="8"/>
        <v>-</v>
      </c>
      <c r="BU6" s="35">
        <f t="shared" si="8"/>
        <v>100</v>
      </c>
      <c r="BV6" s="35" t="str">
        <f t="shared" si="8"/>
        <v>-</v>
      </c>
      <c r="BW6" s="35" t="str">
        <f t="shared" si="8"/>
        <v>-</v>
      </c>
      <c r="BX6" s="35" t="str">
        <f t="shared" si="8"/>
        <v>-</v>
      </c>
      <c r="BY6" s="35" t="str">
        <f t="shared" si="8"/>
        <v>-</v>
      </c>
      <c r="BZ6" s="35">
        <f t="shared" si="8"/>
        <v>84.3</v>
      </c>
      <c r="CA6" s="34" t="str">
        <f>IF(CA7="","",IF(CA7="-","【-】","【"&amp;SUBSTITUTE(TEXT(CA7,"#,##0.00"),"-","△")&amp;"】"))</f>
        <v>【74.17】</v>
      </c>
      <c r="CB6" s="35" t="str">
        <f>IF(CB7="",NA(),CB7)</f>
        <v>-</v>
      </c>
      <c r="CC6" s="35" t="str">
        <f t="shared" ref="CC6:CK6" si="9">IF(CC7="",NA(),CC7)</f>
        <v>-</v>
      </c>
      <c r="CD6" s="35" t="str">
        <f t="shared" si="9"/>
        <v>-</v>
      </c>
      <c r="CE6" s="35" t="str">
        <f t="shared" si="9"/>
        <v>-</v>
      </c>
      <c r="CF6" s="35">
        <f t="shared" si="9"/>
        <v>176.3</v>
      </c>
      <c r="CG6" s="35" t="str">
        <f t="shared" si="9"/>
        <v>-</v>
      </c>
      <c r="CH6" s="35" t="str">
        <f t="shared" si="9"/>
        <v>-</v>
      </c>
      <c r="CI6" s="35" t="str">
        <f t="shared" si="9"/>
        <v>-</v>
      </c>
      <c r="CJ6" s="35" t="str">
        <f t="shared" si="9"/>
        <v>-</v>
      </c>
      <c r="CK6" s="35">
        <f t="shared" si="9"/>
        <v>185.47</v>
      </c>
      <c r="CL6" s="34" t="str">
        <f>IF(CL7="","",IF(CL7="-","【-】","【"&amp;SUBSTITUTE(TEXT(CL7,"#,##0.00"),"-","△")&amp;"】"))</f>
        <v>【218.56】</v>
      </c>
      <c r="CM6" s="35" t="str">
        <f>IF(CM7="",NA(),CM7)</f>
        <v>-</v>
      </c>
      <c r="CN6" s="35" t="str">
        <f t="shared" ref="CN6:CV6" si="10">IF(CN7="",NA(),CN7)</f>
        <v>-</v>
      </c>
      <c r="CO6" s="35" t="str">
        <f t="shared" si="10"/>
        <v>-</v>
      </c>
      <c r="CP6" s="35" t="str">
        <f t="shared" si="10"/>
        <v>-</v>
      </c>
      <c r="CQ6" s="35">
        <f t="shared" si="10"/>
        <v>40</v>
      </c>
      <c r="CR6" s="35" t="str">
        <f t="shared" si="10"/>
        <v>-</v>
      </c>
      <c r="CS6" s="35" t="str">
        <f t="shared" si="10"/>
        <v>-</v>
      </c>
      <c r="CT6" s="35" t="str">
        <f t="shared" si="10"/>
        <v>-</v>
      </c>
      <c r="CU6" s="35" t="str">
        <f t="shared" si="10"/>
        <v>-</v>
      </c>
      <c r="CV6" s="35">
        <f t="shared" si="10"/>
        <v>45.68</v>
      </c>
      <c r="CW6" s="34" t="str">
        <f>IF(CW7="","",IF(CW7="-","【-】","【"&amp;SUBSTITUTE(TEXT(CW7,"#,##0.00"),"-","△")&amp;"】"))</f>
        <v>【42.86】</v>
      </c>
      <c r="CX6" s="35" t="str">
        <f>IF(CX7="",NA(),CX7)</f>
        <v>-</v>
      </c>
      <c r="CY6" s="35" t="str">
        <f t="shared" ref="CY6:DG6" si="11">IF(CY7="",NA(),CY7)</f>
        <v>-</v>
      </c>
      <c r="CZ6" s="35" t="str">
        <f t="shared" si="11"/>
        <v>-</v>
      </c>
      <c r="DA6" s="35" t="str">
        <f t="shared" si="11"/>
        <v>-</v>
      </c>
      <c r="DB6" s="35">
        <f t="shared" si="11"/>
        <v>86.35</v>
      </c>
      <c r="DC6" s="35" t="str">
        <f t="shared" si="11"/>
        <v>-</v>
      </c>
      <c r="DD6" s="35" t="str">
        <f t="shared" si="11"/>
        <v>-</v>
      </c>
      <c r="DE6" s="35" t="str">
        <f t="shared" si="11"/>
        <v>-</v>
      </c>
      <c r="DF6" s="35" t="str">
        <f t="shared" si="11"/>
        <v>-</v>
      </c>
      <c r="DG6" s="35">
        <f t="shared" si="11"/>
        <v>87.96</v>
      </c>
      <c r="DH6" s="34" t="str">
        <f>IF(DH7="","",IF(DH7="-","【-】","【"&amp;SUBSTITUTE(TEXT(DH7,"#,##0.00"),"-","△")&amp;"】"))</f>
        <v>【84.20】</v>
      </c>
      <c r="DI6" s="35" t="str">
        <f>IF(DI7="",NA(),DI7)</f>
        <v>-</v>
      </c>
      <c r="DJ6" s="35" t="str">
        <f t="shared" ref="DJ6:DR6" si="12">IF(DJ7="",NA(),DJ7)</f>
        <v>-</v>
      </c>
      <c r="DK6" s="35" t="str">
        <f t="shared" si="12"/>
        <v>-</v>
      </c>
      <c r="DL6" s="35" t="str">
        <f t="shared" si="12"/>
        <v>-</v>
      </c>
      <c r="DM6" s="35">
        <f t="shared" si="12"/>
        <v>2.82</v>
      </c>
      <c r="DN6" s="35" t="str">
        <f t="shared" si="12"/>
        <v>-</v>
      </c>
      <c r="DO6" s="35" t="str">
        <f t="shared" si="12"/>
        <v>-</v>
      </c>
      <c r="DP6" s="35" t="str">
        <f t="shared" si="12"/>
        <v>-</v>
      </c>
      <c r="DQ6" s="35" t="str">
        <f t="shared" si="12"/>
        <v>-</v>
      </c>
      <c r="DR6" s="35">
        <f t="shared" si="12"/>
        <v>27.82</v>
      </c>
      <c r="DS6" s="34" t="str">
        <f>IF(DS7="","",IF(DS7="-","【-】","【"&amp;SUBSTITUTE(TEXT(DS7,"#,##0.00"),"-","△")&amp;"】"))</f>
        <v>【25.37】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【6.20】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0.04</v>
      </c>
      <c r="EO6" s="34" t="str">
        <f>IF(EO7="","",IF(EO7="-","【-】","【"&amp;SUBSTITUTE(TEXT(EO7,"#,##0.00"),"-","△")&amp;"】"))</f>
        <v>【0.28】</v>
      </c>
    </row>
    <row r="7" spans="1:148" s="36" customFormat="1" x14ac:dyDescent="0.15">
      <c r="A7" s="28"/>
      <c r="B7" s="37">
        <v>2019</v>
      </c>
      <c r="C7" s="37">
        <v>152269</v>
      </c>
      <c r="D7" s="37">
        <v>46</v>
      </c>
      <c r="E7" s="37">
        <v>17</v>
      </c>
      <c r="F7" s="37">
        <v>4</v>
      </c>
      <c r="G7" s="37">
        <v>0</v>
      </c>
      <c r="H7" s="37" t="s">
        <v>96</v>
      </c>
      <c r="I7" s="37" t="s">
        <v>97</v>
      </c>
      <c r="J7" s="37" t="s">
        <v>98</v>
      </c>
      <c r="K7" s="37" t="s">
        <v>99</v>
      </c>
      <c r="L7" s="37" t="s">
        <v>100</v>
      </c>
      <c r="M7" s="37" t="s">
        <v>101</v>
      </c>
      <c r="N7" s="38" t="s">
        <v>102</v>
      </c>
      <c r="O7" s="38">
        <v>47.04</v>
      </c>
      <c r="P7" s="38">
        <v>42.83</v>
      </c>
      <c r="Q7" s="38">
        <v>89.01</v>
      </c>
      <c r="R7" s="38">
        <v>3845</v>
      </c>
      <c r="S7" s="38">
        <v>56196</v>
      </c>
      <c r="T7" s="38">
        <v>584.54999999999995</v>
      </c>
      <c r="U7" s="38">
        <v>96.14</v>
      </c>
      <c r="V7" s="38">
        <v>23934</v>
      </c>
      <c r="W7" s="38">
        <v>12.45</v>
      </c>
      <c r="X7" s="38">
        <v>1922.41</v>
      </c>
      <c r="Y7" s="38" t="s">
        <v>102</v>
      </c>
      <c r="Z7" s="38" t="s">
        <v>102</v>
      </c>
      <c r="AA7" s="38" t="s">
        <v>102</v>
      </c>
      <c r="AB7" s="38" t="s">
        <v>102</v>
      </c>
      <c r="AC7" s="38">
        <v>100.59</v>
      </c>
      <c r="AD7" s="38" t="s">
        <v>102</v>
      </c>
      <c r="AE7" s="38" t="s">
        <v>102</v>
      </c>
      <c r="AF7" s="38" t="s">
        <v>102</v>
      </c>
      <c r="AG7" s="38" t="s">
        <v>102</v>
      </c>
      <c r="AH7" s="38">
        <v>103.34</v>
      </c>
      <c r="AI7" s="38">
        <v>102.87</v>
      </c>
      <c r="AJ7" s="38" t="s">
        <v>102</v>
      </c>
      <c r="AK7" s="38" t="s">
        <v>102</v>
      </c>
      <c r="AL7" s="38" t="s">
        <v>102</v>
      </c>
      <c r="AM7" s="38" t="s">
        <v>102</v>
      </c>
      <c r="AN7" s="38">
        <v>0</v>
      </c>
      <c r="AO7" s="38" t="s">
        <v>102</v>
      </c>
      <c r="AP7" s="38" t="s">
        <v>102</v>
      </c>
      <c r="AQ7" s="38" t="s">
        <v>102</v>
      </c>
      <c r="AR7" s="38" t="s">
        <v>102</v>
      </c>
      <c r="AS7" s="38">
        <v>29.74</v>
      </c>
      <c r="AT7" s="38">
        <v>76.63</v>
      </c>
      <c r="AU7" s="38" t="s">
        <v>102</v>
      </c>
      <c r="AV7" s="38" t="s">
        <v>102</v>
      </c>
      <c r="AW7" s="38" t="s">
        <v>102</v>
      </c>
      <c r="AX7" s="38" t="s">
        <v>102</v>
      </c>
      <c r="AY7" s="38">
        <v>32.229999999999997</v>
      </c>
      <c r="AZ7" s="38" t="s">
        <v>102</v>
      </c>
      <c r="BA7" s="38" t="s">
        <v>102</v>
      </c>
      <c r="BB7" s="38" t="s">
        <v>102</v>
      </c>
      <c r="BC7" s="38" t="s">
        <v>102</v>
      </c>
      <c r="BD7" s="38">
        <v>53.44</v>
      </c>
      <c r="BE7" s="38">
        <v>49.61</v>
      </c>
      <c r="BF7" s="38" t="s">
        <v>102</v>
      </c>
      <c r="BG7" s="38" t="s">
        <v>102</v>
      </c>
      <c r="BH7" s="38" t="s">
        <v>102</v>
      </c>
      <c r="BI7" s="38" t="s">
        <v>102</v>
      </c>
      <c r="BJ7" s="38">
        <v>2822.25</v>
      </c>
      <c r="BK7" s="38" t="s">
        <v>102</v>
      </c>
      <c r="BL7" s="38" t="s">
        <v>102</v>
      </c>
      <c r="BM7" s="38" t="s">
        <v>102</v>
      </c>
      <c r="BN7" s="38" t="s">
        <v>102</v>
      </c>
      <c r="BO7" s="38">
        <v>1267.3900000000001</v>
      </c>
      <c r="BP7" s="38">
        <v>1218.7</v>
      </c>
      <c r="BQ7" s="38" t="s">
        <v>102</v>
      </c>
      <c r="BR7" s="38" t="s">
        <v>102</v>
      </c>
      <c r="BS7" s="38" t="s">
        <v>102</v>
      </c>
      <c r="BT7" s="38" t="s">
        <v>102</v>
      </c>
      <c r="BU7" s="38">
        <v>100</v>
      </c>
      <c r="BV7" s="38" t="s">
        <v>102</v>
      </c>
      <c r="BW7" s="38" t="s">
        <v>102</v>
      </c>
      <c r="BX7" s="38" t="s">
        <v>102</v>
      </c>
      <c r="BY7" s="38" t="s">
        <v>102</v>
      </c>
      <c r="BZ7" s="38">
        <v>84.3</v>
      </c>
      <c r="CA7" s="38">
        <v>74.17</v>
      </c>
      <c r="CB7" s="38" t="s">
        <v>102</v>
      </c>
      <c r="CC7" s="38" t="s">
        <v>102</v>
      </c>
      <c r="CD7" s="38" t="s">
        <v>102</v>
      </c>
      <c r="CE7" s="38" t="s">
        <v>102</v>
      </c>
      <c r="CF7" s="38">
        <v>176.3</v>
      </c>
      <c r="CG7" s="38" t="s">
        <v>102</v>
      </c>
      <c r="CH7" s="38" t="s">
        <v>102</v>
      </c>
      <c r="CI7" s="38" t="s">
        <v>102</v>
      </c>
      <c r="CJ7" s="38" t="s">
        <v>102</v>
      </c>
      <c r="CK7" s="38">
        <v>185.47</v>
      </c>
      <c r="CL7" s="38">
        <v>218.56</v>
      </c>
      <c r="CM7" s="38" t="s">
        <v>102</v>
      </c>
      <c r="CN7" s="38" t="s">
        <v>102</v>
      </c>
      <c r="CO7" s="38" t="s">
        <v>102</v>
      </c>
      <c r="CP7" s="38" t="s">
        <v>102</v>
      </c>
      <c r="CQ7" s="38">
        <v>40</v>
      </c>
      <c r="CR7" s="38" t="s">
        <v>102</v>
      </c>
      <c r="CS7" s="38" t="s">
        <v>102</v>
      </c>
      <c r="CT7" s="38" t="s">
        <v>102</v>
      </c>
      <c r="CU7" s="38" t="s">
        <v>102</v>
      </c>
      <c r="CV7" s="38">
        <v>45.68</v>
      </c>
      <c r="CW7" s="38">
        <v>42.86</v>
      </c>
      <c r="CX7" s="38" t="s">
        <v>102</v>
      </c>
      <c r="CY7" s="38" t="s">
        <v>102</v>
      </c>
      <c r="CZ7" s="38" t="s">
        <v>102</v>
      </c>
      <c r="DA7" s="38" t="s">
        <v>102</v>
      </c>
      <c r="DB7" s="38">
        <v>86.35</v>
      </c>
      <c r="DC7" s="38" t="s">
        <v>102</v>
      </c>
      <c r="DD7" s="38" t="s">
        <v>102</v>
      </c>
      <c r="DE7" s="38" t="s">
        <v>102</v>
      </c>
      <c r="DF7" s="38" t="s">
        <v>102</v>
      </c>
      <c r="DG7" s="38">
        <v>87.96</v>
      </c>
      <c r="DH7" s="38">
        <v>84.2</v>
      </c>
      <c r="DI7" s="38" t="s">
        <v>102</v>
      </c>
      <c r="DJ7" s="38" t="s">
        <v>102</v>
      </c>
      <c r="DK7" s="38" t="s">
        <v>102</v>
      </c>
      <c r="DL7" s="38" t="s">
        <v>102</v>
      </c>
      <c r="DM7" s="38">
        <v>2.82</v>
      </c>
      <c r="DN7" s="38" t="s">
        <v>102</v>
      </c>
      <c r="DO7" s="38" t="s">
        <v>102</v>
      </c>
      <c r="DP7" s="38" t="s">
        <v>102</v>
      </c>
      <c r="DQ7" s="38" t="s">
        <v>102</v>
      </c>
      <c r="DR7" s="38">
        <v>27.82</v>
      </c>
      <c r="DS7" s="38">
        <v>25.37</v>
      </c>
      <c r="DT7" s="38" t="s">
        <v>102</v>
      </c>
      <c r="DU7" s="38" t="s">
        <v>102</v>
      </c>
      <c r="DV7" s="38" t="s">
        <v>102</v>
      </c>
      <c r="DW7" s="38" t="s">
        <v>102</v>
      </c>
      <c r="DX7" s="38">
        <v>0</v>
      </c>
      <c r="DY7" s="38" t="s">
        <v>102</v>
      </c>
      <c r="DZ7" s="38" t="s">
        <v>102</v>
      </c>
      <c r="EA7" s="38" t="s">
        <v>102</v>
      </c>
      <c r="EB7" s="38" t="s">
        <v>102</v>
      </c>
      <c r="EC7" s="38">
        <v>0</v>
      </c>
      <c r="ED7" s="38">
        <v>6.2</v>
      </c>
      <c r="EE7" s="38" t="s">
        <v>102</v>
      </c>
      <c r="EF7" s="38" t="s">
        <v>102</v>
      </c>
      <c r="EG7" s="38" t="s">
        <v>102</v>
      </c>
      <c r="EH7" s="38" t="s">
        <v>102</v>
      </c>
      <c r="EI7" s="38">
        <v>0</v>
      </c>
      <c r="EJ7" s="38" t="s">
        <v>102</v>
      </c>
      <c r="EK7" s="38" t="s">
        <v>102</v>
      </c>
      <c r="EL7" s="38" t="s">
        <v>102</v>
      </c>
      <c r="EM7" s="38" t="s">
        <v>102</v>
      </c>
      <c r="EN7" s="38">
        <v>0.04</v>
      </c>
      <c r="EO7" s="38">
        <v>0.28000000000000003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108</v>
      </c>
    </row>
    <row r="12" spans="1:148" x14ac:dyDescent="0.15">
      <c r="B12">
        <v>1</v>
      </c>
      <c r="C12">
        <v>1</v>
      </c>
      <c r="D12">
        <v>1</v>
      </c>
      <c r="E12">
        <v>1</v>
      </c>
      <c r="F12">
        <v>1</v>
      </c>
      <c r="G12" t="s">
        <v>109</v>
      </c>
    </row>
    <row r="13" spans="1:148" x14ac:dyDescent="0.15">
      <c r="B13" t="s">
        <v>110</v>
      </c>
      <c r="C13" t="s">
        <v>110</v>
      </c>
      <c r="D13" t="s">
        <v>110</v>
      </c>
      <c r="E13" t="s">
        <v>110</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直裕</cp:lastModifiedBy>
  <cp:lastPrinted>2021-01-20T04:36:00Z</cp:lastPrinted>
  <dcterms:created xsi:type="dcterms:W3CDTF">2020-12-04T02:32:28Z</dcterms:created>
  <dcterms:modified xsi:type="dcterms:W3CDTF">2021-01-20T04:36:04Z</dcterms:modified>
  <cp:category/>
</cp:coreProperties>
</file>