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上下水道部\下水道課\下水道課共有\経営比較分析表\R3\回答（下水）\"/>
    </mc:Choice>
  </mc:AlternateContent>
  <workbookProtection workbookAlgorithmName="SHA-512" workbookHashValue="SQRPcQtGZxYecTn2NZTrA/hNV6KIXn7HtCqykQCL87XGXbxMHa1TCP8FxFJDBAqdVk9i2tjHXBE4P/vcUOvjKA==" workbookSaltValue="UmPJkztmQNjTOYUqsnRGF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D10" i="4"/>
  <c r="W10" i="4"/>
  <c r="P10" i="4"/>
  <c r="B10" i="4"/>
  <c r="BB8" i="4"/>
  <c r="AT8" i="4"/>
  <c r="AD8" i="4"/>
  <c r="W8" i="4"/>
  <c r="B8" i="4"/>
  <c r="B6"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<sst xmlns="http://schemas.openxmlformats.org/spreadsheetml/2006/main" count="297" uniqueCount="116">
  <si>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</si>
  <si>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</si>
  <si>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</si>
  <si>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</si>
  <si>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</si>
  <si>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</si>
  <si>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</si>
  <si>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</si>
  <si>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</si>
  <si>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</si>
  <si>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</si>
  <si>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</si>
  <si>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</si>
  <si>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</si>
  <si>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</si>
  <si>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</si>
  <si>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</si>
  <si>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</si>
  <si>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</si>
  <si>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</si>
  <si>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</si>
  <si>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</si>
  <si>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</si>
  <si>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</si>
  <si>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</si>
  <si>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</si>
  <si>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</si>
  <si>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</si>
  <si>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</si>
  <si>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</si>
  <si>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</si>
  <si>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</si>
  <si>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</si>
  <si>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</si>
  <si>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</si>
  <si>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</si>
  <si>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</si>
  <si>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</si>
  <si>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</si>
  <si>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</si>
  <si>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</si>
  <si>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</si>
  <si>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</si>
  <si>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</si>
  <si>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</si>
  <si>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</si>
  <si>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</si>
  <si>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</si>
  <si>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</si>
  <si>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</si>
  <si>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</si>
  <si>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</si>
  <si>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</si>
  <si>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</si>
  <si>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</si>
  <si>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</si>
  <si>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</si>
  <si>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</si>
  <si>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</si>
  <si>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</si>
  <si>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</si>
  <si>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</si>
  <si>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</si>
  <si>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</si>
  <si>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</si>
  <si>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</si>
  <si>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</si>
  <si>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</si>
  <si>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</si>
  <si>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</si>
  <si>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</si>
  <si>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</si>
  <si>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</si>
  <si>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</si>
  <si>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</si>
  <si>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</si>
  <si>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</si>
  <si>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</si>
  <si>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</si>
  <si>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</si>
  <si>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</si>
  <si>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</si>
  <si>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</si>
  <si>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</si>
  <si>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</si>
  <si>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</si>
  <si>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</si>
  <si>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</si>
  <si>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</si>
  <si>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</si>
  <si>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</si>
  <si>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</si>
  <si>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</si>
  <si>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</si>
  <si>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</si>
  <si>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</si>
  <si>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</si>
  <si>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</si>
  <si>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</si>
  <si>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</si>
  <si>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</si>
  <si>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</si>
  <si>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</si>
  <si>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</si>
  <si>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</si>
  <si>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</si>
  <si>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</si>
  <si>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</si>
  <si>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</si>
  <si>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</si>
  <si>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</si>
  <si>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</si>
  <si>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</si>
  <si>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元年度に公営企業会計に移行した当該事業も令和4年度には処理施設が1施設となる予定である。この1施設についても引き続き計画的な施設の長寿命化を行い費用の削減に努め、安定運用を確保しながら、より健全で有効的な運営を図っていく。
　流域下水道への統合により使用しなくなった処理場の利用方法が課題となっているが有効活用について検討を続けていく。
　なお、平成28年度に策定した経営戦略は、公営企業会計に移行したこと、また、策定から4年を経過したことから令和2年度に改定を行った。</t>
    <rPh sb="1" eb="3">
      <t>レイワ</t>
    </rPh>
    <rPh sb="3" eb="4">
      <t>モト</t>
    </rPh>
    <rPh sb="4" eb="6">
      <t>ネンド</t>
    </rPh>
    <rPh sb="7" eb="11">
      <t>コウエイキギョウ</t>
    </rPh>
    <rPh sb="11" eb="13">
      <t>カイケイ</t>
    </rPh>
    <rPh sb="14" eb="16">
      <t>イコウ</t>
    </rPh>
    <rPh sb="18" eb="20">
      <t>トウガイ</t>
    </rPh>
    <rPh sb="20" eb="22">
      <t>ジギョウ</t>
    </rPh>
    <rPh sb="23" eb="25">
      <t>レイワ</t>
    </rPh>
    <rPh sb="26" eb="28">
      <t>ネンド</t>
    </rPh>
    <rPh sb="30" eb="32">
      <t>ショリ</t>
    </rPh>
    <rPh sb="32" eb="34">
      <t>シセツ</t>
    </rPh>
    <rPh sb="36" eb="38">
      <t>シセツ</t>
    </rPh>
    <rPh sb="41" eb="43">
      <t>ヨテイ</t>
    </rPh>
    <rPh sb="50" eb="52">
      <t>シセツ</t>
    </rPh>
    <rPh sb="57" eb="58">
      <t>ヒ</t>
    </rPh>
    <rPh sb="59" eb="60">
      <t>ツヅ</t>
    </rPh>
    <rPh sb="61" eb="64">
      <t>ケイカクテキ</t>
    </rPh>
    <rPh sb="65" eb="67">
      <t>シセツ</t>
    </rPh>
    <rPh sb="68" eb="69">
      <t>チョウ</t>
    </rPh>
    <rPh sb="69" eb="72">
      <t>ジュミョウカ</t>
    </rPh>
    <rPh sb="73" eb="74">
      <t>オコナ</t>
    </rPh>
    <rPh sb="75" eb="77">
      <t>ヒヨウ</t>
    </rPh>
    <rPh sb="78" eb="80">
      <t>サクゲン</t>
    </rPh>
    <rPh sb="81" eb="82">
      <t>ツト</t>
    </rPh>
    <rPh sb="84" eb="88">
      <t>アンテイウンヨウ</t>
    </rPh>
    <rPh sb="89" eb="91">
      <t>カクホ</t>
    </rPh>
    <rPh sb="98" eb="100">
      <t>ケンゼン</t>
    </rPh>
    <rPh sb="101" eb="104">
      <t>ユウコウテキ</t>
    </rPh>
    <rPh sb="105" eb="107">
      <t>ウンエイ</t>
    </rPh>
    <rPh sb="108" eb="109">
      <t>ハカ</t>
    </rPh>
    <rPh sb="116" eb="121">
      <t>リュウイキゲスイドウ</t>
    </rPh>
    <rPh sb="123" eb="125">
      <t>トウゴウ</t>
    </rPh>
    <rPh sb="128" eb="130">
      <t>シヨウ</t>
    </rPh>
    <rPh sb="136" eb="139">
      <t>ショリジョウ</t>
    </rPh>
    <rPh sb="140" eb="142">
      <t>リヨウ</t>
    </rPh>
    <rPh sb="142" eb="144">
      <t>ホウホウ</t>
    </rPh>
    <rPh sb="145" eb="147">
      <t>カダイ</t>
    </rPh>
    <rPh sb="154" eb="158">
      <t>ユウコウカツヨウ</t>
    </rPh>
    <rPh sb="162" eb="164">
      <t>ケントウ</t>
    </rPh>
    <rPh sb="165" eb="166">
      <t>ツヅ</t>
    </rPh>
    <rPh sb="176" eb="178">
      <t>ヘイセイ</t>
    </rPh>
    <rPh sb="180" eb="182">
      <t>ネンド</t>
    </rPh>
    <rPh sb="183" eb="185">
      <t>サクテイ</t>
    </rPh>
    <rPh sb="187" eb="191">
      <t>ケイエイセンリャク</t>
    </rPh>
    <rPh sb="193" eb="199">
      <t>コウエイキギョウカイケイ</t>
    </rPh>
    <rPh sb="200" eb="202">
      <t>イコウ</t>
    </rPh>
    <rPh sb="210" eb="212">
      <t>サクテイ</t>
    </rPh>
    <rPh sb="215" eb="216">
      <t>ネン</t>
    </rPh>
    <rPh sb="217" eb="219">
      <t>ケイカ</t>
    </rPh>
    <rPh sb="225" eb="227">
      <t>レイワ</t>
    </rPh>
    <rPh sb="228" eb="230">
      <t>ネンド</t>
    </rPh>
    <rPh sb="231" eb="233">
      <t>カイテイ</t>
    </rPh>
    <rPh sb="234" eb="235">
      <t>オコナ</t>
    </rPh>
    <phoneticPr fontId="4"/>
  </si>
  <si>
    <t>　経営の健全性を示す経常収支比率は100％を達成している。また、使用料収入で必要経費を賄う指標である経費回収率については、令和2年度は大雪であったため消雪水からの不明水流入の影響で94.71％となったが、類似団体の数値を大きく上回っており、汚水処理費や施設の維持管理費は使用料である程度賄うことができていると考えられるため、健全な経営ができているといえる。（逆に令和元年度は暖冬であったため、経費回収率は例年に比べて高い数値となっていたと考える。）経費回収率に関連して、汚水処理原価についても不明水流入の影響で令和元年度に比べると若干上昇した。
　財務の安定性を示す流動比率は1.29％と100％を大きく下回っているが、使用料収入や一般会計繰入金等の原資で企業債の償還を予定している。
　企業債残高対事業規模比率は、類似団体と比較しても高い数値となっているが、平成19年度に面整備事業が既に完了しており、今後、企業債残高は減少していくため比率は下がっていく見込みである。
　施設利用率については、令和元年度と比較すると2倍近く比率が高くなっているが、これは令和2年9月に五十沢西部・宮の各処理場を流域下水道に統合したことにより算出式の「分母」が小さくなったことが原因である。
　水洗化率は96.94％と高い水準である。
　</t>
    <rPh sb="1" eb="3">
      <t>ケイエイ</t>
    </rPh>
    <rPh sb="4" eb="7">
      <t>ケンゼンセイ</t>
    </rPh>
    <rPh sb="8" eb="9">
      <t>シメ</t>
    </rPh>
    <rPh sb="10" eb="12">
      <t>ケイジョウ</t>
    </rPh>
    <rPh sb="12" eb="14">
      <t>シュウシ</t>
    </rPh>
    <rPh sb="14" eb="16">
      <t>ヒリツ</t>
    </rPh>
    <rPh sb="22" eb="24">
      <t>タッセイ</t>
    </rPh>
    <rPh sb="32" eb="35">
      <t>シヨウリョウ</t>
    </rPh>
    <rPh sb="35" eb="37">
      <t>シュウニュウ</t>
    </rPh>
    <rPh sb="38" eb="40">
      <t>ヒツヨウ</t>
    </rPh>
    <rPh sb="40" eb="42">
      <t>ケイヒ</t>
    </rPh>
    <rPh sb="43" eb="44">
      <t>マカナ</t>
    </rPh>
    <rPh sb="45" eb="47">
      <t>シヒョウ</t>
    </rPh>
    <rPh sb="50" eb="52">
      <t>ケイヒ</t>
    </rPh>
    <rPh sb="52" eb="54">
      <t>カイシュウ</t>
    </rPh>
    <rPh sb="54" eb="55">
      <t>リツ</t>
    </rPh>
    <rPh sb="61" eb="63">
      <t>レイワ</t>
    </rPh>
    <rPh sb="64" eb="66">
      <t>ネンド</t>
    </rPh>
    <rPh sb="67" eb="69">
      <t>オオユキ</t>
    </rPh>
    <rPh sb="75" eb="77">
      <t>ショウセツ</t>
    </rPh>
    <rPh sb="77" eb="78">
      <t>ミズ</t>
    </rPh>
    <rPh sb="81" eb="83">
      <t>フメイ</t>
    </rPh>
    <rPh sb="83" eb="84">
      <t>スイ</t>
    </rPh>
    <rPh sb="84" eb="86">
      <t>リュウニュウ</t>
    </rPh>
    <rPh sb="87" eb="89">
      <t>エイキョウ</t>
    </rPh>
    <rPh sb="102" eb="104">
      <t>ルイジ</t>
    </rPh>
    <rPh sb="104" eb="106">
      <t>ダンタイ</t>
    </rPh>
    <rPh sb="107" eb="109">
      <t>スウチ</t>
    </rPh>
    <rPh sb="110" eb="111">
      <t>オオ</t>
    </rPh>
    <rPh sb="113" eb="115">
      <t>ウワマワ</t>
    </rPh>
    <rPh sb="120" eb="122">
      <t>オスイ</t>
    </rPh>
    <rPh sb="122" eb="124">
      <t>ショリ</t>
    </rPh>
    <rPh sb="124" eb="125">
      <t>ヒ</t>
    </rPh>
    <rPh sb="126" eb="128">
      <t>シセツ</t>
    </rPh>
    <rPh sb="129" eb="131">
      <t>イジ</t>
    </rPh>
    <rPh sb="131" eb="133">
      <t>カンリ</t>
    </rPh>
    <rPh sb="133" eb="134">
      <t>ヒ</t>
    </rPh>
    <rPh sb="135" eb="138">
      <t>シヨウリョウ</t>
    </rPh>
    <rPh sb="141" eb="143">
      <t>テイド</t>
    </rPh>
    <rPh sb="143" eb="144">
      <t>マカナ</t>
    </rPh>
    <rPh sb="154" eb="155">
      <t>カンガ</t>
    </rPh>
    <rPh sb="162" eb="164">
      <t>ケンゼン</t>
    </rPh>
    <rPh sb="165" eb="167">
      <t>ケイエイ</t>
    </rPh>
    <rPh sb="179" eb="180">
      <t>ギャク</t>
    </rPh>
    <rPh sb="181" eb="183">
      <t>レイワ</t>
    </rPh>
    <rPh sb="183" eb="184">
      <t>モト</t>
    </rPh>
    <rPh sb="184" eb="186">
      <t>ネンド</t>
    </rPh>
    <rPh sb="187" eb="189">
      <t>ダントウ</t>
    </rPh>
    <rPh sb="196" eb="201">
      <t>ケイヒカイシュウリツ</t>
    </rPh>
    <rPh sb="202" eb="204">
      <t>レイネン</t>
    </rPh>
    <rPh sb="205" eb="206">
      <t>クラ</t>
    </rPh>
    <rPh sb="208" eb="209">
      <t>タカ</t>
    </rPh>
    <rPh sb="210" eb="212">
      <t>スウチ</t>
    </rPh>
    <rPh sb="219" eb="220">
      <t>カンガ</t>
    </rPh>
    <rPh sb="224" eb="226">
      <t>ケイヒ</t>
    </rPh>
    <rPh sb="226" eb="228">
      <t>カイシュウ</t>
    </rPh>
    <rPh sb="228" eb="229">
      <t>リツ</t>
    </rPh>
    <rPh sb="230" eb="232">
      <t>カンレン</t>
    </rPh>
    <rPh sb="235" eb="237">
      <t>オスイ</t>
    </rPh>
    <rPh sb="237" eb="239">
      <t>ショリ</t>
    </rPh>
    <rPh sb="239" eb="241">
      <t>ゲンカ</t>
    </rPh>
    <rPh sb="246" eb="248">
      <t>フメイ</t>
    </rPh>
    <rPh sb="248" eb="249">
      <t>スイ</t>
    </rPh>
    <rPh sb="249" eb="251">
      <t>リュウニュウ</t>
    </rPh>
    <rPh sb="252" eb="254">
      <t>エイキョウ</t>
    </rPh>
    <rPh sb="255" eb="257">
      <t>レイワ</t>
    </rPh>
    <rPh sb="257" eb="258">
      <t>モト</t>
    </rPh>
    <rPh sb="258" eb="260">
      <t>ネンド</t>
    </rPh>
    <rPh sb="261" eb="262">
      <t>クラ</t>
    </rPh>
    <rPh sb="265" eb="267">
      <t>ジャッカン</t>
    </rPh>
    <rPh sb="267" eb="269">
      <t>ジョウショウ</t>
    </rPh>
    <rPh sb="274" eb="276">
      <t>ザイム</t>
    </rPh>
    <rPh sb="277" eb="280">
      <t>アンテイセイ</t>
    </rPh>
    <rPh sb="281" eb="282">
      <t>シメ</t>
    </rPh>
    <rPh sb="283" eb="285">
      <t>リュウドウ</t>
    </rPh>
    <rPh sb="285" eb="287">
      <t>ヒリツ</t>
    </rPh>
    <rPh sb="299" eb="300">
      <t>オオ</t>
    </rPh>
    <rPh sb="302" eb="304">
      <t>シタマワ</t>
    </rPh>
    <rPh sb="310" eb="313">
      <t>シヨウリョウ</t>
    </rPh>
    <rPh sb="313" eb="315">
      <t>シュウニュウ</t>
    </rPh>
    <rPh sb="316" eb="318">
      <t>イッパン</t>
    </rPh>
    <rPh sb="318" eb="320">
      <t>カイケイ</t>
    </rPh>
    <rPh sb="320" eb="323">
      <t>クリイレキン</t>
    </rPh>
    <rPh sb="323" eb="324">
      <t>トウ</t>
    </rPh>
    <rPh sb="328" eb="330">
      <t>キギョウ</t>
    </rPh>
    <rPh sb="330" eb="331">
      <t>サイ</t>
    </rPh>
    <rPh sb="332" eb="334">
      <t>ショウカン</t>
    </rPh>
    <rPh sb="335" eb="337">
      <t>ヨテイ</t>
    </rPh>
    <rPh sb="344" eb="346">
      <t>キギョウ</t>
    </rPh>
    <rPh sb="346" eb="347">
      <t>サイ</t>
    </rPh>
    <rPh sb="347" eb="349">
      <t>ザンダカ</t>
    </rPh>
    <rPh sb="349" eb="350">
      <t>タイ</t>
    </rPh>
    <rPh sb="350" eb="352">
      <t>ジギョウ</t>
    </rPh>
    <rPh sb="352" eb="354">
      <t>キボ</t>
    </rPh>
    <rPh sb="354" eb="356">
      <t>ヒリツ</t>
    </rPh>
    <rPh sb="358" eb="360">
      <t>ルイジ</t>
    </rPh>
    <rPh sb="360" eb="362">
      <t>ダンタイ</t>
    </rPh>
    <rPh sb="363" eb="365">
      <t>ヒカク</t>
    </rPh>
    <rPh sb="368" eb="369">
      <t>タカ</t>
    </rPh>
    <rPh sb="370" eb="372">
      <t>スウチ</t>
    </rPh>
    <rPh sb="380" eb="382">
      <t>ヘイセイ</t>
    </rPh>
    <rPh sb="384" eb="386">
      <t>ネンド</t>
    </rPh>
    <rPh sb="387" eb="388">
      <t>メン</t>
    </rPh>
    <rPh sb="388" eb="390">
      <t>セイビ</t>
    </rPh>
    <rPh sb="390" eb="392">
      <t>ジギョウ</t>
    </rPh>
    <rPh sb="393" eb="394">
      <t>スデ</t>
    </rPh>
    <rPh sb="395" eb="397">
      <t>カンリョウ</t>
    </rPh>
    <rPh sb="402" eb="404">
      <t>コンゴ</t>
    </rPh>
    <rPh sb="405" eb="407">
      <t>キギョウ</t>
    </rPh>
    <rPh sb="407" eb="408">
      <t>サイ</t>
    </rPh>
    <rPh sb="408" eb="410">
      <t>ザンダカ</t>
    </rPh>
    <rPh sb="411" eb="413">
      <t>ゲンショウ</t>
    </rPh>
    <rPh sb="419" eb="421">
      <t>ヒリツ</t>
    </rPh>
    <rPh sb="422" eb="423">
      <t>サ</t>
    </rPh>
    <rPh sb="428" eb="430">
      <t>ミコ</t>
    </rPh>
    <rPh sb="437" eb="439">
      <t>シセツ</t>
    </rPh>
    <rPh sb="439" eb="441">
      <t>リヨウ</t>
    </rPh>
    <rPh sb="441" eb="442">
      <t>リツ</t>
    </rPh>
    <rPh sb="448" eb="450">
      <t>レイワ</t>
    </rPh>
    <rPh sb="450" eb="452">
      <t>ガンネン</t>
    </rPh>
    <rPh sb="452" eb="453">
      <t>ド</t>
    </rPh>
    <rPh sb="454" eb="456">
      <t>ヒカク</t>
    </rPh>
    <rPh sb="463" eb="465">
      <t>ヒリツ</t>
    </rPh>
    <rPh sb="466" eb="467">
      <t>タカ</t>
    </rPh>
    <rPh sb="478" eb="480">
      <t>レイワ</t>
    </rPh>
    <rPh sb="481" eb="482">
      <t>ネン</t>
    </rPh>
    <rPh sb="483" eb="484">
      <t>ガツ</t>
    </rPh>
    <rPh sb="485" eb="488">
      <t>イカザワ</t>
    </rPh>
    <rPh sb="488" eb="490">
      <t>セイブ</t>
    </rPh>
    <rPh sb="491" eb="492">
      <t>ミヤ</t>
    </rPh>
    <rPh sb="493" eb="497">
      <t>カクショリジョウ</t>
    </rPh>
    <rPh sb="498" eb="503">
      <t>リュウイキゲスイドウ</t>
    </rPh>
    <rPh sb="504" eb="506">
      <t>トウゴウ</t>
    </rPh>
    <rPh sb="515" eb="516">
      <t>シキ</t>
    </rPh>
    <rPh sb="518" eb="520">
      <t>ブンボ</t>
    </rPh>
    <rPh sb="522" eb="523">
      <t>チイ</t>
    </rPh>
    <rPh sb="531" eb="533">
      <t>ゲンイン</t>
    </rPh>
    <rPh sb="551" eb="552">
      <t>タカ</t>
    </rPh>
    <rPh sb="553" eb="555">
      <t>スイジュン</t>
    </rPh>
    <phoneticPr fontId="4"/>
  </si>
  <si>
    <t>　処理場は古いものでは平成2年度から供用を開始しており、施設の老朽化が進んでいる。今後の設備更新は、流域下水道への統合にかかる管渠整備費が高額となると試算された1処理場を除いた全ての処理場を流域下水道に統合したほうが効率的であると見込まれたことから、切替工事を順次実施している。計画した全ての切替工事の完了は令和4年度を予定している。
　</t>
    <rPh sb="1" eb="4">
      <t>ショリジョウ</t>
    </rPh>
    <rPh sb="5" eb="6">
      <t>フル</t>
    </rPh>
    <rPh sb="11" eb="13">
      <t>ヘイセイ</t>
    </rPh>
    <rPh sb="14" eb="15">
      <t>ネン</t>
    </rPh>
    <rPh sb="15" eb="16">
      <t>ド</t>
    </rPh>
    <rPh sb="18" eb="20">
      <t>キョウヨウ</t>
    </rPh>
    <rPh sb="21" eb="23">
      <t>カイシ</t>
    </rPh>
    <rPh sb="28" eb="30">
      <t>シセツ</t>
    </rPh>
    <rPh sb="31" eb="34">
      <t>ロウキュウカ</t>
    </rPh>
    <rPh sb="35" eb="36">
      <t>スス</t>
    </rPh>
    <rPh sb="41" eb="43">
      <t>コンゴ</t>
    </rPh>
    <rPh sb="44" eb="46">
      <t>セツビ</t>
    </rPh>
    <rPh sb="46" eb="48">
      <t>コウシン</t>
    </rPh>
    <rPh sb="50" eb="55">
      <t>リュウイキゲスイドウ</t>
    </rPh>
    <rPh sb="57" eb="59">
      <t>トウゴウ</t>
    </rPh>
    <rPh sb="63" eb="65">
      <t>カンキョ</t>
    </rPh>
    <rPh sb="65" eb="67">
      <t>セイビ</t>
    </rPh>
    <rPh sb="67" eb="68">
      <t>ヒ</t>
    </rPh>
    <rPh sb="69" eb="71">
      <t>コウガク</t>
    </rPh>
    <rPh sb="81" eb="84">
      <t>ショリジョウ</t>
    </rPh>
    <rPh sb="85" eb="86">
      <t>ノゾ</t>
    </rPh>
    <rPh sb="88" eb="89">
      <t>スベ</t>
    </rPh>
    <rPh sb="91" eb="94">
      <t>ショリジョウ</t>
    </rPh>
    <rPh sb="95" eb="100">
      <t>リュウイキゲスイドウ</t>
    </rPh>
    <rPh sb="101" eb="103">
      <t>トウゴウ</t>
    </rPh>
    <rPh sb="108" eb="111">
      <t>コウリツテキ</t>
    </rPh>
    <rPh sb="115" eb="117">
      <t>ミコ</t>
    </rPh>
    <rPh sb="125" eb="127">
      <t>キリカエ</t>
    </rPh>
    <rPh sb="127" eb="129">
      <t>コウジ</t>
    </rPh>
    <rPh sb="130" eb="132">
      <t>ジュンジ</t>
    </rPh>
    <rPh sb="132" eb="134">
      <t>ジッシ</t>
    </rPh>
    <rPh sb="139" eb="141">
      <t>ケイカク</t>
    </rPh>
    <rPh sb="143" eb="144">
      <t>スベ</t>
    </rPh>
    <rPh sb="146" eb="148">
      <t>キリカエ</t>
    </rPh>
    <rPh sb="148" eb="150">
      <t>コウジ</t>
    </rPh>
    <rPh sb="151" eb="153">
      <t>カンリョウ</t>
    </rPh>
    <rPh sb="154" eb="156">
      <t>レイワ</t>
    </rPh>
    <rPh sb="157" eb="159">
      <t>ネンド</t>
    </rPh>
    <rPh sb="160" eb="16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</si>
</sst>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F61-4796-87B7-F0964822357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0.02</c:v>
                </c:pt>
              </c:numCache>
            </c:numRef>
          </c:val>
          <c:smooth val="0"/>
          <c:extLst>
            <c:ext xmlns:c16="http://schemas.microsoft.com/office/drawing/2014/chart" uri="{C3380CC4-5D6E-409C-BE32-E72D297353CC}">
              <c16:uniqueId val="{00000001-CF61-4796-87B7-F0964822357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45.99</c:v>
                </c:pt>
                <c:pt idx="4">
                  <c:v>92.44</c:v>
                </c:pt>
              </c:numCache>
            </c:numRef>
          </c:val>
          <c:extLst>
            <c:ext xmlns:c16="http://schemas.microsoft.com/office/drawing/2014/chart" uri="{C3380CC4-5D6E-409C-BE32-E72D297353CC}">
              <c16:uniqueId val="{00000000-83AF-4955-9148-A9C92F9C2CF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55.26</c:v>
                </c:pt>
              </c:numCache>
            </c:numRef>
          </c:val>
          <c:smooth val="0"/>
          <c:extLst>
            <c:ext xmlns:c16="http://schemas.microsoft.com/office/drawing/2014/chart" uri="{C3380CC4-5D6E-409C-BE32-E72D297353CC}">
              <c16:uniqueId val="{00000001-83AF-4955-9148-A9C92F9C2CF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96.5</c:v>
                </c:pt>
                <c:pt idx="4">
                  <c:v>96.94</c:v>
                </c:pt>
              </c:numCache>
            </c:numRef>
          </c:val>
          <c:extLst>
            <c:ext xmlns:c16="http://schemas.microsoft.com/office/drawing/2014/chart" uri="{C3380CC4-5D6E-409C-BE32-E72D297353CC}">
              <c16:uniqueId val="{00000000-17E6-4E7C-B82B-7C0DC006B06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90.52</c:v>
                </c:pt>
              </c:numCache>
            </c:numRef>
          </c:val>
          <c:smooth val="0"/>
          <c:extLst>
            <c:ext xmlns:c16="http://schemas.microsoft.com/office/drawing/2014/chart" uri="{C3380CC4-5D6E-409C-BE32-E72D297353CC}">
              <c16:uniqueId val="{00000001-17E6-4E7C-B82B-7C0DC006B06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100.07</c:v>
                </c:pt>
                <c:pt idx="4">
                  <c:v>100.7</c:v>
                </c:pt>
              </c:numCache>
            </c:numRef>
          </c:val>
          <c:extLst>
            <c:ext xmlns:c16="http://schemas.microsoft.com/office/drawing/2014/chart" uri="{C3380CC4-5D6E-409C-BE32-E72D297353CC}">
              <c16:uniqueId val="{00000000-61F8-4811-820A-FC620F9BBB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103.09</c:v>
                </c:pt>
              </c:numCache>
            </c:numRef>
          </c:val>
          <c:smooth val="0"/>
          <c:extLst>
            <c:ext xmlns:c16="http://schemas.microsoft.com/office/drawing/2014/chart" uri="{C3380CC4-5D6E-409C-BE32-E72D297353CC}">
              <c16:uniqueId val="{00000001-61F8-4811-820A-FC620F9BBB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3.89</c:v>
                </c:pt>
                <c:pt idx="4">
                  <c:v>7.66</c:v>
                </c:pt>
              </c:numCache>
            </c:numRef>
          </c:val>
          <c:extLst>
            <c:ext xmlns:c16="http://schemas.microsoft.com/office/drawing/2014/chart" uri="{C3380CC4-5D6E-409C-BE32-E72D297353CC}">
              <c16:uniqueId val="{00000000-E995-4072-9C4A-697714A0AF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24.8</c:v>
                </c:pt>
              </c:numCache>
            </c:numRef>
          </c:val>
          <c:smooth val="0"/>
          <c:extLst>
            <c:ext xmlns:c16="http://schemas.microsoft.com/office/drawing/2014/chart" uri="{C3380CC4-5D6E-409C-BE32-E72D297353CC}">
              <c16:uniqueId val="{00000001-E995-4072-9C4A-697714A0AF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B30-4678-A19E-7BF1074FA18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B30-4678-A19E-7BF1074FA18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4E8-4D48-BC1F-998054E11BE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101.24</c:v>
                </c:pt>
              </c:numCache>
            </c:numRef>
          </c:val>
          <c:smooth val="0"/>
          <c:extLst>
            <c:ext xmlns:c16="http://schemas.microsoft.com/office/drawing/2014/chart" uri="{C3380CC4-5D6E-409C-BE32-E72D297353CC}">
              <c16:uniqueId val="{00000001-04E8-4D48-BC1F-998054E11BE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0.51</c:v>
                </c:pt>
                <c:pt idx="4">
                  <c:v>1.29</c:v>
                </c:pt>
              </c:numCache>
            </c:numRef>
          </c:val>
          <c:extLst>
            <c:ext xmlns:c16="http://schemas.microsoft.com/office/drawing/2014/chart" uri="{C3380CC4-5D6E-409C-BE32-E72D297353CC}">
              <c16:uniqueId val="{00000000-FA08-446B-B646-048523F722A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37.24</c:v>
                </c:pt>
              </c:numCache>
            </c:numRef>
          </c:val>
          <c:smooth val="0"/>
          <c:extLst>
            <c:ext xmlns:c16="http://schemas.microsoft.com/office/drawing/2014/chart" uri="{C3380CC4-5D6E-409C-BE32-E72D297353CC}">
              <c16:uniqueId val="{00000001-FA08-446B-B646-048523F722A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3134.08</c:v>
                </c:pt>
                <c:pt idx="4">
                  <c:v>2703.49</c:v>
                </c:pt>
              </c:numCache>
            </c:numRef>
          </c:val>
          <c:extLst>
            <c:ext xmlns:c16="http://schemas.microsoft.com/office/drawing/2014/chart" uri="{C3380CC4-5D6E-409C-BE32-E72D297353CC}">
              <c16:uniqueId val="{00000000-5CC8-46B4-B242-42513F81D2A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783.8</c:v>
                </c:pt>
              </c:numCache>
            </c:numRef>
          </c:val>
          <c:smooth val="0"/>
          <c:extLst>
            <c:ext xmlns:c16="http://schemas.microsoft.com/office/drawing/2014/chart" uri="{C3380CC4-5D6E-409C-BE32-E72D297353CC}">
              <c16:uniqueId val="{00000001-5CC8-46B4-B242-42513F81D2A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98.81</c:v>
                </c:pt>
                <c:pt idx="4">
                  <c:v>94.71</c:v>
                </c:pt>
              </c:numCache>
            </c:numRef>
          </c:val>
          <c:extLst>
            <c:ext xmlns:c16="http://schemas.microsoft.com/office/drawing/2014/chart" uri="{C3380CC4-5D6E-409C-BE32-E72D297353CC}">
              <c16:uniqueId val="{00000000-F4C0-45B2-B3C1-0ED03DA1B44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68.11</c:v>
                </c:pt>
              </c:numCache>
            </c:numRef>
          </c:val>
          <c:smooth val="0"/>
          <c:extLst>
            <c:ext xmlns:c16="http://schemas.microsoft.com/office/drawing/2014/chart" uri="{C3380CC4-5D6E-409C-BE32-E72D297353CC}">
              <c16:uniqueId val="{00000001-F4C0-45B2-B3C1-0ED03DA1B44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184.7</c:v>
                </c:pt>
                <c:pt idx="4">
                  <c:v>192.46</c:v>
                </c:pt>
              </c:numCache>
            </c:numRef>
          </c:val>
          <c:extLst>
            <c:ext xmlns:c16="http://schemas.microsoft.com/office/drawing/2014/chart" uri="{C3380CC4-5D6E-409C-BE32-E72D297353CC}">
              <c16:uniqueId val="{00000000-1320-4445-B047-9C04B2408B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222.41</c:v>
                </c:pt>
              </c:numCache>
            </c:numRef>
          </c:val>
          <c:smooth val="0"/>
          <c:extLst>
            <c:ext xmlns:c16="http://schemas.microsoft.com/office/drawing/2014/chart" uri="{C3380CC4-5D6E-409C-BE32-E72D297353CC}">
              <c16:uniqueId val="{00000001-1320-4445-B047-9C04B2408B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43" zoomScale="130" zoomScaleNormal="130" workbookViewId="0">
      <selection activeCell="CE53" sqref="CE5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南魚沼市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55354</v>
      </c>
      <c r="AM8" s="51"/>
      <c r="AN8" s="51"/>
      <c r="AO8" s="51"/>
      <c r="AP8" s="51"/>
      <c r="AQ8" s="51"/>
      <c r="AR8" s="51"/>
      <c r="AS8" s="51"/>
      <c r="AT8" s="46">
        <f>データ!T6</f>
        <v>584.54999999999995</v>
      </c>
      <c r="AU8" s="46"/>
      <c r="AV8" s="46"/>
      <c r="AW8" s="46"/>
      <c r="AX8" s="46"/>
      <c r="AY8" s="46"/>
      <c r="AZ8" s="46"/>
      <c r="BA8" s="46"/>
      <c r="BB8" s="46">
        <f>データ!U6</f>
        <v>94.7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62.04</v>
      </c>
      <c r="J10" s="46"/>
      <c r="K10" s="46"/>
      <c r="L10" s="46"/>
      <c r="M10" s="46"/>
      <c r="N10" s="46"/>
      <c r="O10" s="46"/>
      <c r="P10" s="46">
        <f>データ!P6</f>
        <v>11.17</v>
      </c>
      <c r="Q10" s="46"/>
      <c r="R10" s="46"/>
      <c r="S10" s="46"/>
      <c r="T10" s="46"/>
      <c r="U10" s="46"/>
      <c r="V10" s="46"/>
      <c r="W10" s="46">
        <f>データ!Q6</f>
        <v>88.03</v>
      </c>
      <c r="X10" s="46"/>
      <c r="Y10" s="46"/>
      <c r="Z10" s="46"/>
      <c r="AA10" s="46"/>
      <c r="AB10" s="46"/>
      <c r="AC10" s="46"/>
      <c r="AD10" s="51">
        <f>データ!R6</f>
        <v>3845</v>
      </c>
      <c r="AE10" s="51"/>
      <c r="AF10" s="51"/>
      <c r="AG10" s="51"/>
      <c r="AH10" s="51"/>
      <c r="AI10" s="51"/>
      <c r="AJ10" s="51"/>
      <c r="AK10" s="2"/>
      <c r="AL10" s="51">
        <f>データ!V6</f>
        <v>6144</v>
      </c>
      <c r="AM10" s="51"/>
      <c r="AN10" s="51"/>
      <c r="AO10" s="51"/>
      <c r="AP10" s="51"/>
      <c r="AQ10" s="51"/>
      <c r="AR10" s="51"/>
      <c r="AS10" s="51"/>
      <c r="AT10" s="46">
        <f>データ!W6</f>
        <v>4.8600000000000003</v>
      </c>
      <c r="AU10" s="46"/>
      <c r="AV10" s="46"/>
      <c r="AW10" s="46"/>
      <c r="AX10" s="46"/>
      <c r="AY10" s="46"/>
      <c r="AZ10" s="46"/>
      <c r="BA10" s="46"/>
      <c r="BB10" s="46">
        <f>データ!X6</f>
        <v>1264.2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jK6cfbLSXUupsmfYYSTKUsIMwZGpRo98w/uKDnYKg6vjNOmIT5j5Ca9NRMS10+NQIzGdRG9ZqOR7bdmz0Mr/ww==" saltValue="IcAG2yUzIfgYpFJFjlHp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152269</v>
      </c>
      <c r="D6" s="33">
        <f t="shared" si="3"/>
        <v>46</v>
      </c>
      <c r="E6" s="33">
        <f t="shared" si="3"/>
        <v>17</v>
      </c>
      <c r="F6" s="33">
        <f t="shared" si="3"/>
        <v>5</v>
      </c>
      <c r="G6" s="33">
        <f t="shared" si="3"/>
        <v>0</v>
      </c>
      <c r="H6" s="33" t="str">
        <f t="shared" si="3"/>
        <v>新潟県　南魚沼市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62.04</v>
      </c>
      <c r="P6" s="34">
        <f t="shared" si="3"/>
        <v>11.17</v>
      </c>
      <c r="Q6" s="34">
        <f t="shared" si="3"/>
        <v>88.03</v>
      </c>
      <c r="R6" s="34">
        <f t="shared" si="3"/>
        <v>3845</v>
      </c>
      <c r="S6" s="34">
        <f t="shared" si="3"/>
        <v>55354</v>
      </c>
      <c r="T6" s="34">
        <f t="shared" si="3"/>
        <v>584.54999999999995</v>
      </c>
      <c r="U6" s="34">
        <f t="shared" si="3"/>
        <v>94.7</v>
      </c>
      <c r="V6" s="34">
        <f t="shared" si="3"/>
        <v>6144</v>
      </c>
      <c r="W6" s="34">
        <f t="shared" si="3"/>
        <v>4.8600000000000003</v>
      </c>
      <c r="X6" s="34">
        <f t="shared" si="3"/>
        <v>1264.2</v>
      </c>
      <c r="Y6" s="35" t="str">
        <f>IF(Y7="",NA(),Y7)</f>
        <v>-</v>
      </c>
      <c r="Z6" s="35" t="str">
        <f t="shared" ref="Z6:AH6" si="4">IF(Z7="",NA(),Z7)</f>
        <v>-</v>
      </c>
      <c r="AA6" s="35" t="str">
        <f t="shared" si="4"/>
        <v>-</v>
      </c>
      <c r="AB6" s="35">
        <f t="shared" si="4"/>
        <v>100.07</v>
      </c>
      <c r="AC6" s="35">
        <f t="shared" si="4"/>
        <v>100.7</v>
      </c>
      <c r="AD6" s="35" t="str">
        <f t="shared" si="4"/>
        <v>-</v>
      </c>
      <c r="AE6" s="35" t="str">
        <f t="shared" si="4"/>
        <v>-</v>
      </c>
      <c r="AF6" s="35" t="str">
        <f t="shared" si="4"/>
        <v>-</v>
      </c>
      <c r="AG6" s="35">
        <f t="shared" si="4"/>
        <v>103.6</v>
      </c>
      <c r="AH6" s="35">
        <f t="shared" si="4"/>
        <v>103.09</v>
      </c>
      <c r="AI6" s="34" t="str">
        <f>IF(AI7="","",IF(AI7="-","【-】","【"&amp;SUBSTITUTE(TEXT(AI7,"#,##0.00"),"-","△")&amp;"】"))</f>
        <v>【104.99】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193.99</v>
      </c>
      <c r="AS6" s="35">
        <f t="shared" si="5"/>
        <v>101.24</v>
      </c>
      <c r="AT6" s="34" t="str">
        <f>IF(AT7="","",IF(AT7="-","【-】","【"&amp;SUBSTITUTE(TEXT(AT7,"#,##0.00"),"-","△")&amp;"】"))</f>
        <v>【121.19】</v>
      </c>
      <c r="AU6" s="35" t="str">
        <f>IF(AU7="",NA(),AU7)</f>
        <v>-</v>
      </c>
      <c r="AV6" s="35" t="str">
        <f t="shared" ref="AV6:BD6" si="6">IF(AV7="",NA(),AV7)</f>
        <v>-</v>
      </c>
      <c r="AW6" s="35" t="str">
        <f t="shared" si="6"/>
        <v>-</v>
      </c>
      <c r="AX6" s="35">
        <f t="shared" si="6"/>
        <v>0.51</v>
      </c>
      <c r="AY6" s="35">
        <f t="shared" si="6"/>
        <v>1.29</v>
      </c>
      <c r="AZ6" s="35" t="str">
        <f t="shared" si="6"/>
        <v>-</v>
      </c>
      <c r="BA6" s="35" t="str">
        <f t="shared" si="6"/>
        <v>-</v>
      </c>
      <c r="BB6" s="35" t="str">
        <f t="shared" si="6"/>
        <v>-</v>
      </c>
      <c r="BC6" s="35">
        <f t="shared" si="6"/>
        <v>26.99</v>
      </c>
      <c r="BD6" s="35">
        <f t="shared" si="6"/>
        <v>37.24</v>
      </c>
      <c r="BE6" s="34" t="str">
        <f>IF(BE7="","",IF(BE7="-","【-】","【"&amp;SUBSTITUTE(TEXT(BE7,"#,##0.00"),"-","△")&amp;"】"))</f>
        <v>【32.80】</v>
      </c>
      <c r="BF6" s="35" t="str">
        <f>IF(BF7="",NA(),BF7)</f>
        <v>-</v>
      </c>
      <c r="BG6" s="35" t="str">
        <f t="shared" ref="BG6:BO6" si="7">IF(BG7="",NA(),BG7)</f>
        <v>-</v>
      </c>
      <c r="BH6" s="35" t="str">
        <f t="shared" si="7"/>
        <v>-</v>
      </c>
      <c r="BI6" s="35">
        <f t="shared" si="7"/>
        <v>3134.08</v>
      </c>
      <c r="BJ6" s="35">
        <f t="shared" si="7"/>
        <v>2703.49</v>
      </c>
      <c r="BK6" s="35" t="str">
        <f t="shared" si="7"/>
        <v>-</v>
      </c>
      <c r="BL6" s="35" t="str">
        <f t="shared" si="7"/>
        <v>-</v>
      </c>
      <c r="BM6" s="35" t="str">
        <f t="shared" si="7"/>
        <v>-</v>
      </c>
      <c r="BN6" s="35">
        <f t="shared" si="7"/>
        <v>826.83</v>
      </c>
      <c r="BO6" s="35">
        <f t="shared" si="7"/>
        <v>783.8</v>
      </c>
      <c r="BP6" s="34" t="str">
        <f>IF(BP7="","",IF(BP7="-","【-】","【"&amp;SUBSTITUTE(TEXT(BP7,"#,##0.00"),"-","△")&amp;"】"))</f>
        <v>【832.52】</v>
      </c>
      <c r="BQ6" s="35" t="str">
        <f>IF(BQ7="",NA(),BQ7)</f>
        <v>-</v>
      </c>
      <c r="BR6" s="35" t="str">
        <f t="shared" ref="BR6:BZ6" si="8">IF(BR7="",NA(),BR7)</f>
        <v>-</v>
      </c>
      <c r="BS6" s="35" t="str">
        <f t="shared" si="8"/>
        <v>-</v>
      </c>
      <c r="BT6" s="35">
        <f t="shared" si="8"/>
        <v>98.81</v>
      </c>
      <c r="BU6" s="35">
        <f t="shared" si="8"/>
        <v>94.71</v>
      </c>
      <c r="BV6" s="35" t="str">
        <f t="shared" si="8"/>
        <v>-</v>
      </c>
      <c r="BW6" s="35" t="str">
        <f t="shared" si="8"/>
        <v>-</v>
      </c>
      <c r="BX6" s="35" t="str">
        <f t="shared" si="8"/>
        <v>-</v>
      </c>
      <c r="BY6" s="35">
        <f t="shared" si="8"/>
        <v>57.31</v>
      </c>
      <c r="BZ6" s="35">
        <f t="shared" si="8"/>
        <v>68.11</v>
      </c>
      <c r="CA6" s="34" t="str">
        <f>IF(CA7="","",IF(CA7="-","【-】","【"&amp;SUBSTITUTE(TEXT(CA7,"#,##0.00"),"-","△")&amp;"】"))</f>
        <v>【60.94】</v>
      </c>
      <c r="CB6" s="35" t="str">
        <f>IF(CB7="",NA(),CB7)</f>
        <v>-</v>
      </c>
      <c r="CC6" s="35" t="str">
        <f t="shared" ref="CC6:CK6" si="9">IF(CC7="",NA(),CC7)</f>
        <v>-</v>
      </c>
      <c r="CD6" s="35" t="str">
        <f t="shared" si="9"/>
        <v>-</v>
      </c>
      <c r="CE6" s="35">
        <f t="shared" si="9"/>
        <v>184.7</v>
      </c>
      <c r="CF6" s="35">
        <f t="shared" si="9"/>
        <v>192.46</v>
      </c>
      <c r="CG6" s="35" t="str">
        <f t="shared" si="9"/>
        <v>-</v>
      </c>
      <c r="CH6" s="35" t="str">
        <f t="shared" si="9"/>
        <v>-</v>
      </c>
      <c r="CI6" s="35" t="str">
        <f t="shared" si="9"/>
        <v>-</v>
      </c>
      <c r="CJ6" s="35">
        <f t="shared" si="9"/>
        <v>273.52</v>
      </c>
      <c r="CK6" s="35">
        <f t="shared" si="9"/>
        <v>222.41</v>
      </c>
      <c r="CL6" s="34" t="str">
        <f>IF(CL7="","",IF(CL7="-","【-】","【"&amp;SUBSTITUTE(TEXT(CL7,"#,##0.00"),"-","△")&amp;"】"))</f>
        <v>【253.04】</v>
      </c>
      <c r="CM6" s="35" t="str">
        <f>IF(CM7="",NA(),CM7)</f>
        <v>-</v>
      </c>
      <c r="CN6" s="35" t="str">
        <f t="shared" ref="CN6:CV6" si="10">IF(CN7="",NA(),CN7)</f>
        <v>-</v>
      </c>
      <c r="CO6" s="35" t="str">
        <f t="shared" si="10"/>
        <v>-</v>
      </c>
      <c r="CP6" s="35">
        <f t="shared" si="10"/>
        <v>45.99</v>
      </c>
      <c r="CQ6" s="35">
        <f t="shared" si="10"/>
        <v>92.44</v>
      </c>
      <c r="CR6" s="35" t="str">
        <f t="shared" si="10"/>
        <v>-</v>
      </c>
      <c r="CS6" s="35" t="str">
        <f t="shared" si="10"/>
        <v>-</v>
      </c>
      <c r="CT6" s="35" t="str">
        <f t="shared" si="10"/>
        <v>-</v>
      </c>
      <c r="CU6" s="35">
        <f t="shared" si="10"/>
        <v>50.14</v>
      </c>
      <c r="CV6" s="35">
        <f t="shared" si="10"/>
        <v>55.26</v>
      </c>
      <c r="CW6" s="34" t="str">
        <f>IF(CW7="","",IF(CW7="-","【-】","【"&amp;SUBSTITUTE(TEXT(CW7,"#,##0.00"),"-","△")&amp;"】"))</f>
        <v>【54.84】</v>
      </c>
      <c r="CX6" s="35" t="str">
        <f>IF(CX7="",NA(),CX7)</f>
        <v>-</v>
      </c>
      <c r="CY6" s="35" t="str">
        <f t="shared" ref="CY6:DG6" si="11">IF(CY7="",NA(),CY7)</f>
        <v>-</v>
      </c>
      <c r="CZ6" s="35" t="str">
        <f t="shared" si="11"/>
        <v>-</v>
      </c>
      <c r="DA6" s="35">
        <f t="shared" si="11"/>
        <v>96.5</v>
      </c>
      <c r="DB6" s="35">
        <f t="shared" si="11"/>
        <v>96.94</v>
      </c>
      <c r="DC6" s="35" t="str">
        <f t="shared" si="11"/>
        <v>-</v>
      </c>
      <c r="DD6" s="35" t="str">
        <f t="shared" si="11"/>
        <v>-</v>
      </c>
      <c r="DE6" s="35" t="str">
        <f t="shared" si="11"/>
        <v>-</v>
      </c>
      <c r="DF6" s="35">
        <f t="shared" si="11"/>
        <v>84.98</v>
      </c>
      <c r="DG6" s="35">
        <f t="shared" si="11"/>
        <v>90.52</v>
      </c>
      <c r="DH6" s="34" t="str">
        <f>IF(DH7="","",IF(DH7="-","【-】","【"&amp;SUBSTITUTE(TEXT(DH7,"#,##0.00"),"-","△")&amp;"】"))</f>
        <v>【86.60】</v>
      </c>
      <c r="DI6" s="35" t="str">
        <f>IF(DI7="",NA(),DI7)</f>
        <v>-</v>
      </c>
      <c r="DJ6" s="35" t="str">
        <f t="shared" ref="DJ6:DR6" si="12">IF(DJ7="",NA(),DJ7)</f>
        <v>-</v>
      </c>
      <c r="DK6" s="35" t="str">
        <f t="shared" si="12"/>
        <v>-</v>
      </c>
      <c r="DL6" s="35">
        <f t="shared" si="12"/>
        <v>3.89</v>
      </c>
      <c r="DM6" s="35">
        <f t="shared" si="12"/>
        <v>7.66</v>
      </c>
      <c r="DN6" s="35" t="str">
        <f t="shared" si="12"/>
        <v>-</v>
      </c>
      <c r="DO6" s="35" t="str">
        <f t="shared" si="12"/>
        <v>-</v>
      </c>
      <c r="DP6" s="35" t="str">
        <f t="shared" si="12"/>
        <v>-</v>
      </c>
      <c r="DQ6" s="35">
        <f t="shared" si="12"/>
        <v>23.06</v>
      </c>
      <c r="DR6" s="35">
        <f t="shared" si="12"/>
        <v>24.8</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0.02</v>
      </c>
      <c r="EO6" s="34" t="str">
        <f>IF(EO7="","",IF(EO7="-","【-】","【"&amp;SUBSTITUTE(TEXT(EO7,"#,##0.00"),"-","△")&amp;"】"))</f>
        <v>【0.16】</v>
      </c>
    </row>
    <row r="7" spans="1:148" s="36" customFormat="1" x14ac:dyDescent="0.15">
      <c r="A7" s="28"/>
      <c r="B7" s="37">
        <v>2020</v>
      </c>
      <c r="C7" s="37">
        <v>152269</v>
      </c>
      <c r="D7" s="37">
        <v>46</v>
      </c>
      <c r="E7" s="37">
        <v>17</v>
      </c>
      <c r="F7" s="37">
        <v>5</v>
      </c>
      <c r="G7" s="37">
        <v>0</v>
      </c>
      <c r="H7" s="37" t="s">
        <v>96</v>
      </c>
      <c r="I7" s="37" t="s">
        <v>97</v>
      </c>
      <c r="J7" s="37" t="s">
        <v>98</v>
      </c>
      <c r="K7" s="37" t="s">
        <v>99</v>
      </c>
      <c r="L7" s="37" t="s">
        <v>100</v>
      </c>
      <c r="M7" s="37" t="s">
        <v>101</v>
      </c>
      <c r="N7" s="38" t="s">
        <v>102</v>
      </c>
      <c r="O7" s="38">
        <v>62.04</v>
      </c>
      <c r="P7" s="38">
        <v>11.17</v>
      </c>
      <c r="Q7" s="38">
        <v>88.03</v>
      </c>
      <c r="R7" s="38">
        <v>3845</v>
      </c>
      <c r="S7" s="38">
        <v>55354</v>
      </c>
      <c r="T7" s="38">
        <v>584.54999999999995</v>
      </c>
      <c r="U7" s="38">
        <v>94.7</v>
      </c>
      <c r="V7" s="38">
        <v>6144</v>
      </c>
      <c r="W7" s="38">
        <v>4.8600000000000003</v>
      </c>
      <c r="X7" s="38">
        <v>1264.2</v>
      </c>
      <c r="Y7" s="38" t="s">
        <v>102</v>
      </c>
      <c r="Z7" s="38" t="s">
        <v>102</v>
      </c>
      <c r="AA7" s="38" t="s">
        <v>102</v>
      </c>
      <c r="AB7" s="38">
        <v>100.07</v>
      </c>
      <c r="AC7" s="38">
        <v>100.7</v>
      </c>
      <c r="AD7" s="38" t="s">
        <v>102</v>
      </c>
      <c r="AE7" s="38" t="s">
        <v>102</v>
      </c>
      <c r="AF7" s="38" t="s">
        <v>102</v>
      </c>
      <c r="AG7" s="38">
        <v>103.6</v>
      </c>
      <c r="AH7" s="38">
        <v>103.09</v>
      </c>
      <c r="AI7" s="38">
        <v>104.99</v>
      </c>
      <c r="AJ7" s="38" t="s">
        <v>102</v>
      </c>
      <c r="AK7" s="38" t="s">
        <v>102</v>
      </c>
      <c r="AL7" s="38" t="s">
        <v>102</v>
      </c>
      <c r="AM7" s="38">
        <v>0</v>
      </c>
      <c r="AN7" s="38">
        <v>0</v>
      </c>
      <c r="AO7" s="38" t="s">
        <v>102</v>
      </c>
      <c r="AP7" s="38" t="s">
        <v>102</v>
      </c>
      <c r="AQ7" s="38" t="s">
        <v>102</v>
      </c>
      <c r="AR7" s="38">
        <v>193.99</v>
      </c>
      <c r="AS7" s="38">
        <v>101.24</v>
      </c>
      <c r="AT7" s="38">
        <v>121.19</v>
      </c>
      <c r="AU7" s="38" t="s">
        <v>102</v>
      </c>
      <c r="AV7" s="38" t="s">
        <v>102</v>
      </c>
      <c r="AW7" s="38" t="s">
        <v>102</v>
      </c>
      <c r="AX7" s="38">
        <v>0.51</v>
      </c>
      <c r="AY7" s="38">
        <v>1.29</v>
      </c>
      <c r="AZ7" s="38" t="s">
        <v>102</v>
      </c>
      <c r="BA7" s="38" t="s">
        <v>102</v>
      </c>
      <c r="BB7" s="38" t="s">
        <v>102</v>
      </c>
      <c r="BC7" s="38">
        <v>26.99</v>
      </c>
      <c r="BD7" s="38">
        <v>37.24</v>
      </c>
      <c r="BE7" s="38">
        <v>32.799999999999997</v>
      </c>
      <c r="BF7" s="38" t="s">
        <v>102</v>
      </c>
      <c r="BG7" s="38" t="s">
        <v>102</v>
      </c>
      <c r="BH7" s="38" t="s">
        <v>102</v>
      </c>
      <c r="BI7" s="38">
        <v>3134.08</v>
      </c>
      <c r="BJ7" s="38">
        <v>2703.49</v>
      </c>
      <c r="BK7" s="38" t="s">
        <v>102</v>
      </c>
      <c r="BL7" s="38" t="s">
        <v>102</v>
      </c>
      <c r="BM7" s="38" t="s">
        <v>102</v>
      </c>
      <c r="BN7" s="38">
        <v>826.83</v>
      </c>
      <c r="BO7" s="38">
        <v>783.8</v>
      </c>
      <c r="BP7" s="38">
        <v>832.52</v>
      </c>
      <c r="BQ7" s="38" t="s">
        <v>102</v>
      </c>
      <c r="BR7" s="38" t="s">
        <v>102</v>
      </c>
      <c r="BS7" s="38" t="s">
        <v>102</v>
      </c>
      <c r="BT7" s="38">
        <v>98.81</v>
      </c>
      <c r="BU7" s="38">
        <v>94.71</v>
      </c>
      <c r="BV7" s="38" t="s">
        <v>102</v>
      </c>
      <c r="BW7" s="38" t="s">
        <v>102</v>
      </c>
      <c r="BX7" s="38" t="s">
        <v>102</v>
      </c>
      <c r="BY7" s="38">
        <v>57.31</v>
      </c>
      <c r="BZ7" s="38">
        <v>68.11</v>
      </c>
      <c r="CA7" s="38">
        <v>60.94</v>
      </c>
      <c r="CB7" s="38" t="s">
        <v>102</v>
      </c>
      <c r="CC7" s="38" t="s">
        <v>102</v>
      </c>
      <c r="CD7" s="38" t="s">
        <v>102</v>
      </c>
      <c r="CE7" s="38">
        <v>184.7</v>
      </c>
      <c r="CF7" s="38">
        <v>192.46</v>
      </c>
      <c r="CG7" s="38" t="s">
        <v>102</v>
      </c>
      <c r="CH7" s="38" t="s">
        <v>102</v>
      </c>
      <c r="CI7" s="38" t="s">
        <v>102</v>
      </c>
      <c r="CJ7" s="38">
        <v>273.52</v>
      </c>
      <c r="CK7" s="38">
        <v>222.41</v>
      </c>
      <c r="CL7" s="38">
        <v>253.04</v>
      </c>
      <c r="CM7" s="38" t="s">
        <v>102</v>
      </c>
      <c r="CN7" s="38" t="s">
        <v>102</v>
      </c>
      <c r="CO7" s="38" t="s">
        <v>102</v>
      </c>
      <c r="CP7" s="38">
        <v>45.99</v>
      </c>
      <c r="CQ7" s="38">
        <v>92.44</v>
      </c>
      <c r="CR7" s="38" t="s">
        <v>102</v>
      </c>
      <c r="CS7" s="38" t="s">
        <v>102</v>
      </c>
      <c r="CT7" s="38" t="s">
        <v>102</v>
      </c>
      <c r="CU7" s="38">
        <v>50.14</v>
      </c>
      <c r="CV7" s="38">
        <v>55.26</v>
      </c>
      <c r="CW7" s="38">
        <v>54.84</v>
      </c>
      <c r="CX7" s="38" t="s">
        <v>102</v>
      </c>
      <c r="CY7" s="38" t="s">
        <v>102</v>
      </c>
      <c r="CZ7" s="38" t="s">
        <v>102</v>
      </c>
      <c r="DA7" s="38">
        <v>96.5</v>
      </c>
      <c r="DB7" s="38">
        <v>96.94</v>
      </c>
      <c r="DC7" s="38" t="s">
        <v>102</v>
      </c>
      <c r="DD7" s="38" t="s">
        <v>102</v>
      </c>
      <c r="DE7" s="38" t="s">
        <v>102</v>
      </c>
      <c r="DF7" s="38">
        <v>84.98</v>
      </c>
      <c r="DG7" s="38">
        <v>90.52</v>
      </c>
      <c r="DH7" s="38">
        <v>86.6</v>
      </c>
      <c r="DI7" s="38" t="s">
        <v>102</v>
      </c>
      <c r="DJ7" s="38" t="s">
        <v>102</v>
      </c>
      <c r="DK7" s="38" t="s">
        <v>102</v>
      </c>
      <c r="DL7" s="38">
        <v>3.89</v>
      </c>
      <c r="DM7" s="38">
        <v>7.66</v>
      </c>
      <c r="DN7" s="38" t="s">
        <v>102</v>
      </c>
      <c r="DO7" s="38" t="s">
        <v>102</v>
      </c>
      <c r="DP7" s="38" t="s">
        <v>102</v>
      </c>
      <c r="DQ7" s="38">
        <v>23.06</v>
      </c>
      <c r="DR7" s="38">
        <v>24.8</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上村　尚武</cp:lastModifiedBy>
  <cp:lastPrinted>2022-01-14T11:03:06Z</cp:lastPrinted>
  <dcterms:created xsi:type="dcterms:W3CDTF">2021-12-03T07:31:12Z</dcterms:created>
  <dcterms:modified xsi:type="dcterms:W3CDTF">2022-01-21T02:21:51Z</dcterms:modified>
  <cp:category/>
</cp:coreProperties>
</file>