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24226"/>
  <mc:AlternateContent xmlns:mc="http://schemas.openxmlformats.org/markup-compatibility/2006">
    <mc:Choice Requires="x15">
      <x15ac:absPath xmlns:x15ac="http://schemas.microsoft.com/office/spreadsheetml/2010/11/ac" url="\\sv1115sefs\水道課\CAD関連\荒川\清水配水池\数量計算等\04-1_数量計算書\"/>
    </mc:Choice>
  </mc:AlternateContent>
  <bookViews>
    <workbookView xWindow="0" yWindow="0" windowWidth="24855" windowHeight="11670" tabRatio="904" activeTab="1"/>
  </bookViews>
  <sheets>
    <sheet name="表紙" sheetId="80" r:id="rId1"/>
    <sheet name="集計表" sheetId="84" r:id="rId2"/>
    <sheet name="労務集計" sheetId="16" r:id="rId3"/>
    <sheet name="機器等据付工" sheetId="15" r:id="rId4"/>
    <sheet name="小配管据付工" sheetId="43" r:id="rId5"/>
    <sheet name="小配管材料集計" sheetId="10" r:id="rId6"/>
    <sheet name="弁類集計" sheetId="44" r:id="rId7"/>
    <sheet name="小配管据付工 (撤去)" sheetId="79" r:id="rId8"/>
    <sheet name="複合工集計(管土工)" sheetId="81" r:id="rId9"/>
    <sheet name="複合工 (管土工)" sheetId="82" r:id="rId10"/>
  </sheets>
  <externalReferences>
    <externalReference r:id="rId11"/>
    <externalReference r:id="rId12"/>
  </externalReferences>
  <definedNames>
    <definedName name="_1">#REF!</definedName>
    <definedName name="_2">#REF!</definedName>
    <definedName name="_3">#REF!</definedName>
    <definedName name="_4">#REF!</definedName>
    <definedName name="_xlnm._FilterDatabase" localSheetId="8" hidden="1">'複合工集計(管土工)'!$A$5:$L$5</definedName>
    <definedName name="Anzen">[1]!Anzen</definedName>
    <definedName name="AnzenHyouji">[1]!AnzenHyouji</definedName>
    <definedName name="DK">21000</definedName>
    <definedName name="DKT">19100</definedName>
    <definedName name="Eizen">[1]!Eizen</definedName>
    <definedName name="EizenHyouji">[1]!EizenHyouji</definedName>
    <definedName name="FS">17200</definedName>
    <definedName name="GenbaKanri">[1]!GenbaKanri</definedName>
    <definedName name="GenbaKanriHyouji">[1]!GenbaKanriHyouji</definedName>
    <definedName name="IppanKanri">[1]!IppanKanri</definedName>
    <definedName name="IppanKanriHyouji">[1]!IppanKanriHyouji</definedName>
    <definedName name="Junbi">[1]!Junbi</definedName>
    <definedName name="JunbiHyouji">[1]!JunbiHyouji</definedName>
    <definedName name="KH">22720</definedName>
    <definedName name="LP">#REF!</definedName>
    <definedName name="_xlnm.Print_Area" localSheetId="1">集計表!$A$1:$F$95</definedName>
    <definedName name="_xlnm.Print_Area" localSheetId="5">小配管材料集計!$A$1:$Q$82</definedName>
    <definedName name="_xlnm.Print_Area" localSheetId="4">小配管据付工!$A$1:$AA$50</definedName>
    <definedName name="_xlnm.Print_Area" localSheetId="7">'小配管据付工 (撤去)'!$A$52:$AA$102</definedName>
    <definedName name="_xlnm.Print_Area" localSheetId="0">表紙!$A$1:$J$17</definedName>
    <definedName name="_xlnm.Print_Area" localSheetId="9">'複合工 (管土工)'!$A$1:$Z$36</definedName>
    <definedName name="_xlnm.Print_Area" localSheetId="6">弁類集計!$A$1:$P$39</definedName>
    <definedName name="_xlnm.Print_Area" localSheetId="2">労務集計!$B$1:$L$20</definedName>
    <definedName name="_xlnm.Print_Titles" localSheetId="1">集計表!$1:$2</definedName>
    <definedName name="SUS">#REF!</definedName>
    <definedName name="TS">20800</definedName>
    <definedName name="Unnpan">[1]!Unnpan</definedName>
    <definedName name="VP">#REF!</definedName>
    <definedName name="Yusou">[1]!Yusou</definedName>
    <definedName name="YusouHyouji">[1]!YusouHyouji</definedName>
    <definedName name="ｴﾎﾟｷｼ粉体">#REF!</definedName>
    <definedName name="フランジ規格">#REF!</definedName>
    <definedName name="ﾓﾙﾀﾙﾗｲﾆﾝｸﾞ">#REF!</definedName>
    <definedName name="運送費表示">#REF!</definedName>
    <definedName name="塩ビ">#REF!</definedName>
    <definedName name="管種">#REF!</definedName>
    <definedName name="管名称" localSheetId="0">#REF!</definedName>
    <definedName name="管名称" localSheetId="9">#REF!</definedName>
    <definedName name="管名称">#REF!</definedName>
    <definedName name="鋼管">#REF!</definedName>
    <definedName name="鋼管口径">#REF!</definedName>
    <definedName name="材質">#REF!</definedName>
    <definedName name="施工場所">#REF!</definedName>
    <definedName name="小配管">#REF!</definedName>
    <definedName name="単位">#REF!</definedName>
    <definedName name="単価一覧表">[2]単価一覧表!$A$5:$J$1007</definedName>
    <definedName name="鋳鉄種別">#REF!</definedName>
    <definedName name="鋳鉄小">#REF!</definedName>
    <definedName name="鋳鉄大">#REF!</definedName>
    <definedName name="直接工事費">#REF!</definedName>
    <definedName name="撤去工">#REF!</definedName>
    <definedName name="弁類材質">#REF!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84" i="84" l="1"/>
  <c r="E83" i="84"/>
  <c r="E82" i="84"/>
  <c r="L27" i="81"/>
  <c r="P30" i="82"/>
  <c r="A79" i="84" l="1"/>
  <c r="A17" i="81"/>
  <c r="C25" i="81" l="1"/>
  <c r="L23" i="81"/>
  <c r="J23" i="81"/>
  <c r="D23" i="81"/>
  <c r="C23" i="81"/>
  <c r="C21" i="81"/>
  <c r="D21" i="81" s="1"/>
  <c r="J21" i="81" s="1"/>
  <c r="L21" i="81" s="1"/>
  <c r="B29" i="81" l="1"/>
  <c r="B28" i="81"/>
  <c r="A29" i="81"/>
  <c r="A27" i="81"/>
  <c r="X30" i="82"/>
  <c r="Z30" i="82" s="1"/>
  <c r="C29" i="81" s="1"/>
  <c r="D29" i="81" s="1"/>
  <c r="J29" i="81" s="1"/>
  <c r="L29" i="81" s="1"/>
  <c r="O66" i="10" l="1"/>
  <c r="O40" i="10" l="1"/>
  <c r="N40" i="10"/>
  <c r="M40" i="10"/>
  <c r="L40" i="10"/>
  <c r="K40" i="10"/>
  <c r="J40" i="10"/>
  <c r="I40" i="10"/>
  <c r="H40" i="10"/>
  <c r="G40" i="10"/>
  <c r="O81" i="10"/>
  <c r="N81" i="10"/>
  <c r="M81" i="10"/>
  <c r="L81" i="10"/>
  <c r="K81" i="10"/>
  <c r="J81" i="10"/>
  <c r="I81" i="10"/>
  <c r="H81" i="10"/>
  <c r="G81" i="10"/>
  <c r="X24" i="82" l="1"/>
  <c r="X8" i="82"/>
  <c r="X28" i="82"/>
  <c r="Z28" i="82" s="1"/>
  <c r="C27" i="81" s="1"/>
  <c r="X22" i="82"/>
  <c r="Z22" i="82" s="1"/>
  <c r="X20" i="82"/>
  <c r="Z20" i="82" s="1"/>
  <c r="C19" i="81" s="1"/>
  <c r="X18" i="82"/>
  <c r="Z18" i="82" s="1"/>
  <c r="C17" i="81" s="1"/>
  <c r="X16" i="82"/>
  <c r="Z16" i="82" s="1"/>
  <c r="C15" i="81" s="1"/>
  <c r="X14" i="82"/>
  <c r="R26" i="82" s="1"/>
  <c r="X12" i="82"/>
  <c r="Z12" i="82" s="1"/>
  <c r="C11" i="81" s="1"/>
  <c r="X10" i="82"/>
  <c r="Z10" i="82" s="1"/>
  <c r="C9" i="81" s="1"/>
  <c r="Z8" i="82"/>
  <c r="C7" i="81" s="1"/>
  <c r="P26" i="82" l="1"/>
  <c r="X26" i="82" s="1"/>
  <c r="Z26" i="82" s="1"/>
  <c r="D11" i="81"/>
  <c r="D9" i="81"/>
  <c r="D15" i="81"/>
  <c r="D17" i="81"/>
  <c r="D19" i="81"/>
  <c r="D7" i="81"/>
  <c r="Z14" i="82"/>
  <c r="C13" i="81" s="1"/>
  <c r="Z24" i="82"/>
  <c r="J15" i="81" l="1"/>
  <c r="L15" i="81" s="1"/>
  <c r="J19" i="81"/>
  <c r="L19" i="81" s="1"/>
  <c r="J17" i="81"/>
  <c r="L17" i="81" s="1"/>
  <c r="J11" i="81"/>
  <c r="L11" i="81" s="1"/>
  <c r="D25" i="81"/>
  <c r="J7" i="81"/>
  <c r="L7" i="81" s="1"/>
  <c r="D27" i="81"/>
  <c r="J27" i="81" s="1"/>
  <c r="J9" i="81"/>
  <c r="L9" i="81" s="1"/>
  <c r="D13" i="81"/>
  <c r="J13" i="81" l="1"/>
  <c r="L13" i="81" s="1"/>
  <c r="J25" i="81"/>
  <c r="L25" i="81" s="1"/>
  <c r="E19" i="16" l="1"/>
  <c r="M31" i="15"/>
  <c r="L31" i="15"/>
  <c r="I84" i="79"/>
  <c r="I94" i="79" s="1"/>
  <c r="R99" i="79" s="1"/>
  <c r="Z99" i="79" s="1"/>
  <c r="Z101" i="79" s="1"/>
  <c r="Z102" i="79" s="1"/>
  <c r="F81" i="10"/>
  <c r="G82" i="10"/>
  <c r="I82" i="10"/>
  <c r="B31" i="43" s="1"/>
  <c r="J82" i="10"/>
  <c r="D31" i="43" s="1"/>
  <c r="K82" i="10"/>
  <c r="B30" i="43" s="1"/>
  <c r="L82" i="10"/>
  <c r="C30" i="43" s="1"/>
  <c r="I30" i="43" s="1"/>
  <c r="M82" i="10"/>
  <c r="D30" i="43" s="1"/>
  <c r="O82" i="10"/>
  <c r="S30" i="43" s="1"/>
  <c r="AA30" i="43" s="1"/>
  <c r="F40" i="10"/>
  <c r="AA31" i="43"/>
  <c r="AA33" i="43"/>
  <c r="K33" i="43"/>
  <c r="I31" i="43"/>
  <c r="I32" i="43"/>
  <c r="H82" i="10" l="1"/>
  <c r="D32" i="43" s="1"/>
  <c r="K32" i="43" s="1"/>
  <c r="N82" i="10"/>
  <c r="S32" i="43" s="1"/>
  <c r="AA32" i="43" s="1"/>
  <c r="AA43" i="43" s="1"/>
  <c r="X49" i="43" s="1"/>
  <c r="Z49" i="43" s="1"/>
  <c r="F82" i="10"/>
  <c r="G31" i="43"/>
  <c r="K31" i="43"/>
  <c r="K30" i="43"/>
  <c r="G30" i="43"/>
  <c r="K43" i="43" l="1"/>
  <c r="T48" i="43" s="1"/>
  <c r="G33" i="43"/>
  <c r="C33" i="43"/>
  <c r="I33" i="43" s="1"/>
  <c r="I43" i="43" s="1"/>
  <c r="R48" i="43" s="1"/>
  <c r="B32" i="43"/>
  <c r="G32" i="43" s="1"/>
  <c r="G43" i="43" l="1"/>
  <c r="P48" i="43" s="1"/>
  <c r="Z48" i="43" s="1"/>
  <c r="Z50" i="43" s="1"/>
</calcChain>
</file>

<file path=xl/sharedStrings.xml><?xml version="1.0" encoding="utf-8"?>
<sst xmlns="http://schemas.openxmlformats.org/spreadsheetml/2006/main" count="1231" uniqueCount="408">
  <si>
    <t>屋内</t>
  </si>
  <si>
    <t>屋内</t>
    <rPh sb="0" eb="2">
      <t>オクナイ</t>
    </rPh>
    <phoneticPr fontId="1"/>
  </si>
  <si>
    <t>屋外</t>
    <rPh sb="0" eb="2">
      <t>オクガイ</t>
    </rPh>
    <phoneticPr fontId="1"/>
  </si>
  <si>
    <t>埋設</t>
  </si>
  <si>
    <t>埋設</t>
    <rPh sb="0" eb="2">
      <t>マイセツ</t>
    </rPh>
    <phoneticPr fontId="1"/>
  </si>
  <si>
    <t>名称</t>
    <rPh sb="0" eb="2">
      <t>メイショウ</t>
    </rPh>
    <phoneticPr fontId="1"/>
  </si>
  <si>
    <t>計</t>
    <rPh sb="0" eb="1">
      <t>ケイ</t>
    </rPh>
    <phoneticPr fontId="1"/>
  </si>
  <si>
    <t>設計数量</t>
    <rPh sb="0" eb="2">
      <t>セッケイ</t>
    </rPh>
    <rPh sb="2" eb="4">
      <t>スウリョウ</t>
    </rPh>
    <phoneticPr fontId="1"/>
  </si>
  <si>
    <t>口径</t>
    <rPh sb="0" eb="2">
      <t>コウケイ</t>
    </rPh>
    <phoneticPr fontId="1"/>
  </si>
  <si>
    <t>材質</t>
    <rPh sb="0" eb="2">
      <t>ザイシツ</t>
    </rPh>
    <phoneticPr fontId="1"/>
  </si>
  <si>
    <t>ﾌﾗﾝｼﾞ規格</t>
    <rPh sb="5" eb="7">
      <t>キカク</t>
    </rPh>
    <phoneticPr fontId="1"/>
  </si>
  <si>
    <t>形状</t>
    <rPh sb="0" eb="2">
      <t>ケイジョウ</t>
    </rPh>
    <phoneticPr fontId="1"/>
  </si>
  <si>
    <t>弁類集計</t>
    <rPh sb="0" eb="1">
      <t>ベン</t>
    </rPh>
    <rPh sb="1" eb="2">
      <t>ルイ</t>
    </rPh>
    <rPh sb="2" eb="4">
      <t>シュウケイ</t>
    </rPh>
    <phoneticPr fontId="1"/>
  </si>
  <si>
    <t>小配管材料集計</t>
    <rPh sb="0" eb="1">
      <t>ショウ</t>
    </rPh>
    <rPh sb="1" eb="3">
      <t>ハイカン</t>
    </rPh>
    <rPh sb="3" eb="5">
      <t>ザイリョウ</t>
    </rPh>
    <rPh sb="5" eb="7">
      <t>シュウケイ</t>
    </rPh>
    <phoneticPr fontId="1"/>
  </si>
  <si>
    <t>数量</t>
    <rPh sb="0" eb="2">
      <t>スウリョウ</t>
    </rPh>
    <phoneticPr fontId="1"/>
  </si>
  <si>
    <t>-</t>
    <phoneticPr fontId="1"/>
  </si>
  <si>
    <t>屋内配管</t>
    <rPh sb="0" eb="2">
      <t>オクナイ</t>
    </rPh>
    <rPh sb="2" eb="4">
      <t>ハイカン</t>
    </rPh>
    <phoneticPr fontId="1"/>
  </si>
  <si>
    <t>屋外配管</t>
    <rPh sb="0" eb="2">
      <t>オクガイ</t>
    </rPh>
    <rPh sb="2" eb="4">
      <t>ハイカン</t>
    </rPh>
    <phoneticPr fontId="1"/>
  </si>
  <si>
    <t>配管工</t>
    <rPh sb="0" eb="3">
      <t>ハイカンコウ</t>
    </rPh>
    <phoneticPr fontId="1"/>
  </si>
  <si>
    <t>合計</t>
    <rPh sb="0" eb="2">
      <t>ゴウケイ</t>
    </rPh>
    <phoneticPr fontId="1"/>
  </si>
  <si>
    <t>総重量
（t）</t>
    <rPh sb="0" eb="3">
      <t>ソウジュウリョウ</t>
    </rPh>
    <phoneticPr fontId="1"/>
  </si>
  <si>
    <t>歩掛り
（人/m）</t>
    <rPh sb="0" eb="1">
      <t>ブ</t>
    </rPh>
    <rPh sb="1" eb="2">
      <t>ガカ</t>
    </rPh>
    <rPh sb="5" eb="6">
      <t>ニン</t>
    </rPh>
    <phoneticPr fontId="1"/>
  </si>
  <si>
    <t>人工
（人）</t>
    <rPh sb="0" eb="1">
      <t>ニン</t>
    </rPh>
    <rPh sb="1" eb="2">
      <t>ク</t>
    </rPh>
    <rPh sb="4" eb="5">
      <t>ニン</t>
    </rPh>
    <phoneticPr fontId="1"/>
  </si>
  <si>
    <t>配管据付数量</t>
    <rPh sb="0" eb="2">
      <t>ハイカン</t>
    </rPh>
    <rPh sb="2" eb="4">
      <t>スエツケ</t>
    </rPh>
    <rPh sb="4" eb="6">
      <t>スウリョウ</t>
    </rPh>
    <phoneticPr fontId="1"/>
  </si>
  <si>
    <t>口径
（mm）</t>
    <rPh sb="0" eb="2">
      <t>コウケイ</t>
    </rPh>
    <phoneticPr fontId="1"/>
  </si>
  <si>
    <t>埋設配管</t>
    <rPh sb="0" eb="2">
      <t>マイセツ</t>
    </rPh>
    <rPh sb="2" eb="4">
      <t>ハイカン</t>
    </rPh>
    <phoneticPr fontId="1"/>
  </si>
  <si>
    <t>ステンレス鋼鋼管</t>
    <rPh sb="5" eb="6">
      <t>コウ</t>
    </rPh>
    <rPh sb="6" eb="8">
      <t>コウカン</t>
    </rPh>
    <phoneticPr fontId="1"/>
  </si>
  <si>
    <t>塩化ビニル管</t>
    <rPh sb="0" eb="2">
      <t>エンカ</t>
    </rPh>
    <rPh sb="5" eb="6">
      <t>カン</t>
    </rPh>
    <phoneticPr fontId="1"/>
  </si>
  <si>
    <t>小配管据付工</t>
    <rPh sb="0" eb="3">
      <t>ショウハイカン</t>
    </rPh>
    <rPh sb="3" eb="5">
      <t>スエツケ</t>
    </rPh>
    <rPh sb="5" eb="6">
      <t>コウ</t>
    </rPh>
    <phoneticPr fontId="1"/>
  </si>
  <si>
    <t>小計</t>
    <rPh sb="0" eb="1">
      <t>ショウ</t>
    </rPh>
    <rPh sb="1" eb="2">
      <t>ケイ</t>
    </rPh>
    <phoneticPr fontId="1"/>
  </si>
  <si>
    <t>機器名称</t>
    <rPh sb="0" eb="2">
      <t>キキ</t>
    </rPh>
    <rPh sb="2" eb="4">
      <t>メイショウ</t>
    </rPh>
    <phoneticPr fontId="1"/>
  </si>
  <si>
    <t>規格・形状・寸法</t>
    <rPh sb="0" eb="2">
      <t>キカク</t>
    </rPh>
    <rPh sb="3" eb="5">
      <t>ケイジョウ</t>
    </rPh>
    <rPh sb="6" eb="8">
      <t>スンポウ</t>
    </rPh>
    <phoneticPr fontId="1"/>
  </si>
  <si>
    <t>歩掛り
Ｘ：総重量</t>
    <rPh sb="0" eb="1">
      <t>ブ</t>
    </rPh>
    <rPh sb="1" eb="2">
      <t>ガカ</t>
    </rPh>
    <rPh sb="6" eb="9">
      <t>ソウジュウリョウ</t>
    </rPh>
    <phoneticPr fontId="1"/>
  </si>
  <si>
    <t>分類</t>
    <rPh sb="0" eb="2">
      <t>ブンルイ</t>
    </rPh>
    <phoneticPr fontId="1"/>
  </si>
  <si>
    <t>据付工</t>
    <rPh sb="0" eb="2">
      <t>スエツケ</t>
    </rPh>
    <rPh sb="2" eb="3">
      <t>コウ</t>
    </rPh>
    <phoneticPr fontId="1"/>
  </si>
  <si>
    <t>据付労務</t>
    <rPh sb="0" eb="2">
      <t>スエツケ</t>
    </rPh>
    <rPh sb="2" eb="4">
      <t>ロウム</t>
    </rPh>
    <phoneticPr fontId="1"/>
  </si>
  <si>
    <t>機器等据付工</t>
    <rPh sb="0" eb="3">
      <t>キキトウ</t>
    </rPh>
    <rPh sb="3" eb="5">
      <t>スエツケ</t>
    </rPh>
    <rPh sb="5" eb="6">
      <t>コウ</t>
    </rPh>
    <phoneticPr fontId="1"/>
  </si>
  <si>
    <t>労務別人工数</t>
    <rPh sb="0" eb="2">
      <t>ロウム</t>
    </rPh>
    <rPh sb="2" eb="3">
      <t>ベツ</t>
    </rPh>
    <rPh sb="3" eb="4">
      <t>ニン</t>
    </rPh>
    <rPh sb="4" eb="5">
      <t>ク</t>
    </rPh>
    <rPh sb="5" eb="6">
      <t>スウ</t>
    </rPh>
    <phoneticPr fontId="1"/>
  </si>
  <si>
    <t>労務集計</t>
    <rPh sb="0" eb="2">
      <t>ロウム</t>
    </rPh>
    <rPh sb="2" eb="4">
      <t>シュウケイ</t>
    </rPh>
    <phoneticPr fontId="1"/>
  </si>
  <si>
    <t>排水･通気</t>
  </si>
  <si>
    <t>通気
排水</t>
    <rPh sb="0" eb="2">
      <t>ツウキ</t>
    </rPh>
    <rPh sb="3" eb="5">
      <t>ハイスイ</t>
    </rPh>
    <phoneticPr fontId="1"/>
  </si>
  <si>
    <t>通気・排水</t>
    <rPh sb="0" eb="2">
      <t>ツウキ</t>
    </rPh>
    <rPh sb="3" eb="5">
      <t>ハイスイ</t>
    </rPh>
    <phoneticPr fontId="1"/>
  </si>
  <si>
    <t>通気・排水配管</t>
    <rPh sb="0" eb="2">
      <t>ツウキ</t>
    </rPh>
    <rPh sb="3" eb="5">
      <t>ハイスイ</t>
    </rPh>
    <rPh sb="5" eb="7">
      <t>ハイカン</t>
    </rPh>
    <phoneticPr fontId="1"/>
  </si>
  <si>
    <t>配管</t>
    <rPh sb="0" eb="2">
      <t>ハイカン</t>
    </rPh>
    <phoneticPr fontId="1"/>
  </si>
  <si>
    <t>屋外</t>
  </si>
  <si>
    <t>合計 / 設計数量</t>
  </si>
  <si>
    <t>列ラベル</t>
  </si>
  <si>
    <t>総計</t>
  </si>
  <si>
    <t>行ラベル</t>
  </si>
  <si>
    <t>配管用（白・黒），水道用鋼管</t>
    <rPh sb="0" eb="3">
      <t>ハイカンヨウ</t>
    </rPh>
    <rPh sb="4" eb="5">
      <t>シロ</t>
    </rPh>
    <rPh sb="6" eb="7">
      <t>クロ</t>
    </rPh>
    <rPh sb="9" eb="12">
      <t>スイドウヨウ</t>
    </rPh>
    <rPh sb="12" eb="13">
      <t>コウ</t>
    </rPh>
    <rPh sb="13" eb="14">
      <t>カン</t>
    </rPh>
    <phoneticPr fontId="1"/>
  </si>
  <si>
    <t>ライニング鋼管</t>
    <rPh sb="5" eb="7">
      <t>コウカン</t>
    </rPh>
    <phoneticPr fontId="1"/>
  </si>
  <si>
    <t>配管用，水道用鋼管</t>
    <rPh sb="0" eb="2">
      <t>ハイカン</t>
    </rPh>
    <rPh sb="2" eb="3">
      <t>ヨウ</t>
    </rPh>
    <rPh sb="4" eb="7">
      <t>スイドウヨウ</t>
    </rPh>
    <rPh sb="7" eb="9">
      <t>コウカン</t>
    </rPh>
    <phoneticPr fontId="1"/>
  </si>
  <si>
    <t>ステンレス鋼鋼管</t>
    <rPh sb="5" eb="6">
      <t>コウ</t>
    </rPh>
    <rPh sb="6" eb="7">
      <t>コウ</t>
    </rPh>
    <rPh sb="7" eb="8">
      <t>カン</t>
    </rPh>
    <phoneticPr fontId="1"/>
  </si>
  <si>
    <t>配管工</t>
  </si>
  <si>
    <t>試験工</t>
    <rPh sb="0" eb="2">
      <t>シケン</t>
    </rPh>
    <rPh sb="2" eb="3">
      <t>コウ</t>
    </rPh>
    <phoneticPr fontId="1"/>
  </si>
  <si>
    <t>（類）</t>
    <phoneticPr fontId="1"/>
  </si>
  <si>
    <t>機械設備
据付工</t>
    <rPh sb="0" eb="2">
      <t>キカイ</t>
    </rPh>
    <rPh sb="2" eb="4">
      <t>セツビ</t>
    </rPh>
    <rPh sb="5" eb="7">
      <t>スエツケ</t>
    </rPh>
    <rPh sb="7" eb="8">
      <t>コウ</t>
    </rPh>
    <phoneticPr fontId="1"/>
  </si>
  <si>
    <t>普通
作業員</t>
    <rPh sb="0" eb="2">
      <t>フツウ</t>
    </rPh>
    <rPh sb="3" eb="6">
      <t>サギョウイン</t>
    </rPh>
    <phoneticPr fontId="1"/>
  </si>
  <si>
    <t>設備
機械工</t>
    <rPh sb="0" eb="2">
      <t>セツビ</t>
    </rPh>
    <rPh sb="3" eb="5">
      <t>キカイ</t>
    </rPh>
    <rPh sb="5" eb="6">
      <t>コウ</t>
    </rPh>
    <phoneticPr fontId="1"/>
  </si>
  <si>
    <t>重　量
（kg）</t>
    <rPh sb="0" eb="1">
      <t>シゲ</t>
    </rPh>
    <rPh sb="2" eb="3">
      <t>リョウ</t>
    </rPh>
    <phoneticPr fontId="1"/>
  </si>
  <si>
    <t>配管工</t>
    <rPh sb="0" eb="2">
      <t>ハイカン</t>
    </rPh>
    <rPh sb="2" eb="3">
      <t>コウ</t>
    </rPh>
    <phoneticPr fontId="1"/>
  </si>
  <si>
    <t>撤去工</t>
    <rPh sb="0" eb="2">
      <t>テッキョ</t>
    </rPh>
    <rPh sb="2" eb="3">
      <t>コウ</t>
    </rPh>
    <phoneticPr fontId="1"/>
  </si>
  <si>
    <t>撤去</t>
    <rPh sb="0" eb="2">
      <t>テッキョ</t>
    </rPh>
    <phoneticPr fontId="1"/>
  </si>
  <si>
    <t>×</t>
    <phoneticPr fontId="1"/>
  </si>
  <si>
    <t>再利用撤去工</t>
    <rPh sb="0" eb="1">
      <t>サイ</t>
    </rPh>
    <rPh sb="1" eb="3">
      <t>リヨウ</t>
    </rPh>
    <rPh sb="3" eb="5">
      <t>テッキョ</t>
    </rPh>
    <rPh sb="5" eb="6">
      <t>コウ</t>
    </rPh>
    <phoneticPr fontId="1"/>
  </si>
  <si>
    <t>既設屋内配管</t>
    <rPh sb="0" eb="2">
      <t>キセツ</t>
    </rPh>
    <rPh sb="2" eb="4">
      <t>オクナイ</t>
    </rPh>
    <rPh sb="4" eb="6">
      <t>ハイカン</t>
    </rPh>
    <phoneticPr fontId="1"/>
  </si>
  <si>
    <t>屋内(既設)</t>
  </si>
  <si>
    <t>屋内
(既設)</t>
    <rPh sb="0" eb="2">
      <t>オクナイ</t>
    </rPh>
    <rPh sb="4" eb="6">
      <t>キセツ</t>
    </rPh>
    <phoneticPr fontId="1"/>
  </si>
  <si>
    <t>屋内(既設)配管</t>
    <rPh sb="0" eb="2">
      <t>オクナイ</t>
    </rPh>
    <rPh sb="3" eb="5">
      <t>キセツ</t>
    </rPh>
    <rPh sb="6" eb="8">
      <t>ハイカン</t>
    </rPh>
    <phoneticPr fontId="1"/>
  </si>
  <si>
    <t>小配管据付工（再利用）</t>
    <rPh sb="0" eb="3">
      <t>ショウハイカン</t>
    </rPh>
    <rPh sb="3" eb="5">
      <t>スエツケ</t>
    </rPh>
    <rPh sb="5" eb="6">
      <t>コウ</t>
    </rPh>
    <rPh sb="7" eb="10">
      <t>サイリヨウ</t>
    </rPh>
    <phoneticPr fontId="1"/>
  </si>
  <si>
    <t>小配管据付工（撤去）</t>
    <rPh sb="0" eb="3">
      <t>ショウハイカン</t>
    </rPh>
    <rPh sb="3" eb="5">
      <t>スエツケ</t>
    </rPh>
    <rPh sb="5" eb="6">
      <t>コウ</t>
    </rPh>
    <rPh sb="7" eb="9">
      <t>テッキョ</t>
    </rPh>
    <phoneticPr fontId="1"/>
  </si>
  <si>
    <t>SUS</t>
  </si>
  <si>
    <t>SCS</t>
  </si>
  <si>
    <t>SCS</t>
    <phoneticPr fontId="1"/>
  </si>
  <si>
    <t>塩ビ</t>
  </si>
  <si>
    <t>50A</t>
    <phoneticPr fontId="1"/>
  </si>
  <si>
    <t>10K</t>
  </si>
  <si>
    <t>300L</t>
    <phoneticPr fontId="1"/>
  </si>
  <si>
    <t>25A</t>
    <phoneticPr fontId="1"/>
  </si>
  <si>
    <t>50A</t>
    <phoneticPr fontId="1"/>
  </si>
  <si>
    <t>鋼管</t>
  </si>
  <si>
    <t/>
  </si>
  <si>
    <t>*</t>
  </si>
  <si>
    <t>Ｘ^</t>
  </si>
  <si>
    <t>機械設備
据付工</t>
  </si>
  <si>
    <t>普通
作業員</t>
  </si>
  <si>
    <t>設備
機械工</t>
  </si>
  <si>
    <t>2F短管</t>
    <phoneticPr fontId="1"/>
  </si>
  <si>
    <t>32A</t>
    <phoneticPr fontId="1"/>
  </si>
  <si>
    <t>3660L</t>
    <phoneticPr fontId="1"/>
  </si>
  <si>
    <t>740L</t>
    <phoneticPr fontId="1"/>
  </si>
  <si>
    <t>2000L</t>
    <phoneticPr fontId="1"/>
  </si>
  <si>
    <t>32A×40A</t>
    <phoneticPr fontId="1"/>
  </si>
  <si>
    <t>スライドジョイント</t>
    <phoneticPr fontId="1"/>
  </si>
  <si>
    <t>40A</t>
    <phoneticPr fontId="1"/>
  </si>
  <si>
    <t>200L</t>
    <phoneticPr fontId="1"/>
  </si>
  <si>
    <t>【原水流入管】</t>
    <phoneticPr fontId="1"/>
  </si>
  <si>
    <t>3FＴ字管</t>
    <phoneticPr fontId="1"/>
  </si>
  <si>
    <t>FCD</t>
    <phoneticPr fontId="1"/>
  </si>
  <si>
    <t>50A×25A</t>
    <phoneticPr fontId="1"/>
  </si>
  <si>
    <t>2500L</t>
    <phoneticPr fontId="1"/>
  </si>
  <si>
    <t>250L×100H</t>
    <phoneticPr fontId="1"/>
  </si>
  <si>
    <t>700L</t>
    <phoneticPr fontId="1"/>
  </si>
  <si>
    <t>ストレーナー</t>
    <phoneticPr fontId="1"/>
  </si>
  <si>
    <t>減圧弁</t>
    <phoneticPr fontId="1"/>
  </si>
  <si>
    <t>可とう管</t>
    <phoneticPr fontId="1"/>
  </si>
  <si>
    <t>ゴム</t>
    <phoneticPr fontId="1"/>
  </si>
  <si>
    <t>【処理水流出管】</t>
    <phoneticPr fontId="1"/>
  </si>
  <si>
    <t>760L</t>
    <phoneticPr fontId="1"/>
  </si>
  <si>
    <t>1448L</t>
    <phoneticPr fontId="1"/>
  </si>
  <si>
    <t>HI-PVC</t>
    <phoneticPr fontId="1"/>
  </si>
  <si>
    <t>HI</t>
    <phoneticPr fontId="1"/>
  </si>
  <si>
    <t>小型空気弁</t>
    <phoneticPr fontId="1"/>
  </si>
  <si>
    <t>【有圧排水管】</t>
    <phoneticPr fontId="1"/>
  </si>
  <si>
    <t>屋内40A</t>
    <rPh sb="0" eb="2">
      <t>オクナイ</t>
    </rPh>
    <phoneticPr fontId="1"/>
  </si>
  <si>
    <t>屋内既設50A</t>
    <rPh sb="0" eb="2">
      <t>オクナイ</t>
    </rPh>
    <rPh sb="2" eb="4">
      <t>キセツ</t>
    </rPh>
    <phoneticPr fontId="1"/>
  </si>
  <si>
    <t>屋外40A</t>
    <rPh sb="0" eb="1">
      <t>ヤ</t>
    </rPh>
    <rPh sb="1" eb="2">
      <t>ガイ</t>
    </rPh>
    <phoneticPr fontId="1"/>
  </si>
  <si>
    <t>屋内32A</t>
    <rPh sb="0" eb="2">
      <t>オクナイ</t>
    </rPh>
    <phoneticPr fontId="1"/>
  </si>
  <si>
    <t>屋外32A</t>
    <rPh sb="0" eb="1">
      <t>ヤ</t>
    </rPh>
    <rPh sb="1" eb="2">
      <t>ガイ</t>
    </rPh>
    <phoneticPr fontId="1"/>
  </si>
  <si>
    <t>屋内25A</t>
    <rPh sb="0" eb="2">
      <t>オクナイ</t>
    </rPh>
    <phoneticPr fontId="1"/>
  </si>
  <si>
    <t>屋外25A</t>
    <rPh sb="0" eb="1">
      <t>ヤ</t>
    </rPh>
    <rPh sb="1" eb="2">
      <t>ガイ</t>
    </rPh>
    <phoneticPr fontId="1"/>
  </si>
  <si>
    <t>【無圧排水管】</t>
    <phoneticPr fontId="1"/>
  </si>
  <si>
    <t>排水40A</t>
    <rPh sb="0" eb="2">
      <t>ハイスイ</t>
    </rPh>
    <phoneticPr fontId="1"/>
  </si>
  <si>
    <t>排水25A</t>
    <rPh sb="0" eb="2">
      <t>ハイスイ</t>
    </rPh>
    <phoneticPr fontId="1"/>
  </si>
  <si>
    <t>ゲートバルブ</t>
    <phoneticPr fontId="1"/>
  </si>
  <si>
    <t>100L</t>
    <phoneticPr fontId="1"/>
  </si>
  <si>
    <t>減圧弁</t>
    <rPh sb="0" eb="3">
      <t>ゲンアツベン</t>
    </rPh>
    <phoneticPr fontId="1"/>
  </si>
  <si>
    <t>小型空気弁</t>
    <rPh sb="0" eb="2">
      <t>コガタ</t>
    </rPh>
    <rPh sb="2" eb="5">
      <t>クウキベン</t>
    </rPh>
    <phoneticPr fontId="1"/>
  </si>
  <si>
    <t>圧力計</t>
    <rPh sb="0" eb="3">
      <t>アツリョクケイ</t>
    </rPh>
    <phoneticPr fontId="1"/>
  </si>
  <si>
    <t>屋内既設25A</t>
    <rPh sb="0" eb="2">
      <t>オクナイ</t>
    </rPh>
    <rPh sb="2" eb="4">
      <t>キセツ</t>
    </rPh>
    <phoneticPr fontId="1"/>
  </si>
  <si>
    <t>小配管材料集計１</t>
    <rPh sb="0" eb="1">
      <t>ショウ</t>
    </rPh>
    <rPh sb="1" eb="3">
      <t>ハイカン</t>
    </rPh>
    <rPh sb="3" eb="5">
      <t>ザイリョウ</t>
    </rPh>
    <rPh sb="5" eb="7">
      <t>シュウケイ</t>
    </rPh>
    <phoneticPr fontId="1"/>
  </si>
  <si>
    <t>小配管材料集計２</t>
    <rPh sb="0" eb="1">
      <t>ショウ</t>
    </rPh>
    <rPh sb="1" eb="3">
      <t>ハイカン</t>
    </rPh>
    <rPh sb="3" eb="5">
      <t>ザイリョウ</t>
    </rPh>
    <rPh sb="5" eb="7">
      <t>シュウケイ</t>
    </rPh>
    <phoneticPr fontId="1"/>
  </si>
  <si>
    <t>１計</t>
    <rPh sb="1" eb="2">
      <t>ケイ</t>
    </rPh>
    <phoneticPr fontId="1"/>
  </si>
  <si>
    <t>２計</t>
    <rPh sb="1" eb="2">
      <t>ケイ</t>
    </rPh>
    <phoneticPr fontId="1"/>
  </si>
  <si>
    <t>1・２合計</t>
    <rPh sb="3" eb="5">
      <t>ゴウケイ</t>
    </rPh>
    <phoneticPr fontId="1"/>
  </si>
  <si>
    <t>ポンプ</t>
    <phoneticPr fontId="1"/>
  </si>
  <si>
    <t>機器</t>
    <rPh sb="0" eb="2">
      <t>キキ</t>
    </rPh>
    <phoneticPr fontId="1"/>
  </si>
  <si>
    <t>数量計算書</t>
    <rPh sb="0" eb="2">
      <t>スウリョウ</t>
    </rPh>
    <rPh sb="2" eb="4">
      <t>ケイサン</t>
    </rPh>
    <rPh sb="4" eb="5">
      <t>ショ</t>
    </rPh>
    <phoneticPr fontId="15"/>
  </si>
  <si>
    <t>複合工集計</t>
    <rPh sb="0" eb="2">
      <t>フクゴウ</t>
    </rPh>
    <rPh sb="2" eb="3">
      <t>コウ</t>
    </rPh>
    <rPh sb="3" eb="5">
      <t>シュウケイ</t>
    </rPh>
    <phoneticPr fontId="15"/>
  </si>
  <si>
    <t>項目</t>
    <rPh sb="0" eb="2">
      <t>コウモク</t>
    </rPh>
    <phoneticPr fontId="15"/>
  </si>
  <si>
    <t>明細</t>
    <rPh sb="0" eb="2">
      <t>メイサイ</t>
    </rPh>
    <phoneticPr fontId="15"/>
  </si>
  <si>
    <t>単位数量</t>
    <rPh sb="0" eb="2">
      <t>タンイ</t>
    </rPh>
    <rPh sb="2" eb="4">
      <t>スウリョウ</t>
    </rPh>
    <phoneticPr fontId="15"/>
  </si>
  <si>
    <t>計</t>
    <rPh sb="0" eb="1">
      <t>ケイ</t>
    </rPh>
    <phoneticPr fontId="15"/>
  </si>
  <si>
    <t>単位</t>
    <rPh sb="0" eb="2">
      <t>タンイ</t>
    </rPh>
    <phoneticPr fontId="15"/>
  </si>
  <si>
    <t>数量</t>
    <rPh sb="0" eb="2">
      <t>スウリョウ</t>
    </rPh>
    <phoneticPr fontId="15"/>
  </si>
  <si>
    <t>施工延長(m)</t>
    <rPh sb="0" eb="2">
      <t>セコウ</t>
    </rPh>
    <rPh sb="2" eb="4">
      <t>エンチョウ</t>
    </rPh>
    <phoneticPr fontId="15"/>
  </si>
  <si>
    <t>Co舗装版切断工</t>
    <rPh sb="1" eb="3">
      <t>ホソウ</t>
    </rPh>
    <rPh sb="3" eb="4">
      <t>バン</t>
    </rPh>
    <rPh sb="4" eb="6">
      <t>セツダン</t>
    </rPh>
    <rPh sb="6" eb="7">
      <t>コウ</t>
    </rPh>
    <phoneticPr fontId="15"/>
  </si>
  <si>
    <t>t=7cm(15㎝以下)</t>
    <rPh sb="9" eb="11">
      <t>イカ</t>
    </rPh>
    <phoneticPr fontId="15"/>
  </si>
  <si>
    <t>ｍ</t>
    <phoneticPr fontId="15"/>
  </si>
  <si>
    <t>直接掘削積込</t>
    <rPh sb="0" eb="1">
      <t>チョクセツ</t>
    </rPh>
    <rPh sb="1" eb="3">
      <t>クッサク</t>
    </rPh>
    <rPh sb="3" eb="5">
      <t>ツミコミ</t>
    </rPh>
    <rPh sb="5" eb="6">
      <t>コウ</t>
    </rPh>
    <phoneticPr fontId="15"/>
  </si>
  <si>
    <t>舗装版破砕工</t>
    <rPh sb="3" eb="5">
      <t>ハサイ</t>
    </rPh>
    <rPh sb="5" eb="6">
      <t>コウ</t>
    </rPh>
    <phoneticPr fontId="15"/>
  </si>
  <si>
    <t>m2</t>
    <phoneticPr fontId="15"/>
  </si>
  <si>
    <t>バックホウ</t>
  </si>
  <si>
    <t>小規模</t>
    <rPh sb="0" eb="2">
      <t>ショウキボ</t>
    </rPh>
    <phoneticPr fontId="17"/>
  </si>
  <si>
    <t>掘削工</t>
    <rPh sb="0" eb="2">
      <t>クッサク</t>
    </rPh>
    <rPh sb="2" eb="3">
      <t>コウ</t>
    </rPh>
    <phoneticPr fontId="15"/>
  </si>
  <si>
    <t>BH:0.10m3</t>
    <phoneticPr fontId="15"/>
  </si>
  <si>
    <t>m3</t>
    <phoneticPr fontId="17"/>
  </si>
  <si>
    <t>流用土</t>
    <rPh sb="0" eb="3">
      <t>リュウヨウド</t>
    </rPh>
    <phoneticPr fontId="17"/>
  </si>
  <si>
    <t>埋戻締固工</t>
    <phoneticPr fontId="15"/>
  </si>
  <si>
    <t>BH:0.20m3</t>
    <phoneticPr fontId="15"/>
  </si>
  <si>
    <t>埋設表示ｼｰﾄ工</t>
    <rPh sb="0" eb="1">
      <t>マイセツ</t>
    </rPh>
    <rPh sb="1" eb="3">
      <t>ヒョウジ</t>
    </rPh>
    <rPh sb="6" eb="7">
      <t>コウ</t>
    </rPh>
    <phoneticPr fontId="15"/>
  </si>
  <si>
    <t>W150ｼﾝｸﾞﾙ</t>
    <phoneticPr fontId="15"/>
  </si>
  <si>
    <r>
      <t>歩道 BH:0.08m</t>
    </r>
    <r>
      <rPr>
        <vertAlign val="superscript"/>
        <sz val="10"/>
        <rFont val="ＭＳ 明朝"/>
        <family val="1"/>
        <charset val="128"/>
      </rPr>
      <t>3</t>
    </r>
    <rPh sb="0" eb="2">
      <t>ホドウ</t>
    </rPh>
    <phoneticPr fontId="15"/>
  </si>
  <si>
    <t>RC-40 t=10㎝</t>
    <phoneticPr fontId="15"/>
  </si>
  <si>
    <t>m2</t>
    <phoneticPr fontId="17"/>
  </si>
  <si>
    <t>ｺﾝｸﾘｰﾄ舗装工</t>
    <rPh sb="6" eb="8">
      <t>ホソウ</t>
    </rPh>
    <rPh sb="8" eb="9">
      <t>コウ</t>
    </rPh>
    <phoneticPr fontId="15"/>
  </si>
  <si>
    <t>t=7㎝</t>
    <phoneticPr fontId="15"/>
  </si>
  <si>
    <t>ｺﾝｸﾘｰﾄ使用量</t>
    <rPh sb="6" eb="9">
      <t>シヨウリョウ</t>
    </rPh>
    <phoneticPr fontId="15"/>
  </si>
  <si>
    <t>m3</t>
  </si>
  <si>
    <t>BH:0.10m3 Dt:2t</t>
  </si>
  <si>
    <t>残土処理工</t>
    <phoneticPr fontId="15"/>
  </si>
  <si>
    <t>土砂 DIDなしL12km以下</t>
    <phoneticPr fontId="15"/>
  </si>
  <si>
    <r>
      <t>小規模</t>
    </r>
    <r>
      <rPr>
        <sz val="10"/>
        <rFont val="ＭＳ 明朝"/>
        <family val="1"/>
        <charset val="128"/>
      </rPr>
      <t xml:space="preserve"> Dt:2t</t>
    </r>
    <rPh sb="0" eb="3">
      <t>ショウキボ</t>
    </rPh>
    <phoneticPr fontId="17"/>
  </si>
  <si>
    <t>DIDなしL12km以下</t>
    <rPh sb="9" eb="11">
      <t>イカ</t>
    </rPh>
    <phoneticPr fontId="15"/>
  </si>
  <si>
    <t>数量計算書（複合工）</t>
    <rPh sb="6" eb="8">
      <t>フクゴウ</t>
    </rPh>
    <rPh sb="8" eb="9">
      <t>コウ</t>
    </rPh>
    <phoneticPr fontId="17"/>
  </si>
  <si>
    <t>1ｍ当り</t>
    <rPh sb="2" eb="3">
      <t>アタ</t>
    </rPh>
    <phoneticPr fontId="17"/>
  </si>
  <si>
    <t>単</t>
  </si>
  <si>
    <t>名　称</t>
  </si>
  <si>
    <t>明　細</t>
  </si>
  <si>
    <t>算　　　　　　　　式</t>
  </si>
  <si>
    <t>数　量</t>
  </si>
  <si>
    <t>位</t>
  </si>
  <si>
    <t>両側</t>
    <rPh sb="0" eb="2">
      <t>リョウガワ</t>
    </rPh>
    <phoneticPr fontId="1"/>
  </si>
  <si>
    <t>＝</t>
    <phoneticPr fontId="15"/>
  </si>
  <si>
    <t>×</t>
    <phoneticPr fontId="15"/>
  </si>
  <si>
    <t>バックホウ</t>
    <phoneticPr fontId="17"/>
  </si>
  <si>
    <t>掘削工</t>
    <rPh sb="0" eb="2">
      <t>クッサク</t>
    </rPh>
    <rPh sb="2" eb="3">
      <t>コウ</t>
    </rPh>
    <phoneticPr fontId="17"/>
  </si>
  <si>
    <r>
      <t>BH:0.10m</t>
    </r>
    <r>
      <rPr>
        <vertAlign val="superscript"/>
        <sz val="10"/>
        <rFont val="ＭＳ 明朝"/>
        <family val="1"/>
        <charset val="128"/>
      </rPr>
      <t>3</t>
    </r>
    <phoneticPr fontId="17"/>
  </si>
  <si>
    <t>×</t>
    <phoneticPr fontId="17"/>
  </si>
  <si>
    <t>＝</t>
    <phoneticPr fontId="17"/>
  </si>
  <si>
    <t>埋戻締固工</t>
  </si>
  <si>
    <r>
      <t>BH:0.20m</t>
    </r>
    <r>
      <rPr>
        <vertAlign val="superscript"/>
        <sz val="10"/>
        <rFont val="ＭＳ 明朝"/>
        <family val="1"/>
        <charset val="128"/>
      </rPr>
      <t>3</t>
    </r>
    <phoneticPr fontId="17"/>
  </si>
  <si>
    <t>RC-40 t=10㎝</t>
    <phoneticPr fontId="17"/>
  </si>
  <si>
    <t>ｺﾝｸﾘｰﾄ舗装工</t>
    <rPh sb="6" eb="8">
      <t>ホソウ</t>
    </rPh>
    <rPh sb="8" eb="9">
      <t>コウ</t>
    </rPh>
    <phoneticPr fontId="17"/>
  </si>
  <si>
    <t>×</t>
  </si>
  <si>
    <t>＝</t>
  </si>
  <si>
    <t>ﾛｽ率</t>
    <rPh sb="2" eb="3">
      <t>リツ</t>
    </rPh>
    <phoneticPr fontId="15"/>
  </si>
  <si>
    <r>
      <t>BH:0.10m</t>
    </r>
    <r>
      <rPr>
        <vertAlign val="superscript"/>
        <sz val="10"/>
        <rFont val="ＭＳ 明朝"/>
        <family val="1"/>
        <charset val="128"/>
      </rPr>
      <t>3</t>
    </r>
    <r>
      <rPr>
        <sz val="10"/>
        <rFont val="ＭＳ 明朝"/>
        <family val="1"/>
        <charset val="128"/>
      </rPr>
      <t xml:space="preserve"> Dt:2t</t>
    </r>
    <phoneticPr fontId="17"/>
  </si>
  <si>
    <t>残土処理工</t>
  </si>
  <si>
    <t>土砂 DIDなしL12km以下</t>
    <phoneticPr fontId="17"/>
  </si>
  <si>
    <t>-</t>
    <phoneticPr fontId="15"/>
  </si>
  <si>
    <t>DIDなしL12km以下</t>
    <rPh sb="9" eb="11">
      <t>イカ</t>
    </rPh>
    <phoneticPr fontId="17"/>
  </si>
  <si>
    <t>ﾜｲﾔｰﾒｯｼｭ</t>
  </si>
  <si>
    <t>ﾜｲﾔｰﾒｯｼｭ</t>
    <phoneticPr fontId="1"/>
  </si>
  <si>
    <t>φ6 100×100</t>
  </si>
  <si>
    <t>φ6 100×100</t>
    <phoneticPr fontId="1"/>
  </si>
  <si>
    <t>排水管土工</t>
    <rPh sb="0" eb="2">
      <t>ハイスイ</t>
    </rPh>
    <rPh sb="2" eb="4">
      <t>ドコウ</t>
    </rPh>
    <phoneticPr fontId="17"/>
  </si>
  <si>
    <r>
      <t>歩道 BH:0.08m</t>
    </r>
    <r>
      <rPr>
        <vertAlign val="superscript"/>
        <sz val="9"/>
        <rFont val="ＭＳ 明朝"/>
        <family val="1"/>
        <charset val="128"/>
      </rPr>
      <t>3</t>
    </r>
    <rPh sb="0" eb="2">
      <t>ホドウ</t>
    </rPh>
    <phoneticPr fontId="15"/>
  </si>
  <si>
    <r>
      <t>小規模</t>
    </r>
    <r>
      <rPr>
        <sz val="9"/>
        <rFont val="ＭＳ 明朝"/>
        <family val="1"/>
        <charset val="128"/>
      </rPr>
      <t xml:space="preserve"> Dt:2t</t>
    </r>
    <rPh sb="0" eb="3">
      <t>ショウキボ</t>
    </rPh>
    <phoneticPr fontId="17"/>
  </si>
  <si>
    <t>排水管土工</t>
    <rPh sb="0" eb="2">
      <t>ハイスイ</t>
    </rPh>
    <rPh sb="2" eb="3">
      <t>カン</t>
    </rPh>
    <rPh sb="3" eb="5">
      <t>ドコウ</t>
    </rPh>
    <phoneticPr fontId="15"/>
  </si>
  <si>
    <t>25A</t>
  </si>
  <si>
    <t>ネジ</t>
    <phoneticPr fontId="1"/>
  </si>
  <si>
    <t>逆洗管
(ﾎﾟﾝﾝﾌﾟ廻)</t>
    <phoneticPr fontId="1"/>
  </si>
  <si>
    <t>逆洗管
(ろ過装置廻)</t>
    <phoneticPr fontId="1"/>
  </si>
  <si>
    <t>【逆洗管(ポンプ廻)】</t>
    <phoneticPr fontId="1"/>
  </si>
  <si>
    <t>【逆洗管(ろ過装置廻)】</t>
    <rPh sb="1" eb="3">
      <t>ギャクセン</t>
    </rPh>
    <rPh sb="3" eb="4">
      <t>カン</t>
    </rPh>
    <rPh sb="6" eb="7">
      <t>カ</t>
    </rPh>
    <rPh sb="7" eb="9">
      <t>ソウチ</t>
    </rPh>
    <rPh sb="9" eb="10">
      <t>マワ</t>
    </rPh>
    <phoneticPr fontId="1"/>
  </si>
  <si>
    <t>2F短管</t>
    <rPh sb="2" eb="4">
      <t>タンカン</t>
    </rPh>
    <phoneticPr fontId="2"/>
  </si>
  <si>
    <t>445L</t>
    <phoneticPr fontId="1"/>
  </si>
  <si>
    <t>32A</t>
  </si>
  <si>
    <t>135L×255L</t>
    <phoneticPr fontId="1"/>
  </si>
  <si>
    <t>2F90°曲管 10mm･25mmｿｹｯﾄ付</t>
    <phoneticPr fontId="1"/>
  </si>
  <si>
    <t>2F90°S字管</t>
    <rPh sb="6" eb="7">
      <t>ジ</t>
    </rPh>
    <rPh sb="7" eb="8">
      <t>カン</t>
    </rPh>
    <phoneticPr fontId="1"/>
  </si>
  <si>
    <t>150L×180L×150L</t>
    <phoneticPr fontId="1"/>
  </si>
  <si>
    <t>ポンプ付属品</t>
    <rPh sb="3" eb="5">
      <t>フゾク</t>
    </rPh>
    <rPh sb="5" eb="6">
      <t>ヒン</t>
    </rPh>
    <phoneticPr fontId="1"/>
  </si>
  <si>
    <t>FCD</t>
    <phoneticPr fontId="1"/>
  </si>
  <si>
    <t>2F90°曲管</t>
    <phoneticPr fontId="1"/>
  </si>
  <si>
    <t>300L×150L</t>
    <phoneticPr fontId="1"/>
  </si>
  <si>
    <t>150L×150L</t>
    <phoneticPr fontId="1"/>
  </si>
  <si>
    <t>2F90°片落曲管</t>
    <rPh sb="5" eb="7">
      <t>カタオチ</t>
    </rPh>
    <phoneticPr fontId="1"/>
  </si>
  <si>
    <t>200L×384L</t>
    <phoneticPr fontId="1"/>
  </si>
  <si>
    <t>ｽﾗｲﾄﾞｼﾞｮｲﾝﾄ</t>
    <phoneticPr fontId="1"/>
  </si>
  <si>
    <t>1F1ﾈｼﾞ短管</t>
    <phoneticPr fontId="1"/>
  </si>
  <si>
    <t>ｽｲﾝｸﾞ式逆止弁</t>
    <phoneticPr fontId="1"/>
  </si>
  <si>
    <t>ｽﾙｰｽ弁</t>
    <phoneticPr fontId="1"/>
  </si>
  <si>
    <t>圧力計　ｺｯｸ共</t>
    <phoneticPr fontId="1"/>
  </si>
  <si>
    <t>ﾈｼﾞ</t>
    <phoneticPr fontId="1"/>
  </si>
  <si>
    <t>3/8ﾈｼﾞ</t>
    <phoneticPr fontId="1"/>
  </si>
  <si>
    <t>96L×200L×92L</t>
    <phoneticPr fontId="1"/>
  </si>
  <si>
    <t>120L×180L×120L</t>
    <phoneticPr fontId="1"/>
  </si>
  <si>
    <t>丸ﾊﾝﾄﾞﾙ式ｿﾌﾄｼｰﾙ弁</t>
    <phoneticPr fontId="1"/>
  </si>
  <si>
    <t>ｹﾞｰﾄﾊﾞﾙﾌﾞ</t>
    <phoneticPr fontId="1"/>
  </si>
  <si>
    <t>ｽﾄﾚｰﾅｰ</t>
    <phoneticPr fontId="1"/>
  </si>
  <si>
    <t>2F90°曲管 10mmｿｹｯﾄ付</t>
    <phoneticPr fontId="1"/>
  </si>
  <si>
    <t>2F90°片落曲管</t>
    <phoneticPr fontId="1"/>
  </si>
  <si>
    <t>147L×150L</t>
    <phoneticPr fontId="1"/>
  </si>
  <si>
    <t>70L×800L×130L</t>
    <phoneticPr fontId="1"/>
  </si>
  <si>
    <t>334L×100L</t>
    <phoneticPr fontId="1"/>
  </si>
  <si>
    <t>746L×150L</t>
    <phoneticPr fontId="1"/>
  </si>
  <si>
    <t>2F90°S字管</t>
    <phoneticPr fontId="1"/>
  </si>
  <si>
    <t>70L×150L×70L</t>
    <phoneticPr fontId="1"/>
  </si>
  <si>
    <t>344L</t>
    <phoneticPr fontId="1"/>
  </si>
  <si>
    <t>130L×650L×70L</t>
    <phoneticPr fontId="1"/>
  </si>
  <si>
    <t>25A×50A</t>
    <phoneticPr fontId="1"/>
  </si>
  <si>
    <t>70L×580L</t>
    <phoneticPr fontId="1"/>
  </si>
  <si>
    <t>120L×120L</t>
    <phoneticPr fontId="1"/>
  </si>
  <si>
    <t>647L</t>
    <phoneticPr fontId="1"/>
  </si>
  <si>
    <t>50A</t>
  </si>
  <si>
    <t>100L×851L</t>
    <phoneticPr fontId="1"/>
  </si>
  <si>
    <t>TSﾌﾗﾝｼﾞ</t>
    <phoneticPr fontId="1"/>
  </si>
  <si>
    <t>HIｴﾙﾎﾞ</t>
    <phoneticPr fontId="1"/>
  </si>
  <si>
    <t>硬質ﾎﾟﾘ塩化ﾋﾞﾆﾙ管</t>
    <rPh sb="0" eb="2">
      <t>コウシツ</t>
    </rPh>
    <rPh sb="5" eb="7">
      <t>エンカ</t>
    </rPh>
    <rPh sb="11" eb="12">
      <t>カン</t>
    </rPh>
    <phoneticPr fontId="1"/>
  </si>
  <si>
    <t>280L×795L</t>
    <phoneticPr fontId="1"/>
  </si>
  <si>
    <t>1770L</t>
    <phoneticPr fontId="1"/>
  </si>
  <si>
    <t>1570L</t>
    <phoneticPr fontId="1"/>
  </si>
  <si>
    <t>処理水
流出管</t>
    <phoneticPr fontId="1"/>
  </si>
  <si>
    <t>無圧
排水管</t>
    <phoneticPr fontId="1"/>
  </si>
  <si>
    <t>有圧
排水管</t>
    <phoneticPr fontId="1"/>
  </si>
  <si>
    <t>原水
流入管</t>
    <phoneticPr fontId="1"/>
  </si>
  <si>
    <t>丸ﾊﾝﾄﾞﾙ式ｿﾌﾄｼｰﾙ弁</t>
    <rPh sb="0" eb="1">
      <t>マル</t>
    </rPh>
    <rPh sb="6" eb="7">
      <t>シキ</t>
    </rPh>
    <rPh sb="13" eb="14">
      <t>ベン</t>
    </rPh>
    <phoneticPr fontId="1"/>
  </si>
  <si>
    <t>（ 機 械 設 備 ）</t>
    <rPh sb="2" eb="3">
      <t>キ</t>
    </rPh>
    <rPh sb="4" eb="5">
      <t>カイ</t>
    </rPh>
    <rPh sb="6" eb="7">
      <t>セツ</t>
    </rPh>
    <rPh sb="8" eb="9">
      <t>ビ</t>
    </rPh>
    <phoneticPr fontId="15"/>
  </si>
  <si>
    <t>3/8</t>
    <phoneticPr fontId="1"/>
  </si>
  <si>
    <t>m</t>
  </si>
  <si>
    <t>本</t>
  </si>
  <si>
    <t>摘要</t>
    <rPh sb="0" eb="2">
      <t>テキヨウ</t>
    </rPh>
    <phoneticPr fontId="15"/>
  </si>
  <si>
    <t>数　量</t>
    <rPh sb="0" eb="3">
      <t>スウリョウ</t>
    </rPh>
    <phoneticPr fontId="15"/>
  </si>
  <si>
    <t>規格</t>
    <rPh sb="0" eb="2">
      <t>キカク</t>
    </rPh>
    <phoneticPr fontId="15"/>
  </si>
  <si>
    <t>細目</t>
    <rPh sb="0" eb="2">
      <t>サイモク</t>
    </rPh>
    <phoneticPr fontId="15"/>
  </si>
  <si>
    <t>種別</t>
    <rPh sb="0" eb="2">
      <t>シュベツ</t>
    </rPh>
    <phoneticPr fontId="15"/>
  </si>
  <si>
    <t>数量集計表</t>
    <rPh sb="0" eb="2">
      <t>スウリョウ</t>
    </rPh>
    <rPh sb="2" eb="5">
      <t>シュウケイヒョウ</t>
    </rPh>
    <phoneticPr fontId="15"/>
  </si>
  <si>
    <t>m2</t>
  </si>
  <si>
    <t>機械埋戻工</t>
  </si>
  <si>
    <t>【機械機器費】</t>
    <rPh sb="1" eb="3">
      <t>キカイ</t>
    </rPh>
    <rPh sb="3" eb="5">
      <t>キキ</t>
    </rPh>
    <rPh sb="5" eb="6">
      <t>ヒ</t>
    </rPh>
    <phoneticPr fontId="6"/>
  </si>
  <si>
    <t>逆洗ﾎﾟﾝﾌﾟ</t>
  </si>
  <si>
    <t>急速ろ過機</t>
  </si>
  <si>
    <t>【機械設備工事】</t>
    <rPh sb="1" eb="3">
      <t>キカイ</t>
    </rPh>
    <rPh sb="3" eb="5">
      <t>セツビ</t>
    </rPh>
    <rPh sb="5" eb="7">
      <t>コウジ</t>
    </rPh>
    <phoneticPr fontId="6"/>
  </si>
  <si>
    <t>1F1ﾈｼﾞ短管</t>
  </si>
  <si>
    <t>2F短管</t>
  </si>
  <si>
    <t>基</t>
    <rPh sb="0" eb="1">
      <t>キ</t>
    </rPh>
    <phoneticPr fontId="1"/>
  </si>
  <si>
    <t>SUS304 10K</t>
  </si>
  <si>
    <t xml:space="preserve"> 32A 3660L</t>
  </si>
  <si>
    <t xml:space="preserve"> 32A 445L</t>
  </si>
  <si>
    <t xml:space="preserve"> 32A 135L×255L</t>
  </si>
  <si>
    <t>2F90°曲管 10mm 25mmｿｹｯﾄ付</t>
    <phoneticPr fontId="1"/>
  </si>
  <si>
    <t>2F90°S字管</t>
  </si>
  <si>
    <t>2F90°曲管</t>
  </si>
  <si>
    <t>2F片落90°曲管</t>
  </si>
  <si>
    <t>ｽﾗｲﾄﾞｼﾞｮｲﾝﾄ</t>
  </si>
  <si>
    <t>個</t>
  </si>
  <si>
    <t xml:space="preserve"> 32A 150L×180L×150L</t>
  </si>
  <si>
    <t xml:space="preserve"> 32A 300L×150L</t>
  </si>
  <si>
    <t xml:space="preserve"> 32A 740L</t>
  </si>
  <si>
    <t xml:space="preserve"> 32A 150L×150L</t>
  </si>
  <si>
    <t xml:space="preserve"> 32A 2000L</t>
  </si>
  <si>
    <t xml:space="preserve"> 32A×40A 200L×384L</t>
  </si>
  <si>
    <t xml:space="preserve"> 40A 200L</t>
  </si>
  <si>
    <t xml:space="preserve"> 50A 96L×200L×92L</t>
  </si>
  <si>
    <t>3FT字管</t>
  </si>
  <si>
    <t xml:space="preserve"> 50A 2500L</t>
  </si>
  <si>
    <t xml:space="preserve"> 50A 120L×180L×120L</t>
  </si>
  <si>
    <t xml:space="preserve"> 50A 250L×100H</t>
  </si>
  <si>
    <t xml:space="preserve"> 50A×25A 147L×150L</t>
  </si>
  <si>
    <t xml:space="preserve"> 25A 300L</t>
  </si>
  <si>
    <t xml:space="preserve"> 25A 150L×150L</t>
  </si>
  <si>
    <t>2F90°曲管 10mmｿｹｯﾄ付</t>
    <phoneticPr fontId="1"/>
  </si>
  <si>
    <t>可とう管</t>
  </si>
  <si>
    <t>ｺﾞﾑ 10K</t>
  </si>
  <si>
    <t xml:space="preserve"> 25A</t>
  </si>
  <si>
    <t xml:space="preserve"> 25A 700L</t>
  </si>
  <si>
    <t xml:space="preserve"> 25A 70L×800L×130L</t>
  </si>
  <si>
    <t xml:space="preserve"> 25A 334L×100L</t>
  </si>
  <si>
    <t xml:space="preserve"> 25A 746L×150L</t>
  </si>
  <si>
    <t>[原水流入管]</t>
  </si>
  <si>
    <t>[処理水流出管]</t>
  </si>
  <si>
    <t>[逆洗管]</t>
  </si>
  <si>
    <t>[無圧排水管（水位調整）]</t>
    <rPh sb="7" eb="9">
      <t>スイイ</t>
    </rPh>
    <rPh sb="9" eb="11">
      <t>チョウセイ</t>
    </rPh>
    <phoneticPr fontId="1"/>
  </si>
  <si>
    <t xml:space="preserve"> 25A 70L×150L×70L</t>
  </si>
  <si>
    <t xml:space="preserve"> 25A 344L</t>
  </si>
  <si>
    <t xml:space="preserve"> 25A 130L×650L×70L</t>
  </si>
  <si>
    <t xml:space="preserve"> 25A 760L</t>
  </si>
  <si>
    <t xml:space="preserve"> 50A×25A 70L×580L</t>
  </si>
  <si>
    <t xml:space="preserve"> 25A 120L×120L</t>
  </si>
  <si>
    <t xml:space="preserve"> 50A 700L</t>
  </si>
  <si>
    <t xml:space="preserve"> 50A 200L</t>
  </si>
  <si>
    <t xml:space="preserve"> 50A 647L</t>
  </si>
  <si>
    <t xml:space="preserve"> 50A 1448L</t>
  </si>
  <si>
    <t>TSﾌﾗﾝｼﾞ</t>
  </si>
  <si>
    <t>HIｴﾙﾎﾞ</t>
  </si>
  <si>
    <t>耐衝撃性硬質ﾎﾟﾘ塩化ﾋﾞﾆﾙ管</t>
  </si>
  <si>
    <t>[有圧排水管]</t>
    <phoneticPr fontId="1"/>
  </si>
  <si>
    <t>HI-PVC 10K</t>
  </si>
  <si>
    <t xml:space="preserve"> 40A</t>
  </si>
  <si>
    <t xml:space="preserve"> 40A 280L×795L</t>
  </si>
  <si>
    <t xml:space="preserve"> 40A 100L×851L</t>
  </si>
  <si>
    <t>ｍ</t>
  </si>
  <si>
    <t>[弁類]</t>
    <phoneticPr fontId="1"/>
  </si>
  <si>
    <t>ｿﾌﾄｼｰﾙ仕切弁</t>
  </si>
  <si>
    <t>ｹﾞｰﾄﾊﾞﾙﾌﾞ</t>
  </si>
  <si>
    <t>ｽﾄﾚｰﾅｰ</t>
  </si>
  <si>
    <t>減圧弁</t>
  </si>
  <si>
    <t>小型空気弁</t>
  </si>
  <si>
    <t>圧力計</t>
  </si>
  <si>
    <t>FCD</t>
  </si>
  <si>
    <t>SCS 10K</t>
  </si>
  <si>
    <t>FCD 10K</t>
  </si>
  <si>
    <t xml:space="preserve"> 50A 外ネジ 10K</t>
    <phoneticPr fontId="1"/>
  </si>
  <si>
    <t xml:space="preserve"> HIVP φ40</t>
    <phoneticPr fontId="1"/>
  </si>
  <si>
    <t xml:space="preserve"> HIVP φ25</t>
    <phoneticPr fontId="1"/>
  </si>
  <si>
    <t xml:space="preserve"> φ25</t>
    <phoneticPr fontId="1"/>
  </si>
  <si>
    <t xml:space="preserve"> 50mm</t>
    <phoneticPr fontId="1"/>
  </si>
  <si>
    <t>台</t>
  </si>
  <si>
    <t>【労務費】</t>
    <rPh sb="1" eb="4">
      <t>ロウムヒ</t>
    </rPh>
    <phoneticPr fontId="6"/>
  </si>
  <si>
    <t>機械設備据付工</t>
  </si>
  <si>
    <t>普通作業員</t>
  </si>
  <si>
    <t>(据付)</t>
  </si>
  <si>
    <t>人</t>
  </si>
  <si>
    <t>【複合工】</t>
    <phoneticPr fontId="6"/>
  </si>
  <si>
    <t>舗装版切断工</t>
  </si>
  <si>
    <t>舗装版破砕積込工</t>
  </si>
  <si>
    <t>機械掘削工</t>
  </si>
  <si>
    <t>埋設表示シート工</t>
  </si>
  <si>
    <t>コンクリート舗装工</t>
  </si>
  <si>
    <t>W150 シングル</t>
  </si>
  <si>
    <t xml:space="preserve"> 25A</t>
    <phoneticPr fontId="1"/>
  </si>
  <si>
    <t>32BMSP5.75A</t>
    <phoneticPr fontId="1"/>
  </si>
  <si>
    <t>SUS ｹｰﾌﾞﾙ･弁類・台板付</t>
    <rPh sb="10" eb="11">
      <t>ベン</t>
    </rPh>
    <rPh sb="11" eb="12">
      <t>ルイ</t>
    </rPh>
    <rPh sb="13" eb="14">
      <t>ダイ</t>
    </rPh>
    <rPh sb="14" eb="15">
      <t>バン</t>
    </rPh>
    <rPh sb="15" eb="16">
      <t>ツキ</t>
    </rPh>
    <phoneticPr fontId="1"/>
  </si>
  <si>
    <t>φ32×0.11m3/min×16m×0.75kw</t>
    <phoneticPr fontId="1"/>
  </si>
  <si>
    <t>急速ろ過機</t>
    <rPh sb="0" eb="2">
      <t>キュウソク</t>
    </rPh>
    <rPh sb="3" eb="5">
      <t>カキ</t>
    </rPh>
    <phoneticPr fontId="1"/>
  </si>
  <si>
    <t>制御盤・付帯設備込み</t>
    <rPh sb="0" eb="3">
      <t>セイギョバン</t>
    </rPh>
    <rPh sb="4" eb="6">
      <t>フタイ</t>
    </rPh>
    <rPh sb="6" eb="8">
      <t>セツビ</t>
    </rPh>
    <rPh sb="8" eb="9">
      <t>コ</t>
    </rPh>
    <phoneticPr fontId="1"/>
  </si>
  <si>
    <t>ｼﾌｫﾝﾀﾝｸMST-450</t>
    <phoneticPr fontId="1"/>
  </si>
  <si>
    <t>付属品共</t>
    <rPh sb="0" eb="2">
      <t>フゾク</t>
    </rPh>
    <rPh sb="2" eb="3">
      <t>ヒン</t>
    </rPh>
    <rPh sb="3" eb="4">
      <t>トモ</t>
    </rPh>
    <phoneticPr fontId="1"/>
  </si>
  <si>
    <t>付属設備込み</t>
    <rPh sb="0" eb="2">
      <t>フゾク</t>
    </rPh>
    <rPh sb="2" eb="4">
      <t>セツビ</t>
    </rPh>
    <rPh sb="4" eb="5">
      <t>コ</t>
    </rPh>
    <phoneticPr fontId="1"/>
  </si>
  <si>
    <t>ｺﾝｸﾘｰﾄ舗装版</t>
    <phoneticPr fontId="1"/>
  </si>
  <si>
    <t>t=70</t>
    <phoneticPr fontId="1"/>
  </si>
  <si>
    <t>18-8-25BB</t>
    <phoneticPr fontId="1"/>
  </si>
  <si>
    <t>φ6</t>
    <phoneticPr fontId="1"/>
  </si>
  <si>
    <t>100×100</t>
    <phoneticPr fontId="1"/>
  </si>
  <si>
    <t>残土処分工</t>
    <rPh sb="0" eb="2">
      <t>ザンド</t>
    </rPh>
    <rPh sb="2" eb="4">
      <t>ショブン</t>
    </rPh>
    <rPh sb="4" eb="5">
      <t>コウ</t>
    </rPh>
    <phoneticPr fontId="1"/>
  </si>
  <si>
    <t>防虫網</t>
  </si>
  <si>
    <t>防虫網</t>
    <rPh sb="0" eb="2">
      <t>ボウチュウ</t>
    </rPh>
    <rPh sb="2" eb="3">
      <t>アミ</t>
    </rPh>
    <phoneticPr fontId="1"/>
  </si>
  <si>
    <t>SUS</t>
    <phoneticPr fontId="1"/>
  </si>
  <si>
    <t>φ25</t>
    <phoneticPr fontId="1"/>
  </si>
  <si>
    <t>φ40</t>
    <phoneticPr fontId="1"/>
  </si>
  <si>
    <t>φ40</t>
    <phoneticPr fontId="1"/>
  </si>
  <si>
    <t>VPφ25用</t>
    <rPh sb="5" eb="6">
      <t>ヨウ</t>
    </rPh>
    <phoneticPr fontId="1"/>
  </si>
  <si>
    <t>個</t>
    <phoneticPr fontId="1"/>
  </si>
  <si>
    <t>VPφ40用</t>
    <rPh sb="5" eb="6">
      <t>ヨウ</t>
    </rPh>
    <phoneticPr fontId="1"/>
  </si>
  <si>
    <t>Coｶﾞﾗ運搬工</t>
    <rPh sb="4" eb="6">
      <t>ウンパン</t>
    </rPh>
    <rPh sb="6" eb="7">
      <t>コウ</t>
    </rPh>
    <phoneticPr fontId="15"/>
  </si>
  <si>
    <t>Coｶﾞﾗ処分費</t>
    <rPh sb="4" eb="6">
      <t>ショブン</t>
    </rPh>
    <rPh sb="6" eb="7">
      <t>ヒ</t>
    </rPh>
    <phoneticPr fontId="15"/>
  </si>
  <si>
    <t>t</t>
    <phoneticPr fontId="1"/>
  </si>
  <si>
    <t>Coｶﾞﾗ引取料金</t>
    <rPh sb="5" eb="7">
      <t>ヒキト</t>
    </rPh>
    <rPh sb="7" eb="9">
      <t>リョウキン</t>
    </rPh>
    <phoneticPr fontId="1"/>
  </si>
  <si>
    <t>（無筋）</t>
    <rPh sb="1" eb="3">
      <t>ムキン</t>
    </rPh>
    <phoneticPr fontId="1"/>
  </si>
  <si>
    <t>コンクリート殻運搬工</t>
    <rPh sb="7" eb="9">
      <t>ウンパン</t>
    </rPh>
    <phoneticPr fontId="1"/>
  </si>
  <si>
    <t>コンクリート殻処分費</t>
    <phoneticPr fontId="1"/>
  </si>
  <si>
    <t>ｔ</t>
    <phoneticPr fontId="1"/>
  </si>
  <si>
    <t>RC-40</t>
  </si>
  <si>
    <t>t=10cm</t>
  </si>
  <si>
    <t>下層路盤工</t>
    <rPh sb="0" eb="4">
      <t>カソウロバン</t>
    </rPh>
    <rPh sb="4" eb="5">
      <t>コウ</t>
    </rPh>
    <phoneticPr fontId="17"/>
  </si>
  <si>
    <t>清水配水池 浄水設備 工事</t>
    <rPh sb="0" eb="2">
      <t>シミズ</t>
    </rPh>
    <rPh sb="2" eb="5">
      <t>ハイスイチ</t>
    </rPh>
    <rPh sb="6" eb="8">
      <t>ジョウスイ</t>
    </rPh>
    <rPh sb="8" eb="10">
      <t>セツビ</t>
    </rPh>
    <rPh sb="11" eb="13">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</si>
</sst>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00_);[Red]\(0.00\)"/>
    <numFmt numFmtId="177" formatCode="0.00_ "/>
    <numFmt numFmtId="178" formatCode="0.000_ "/>
    <numFmt numFmtId="179" formatCode="0_);[Red]\(0\)"/>
    <numFmt numFmtId="180" formatCode="&quot;NO.&quot;0"/>
    <numFmt numFmtId="181" formatCode="#,##0;\-#,##0;&quot;-&quot;"/>
    <numFmt numFmtId="182" formatCode="hh:mm\ \T\K"/>
    <numFmt numFmtId="183" formatCode="0.0"/>
    <numFmt numFmtId="184" formatCode="#,##0.000;[Red]\-#,##0.000"/>
    <numFmt numFmtId="185" formatCode="0.000"/>
    <numFmt numFmtId="186" formatCode="0.000_);[Red]\(0.000\)"/>
    <numFmt numFmtId="187" formatCode="0.0_);[Red]\(0.0\)"/>
  </numFmts>
  <fonts count="30" x14ac:knownFonts="1">
    <font>
      <sz val="11"/>
      <color theme="1"/>
      <name val="ＭＳ Ｐゴシック"/>
      <family val="2"/>
      <charset val="128"/>
      <scheme val="minor"/>
    </font>
    <font>
      <sz val="6"/>
      <name val="ＭＳ Ｐゴシック"/>
      <family val="2"/>
      <charset val="128"/>
      <scheme val="minor"/>
    </font>
    <font>
      <sz val="8"/>
      <color theme="1"/>
      <name val="ＭＳ Ｐゴシック"/>
      <family val="2"/>
      <charset val="128"/>
      <scheme val="minor"/>
    </font>
    <font>
      <sz val="11"/>
      <name val="ＭＳ Ｐゴシック"/>
      <family val="3"/>
      <charset val="128"/>
    </font>
    <font>
      <b/>
      <sz val="16"/>
      <name val="ＭＳ ゴシック"/>
      <family val="3"/>
      <charset val="128"/>
    </font>
    <font>
      <sz val="10"/>
      <color theme="1"/>
      <name val="ＭＳ ゴシック"/>
      <family val="3"/>
      <charset val="128"/>
    </font>
    <font>
      <sz val="8"/>
      <color theme="1"/>
      <name val="ＭＳ ゴシック"/>
      <family val="3"/>
      <charset val="128"/>
    </font>
    <font>
      <b/>
      <u/>
      <sz val="11"/>
      <color theme="1"/>
      <name val="ＭＳ ゴシック"/>
      <family val="3"/>
      <charset val="128"/>
    </font>
    <font>
      <sz val="11"/>
      <name val="ＭＳ Ｐ明朝"/>
      <family val="1"/>
      <charset val="128"/>
    </font>
    <font>
      <sz val="10"/>
      <color indexed="8"/>
      <name val="Arial"/>
      <family val="2"/>
    </font>
    <font>
      <b/>
      <sz val="12"/>
      <name val="Arial"/>
      <family val="2"/>
    </font>
    <font>
      <sz val="10"/>
      <name val="Arial"/>
      <family val="2"/>
    </font>
    <font>
      <sz val="11"/>
      <name val="ＭＳ 明朝"/>
      <family val="1"/>
      <charset val="128"/>
    </font>
    <font>
      <sz val="10"/>
      <name val="ＭＳ Ｐゴシック"/>
      <family val="3"/>
      <charset val="128"/>
    </font>
    <font>
      <b/>
      <sz val="16"/>
      <name val="ＭＳ Ｐゴシック"/>
      <family val="3"/>
      <charset val="128"/>
    </font>
    <font>
      <sz val="6"/>
      <name val="ＭＳ Ｐゴシック"/>
      <family val="3"/>
      <charset val="128"/>
    </font>
    <font>
      <sz val="10"/>
      <name val="ＭＳ 明朝"/>
      <family val="1"/>
      <charset val="128"/>
    </font>
    <font>
      <sz val="6"/>
      <name val="ＭＳ 明朝"/>
      <family val="1"/>
      <charset val="128"/>
    </font>
    <font>
      <sz val="10"/>
      <name val="ＭＳ ゴシック"/>
      <family val="3"/>
      <charset val="128"/>
    </font>
    <font>
      <vertAlign val="superscript"/>
      <sz val="10"/>
      <name val="ＭＳ 明朝"/>
      <family val="1"/>
      <charset val="128"/>
    </font>
    <font>
      <u/>
      <sz val="12"/>
      <name val="ＭＳ 明朝"/>
      <family val="1"/>
      <charset val="128"/>
    </font>
    <font>
      <i/>
      <u/>
      <sz val="14"/>
      <name val="ＭＳ 明朝"/>
      <family val="1"/>
      <charset val="128"/>
    </font>
    <font>
      <sz val="9"/>
      <name val="ＭＳ ゴシック"/>
      <family val="3"/>
      <charset val="128"/>
    </font>
    <font>
      <sz val="14"/>
      <name val="ＭＳ ゴシック"/>
      <family val="3"/>
      <charset val="128"/>
    </font>
    <font>
      <sz val="9"/>
      <name val="ＭＳ 明朝"/>
      <family val="1"/>
      <charset val="128"/>
    </font>
    <font>
      <sz val="8"/>
      <name val="ＭＳ ゴシック"/>
      <family val="3"/>
      <charset val="128"/>
    </font>
    <font>
      <sz val="9"/>
      <color theme="1"/>
      <name val="ＭＳ ゴシック"/>
      <family val="3"/>
      <charset val="128"/>
    </font>
    <font>
      <vertAlign val="superscript"/>
      <sz val="9"/>
      <name val="ＭＳ 明朝"/>
      <family val="1"/>
      <charset val="128"/>
    </font>
    <font>
      <b/>
      <sz val="9"/>
      <color theme="1"/>
      <name val="ＭＳ ゴシック"/>
      <family val="3"/>
      <charset val="128"/>
    </font>
    <font>
      <u/>
      <sz val="14"/>
      <name val="ＭＳ Ｐ明朝"/>
      <family val="1"/>
      <charset val="128"/>
    </font>
  </fonts>
  <fills count="4">
    <fill>
      <patternFill patternType="none"/>
    </fill>
    <fill>
      <patternFill patternType="gray125"/>
    </fill>
    <fill>
      <patternFill patternType="solid">
        <fgColor theme="7" tint="0.59996337778862885"/>
        <bgColor indexed="64"/>
      </patternFill>
    </fill>
    <fill>
      <patternFill patternType="solid">
        <fgColor theme="7" tint="0.39994506668294322"/>
        <bgColor indexed="64"/>
      </patternFill>
    </fill>
  </fills>
  <borders count="58">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style="hair">
        <color auto="1"/>
      </top>
      <bottom/>
      <diagonal/>
    </border>
    <border>
      <left/>
      <right/>
      <top/>
      <bottom style="hair">
        <color auto="1"/>
      </bottom>
      <diagonal/>
    </border>
    <border>
      <left/>
      <right/>
      <top/>
      <bottom style="thin">
        <color auto="1"/>
      </bottom>
      <diagonal/>
    </border>
    <border diagonalDown="1">
      <left style="hair">
        <color auto="1"/>
      </left>
      <right/>
      <top style="hair">
        <color auto="1"/>
      </top>
      <bottom style="hair">
        <color auto="1"/>
      </bottom>
      <diagonal style="hair">
        <color auto="1"/>
      </diagonal>
    </border>
    <border diagonalDown="1">
      <left/>
      <right style="hair">
        <color auto="1"/>
      </right>
      <top style="hair">
        <color auto="1"/>
      </top>
      <bottom style="hair">
        <color auto="1"/>
      </bottom>
      <diagonal style="hair">
        <color auto="1"/>
      </diagonal>
    </border>
    <border diagonalDown="1">
      <left/>
      <right/>
      <top style="hair">
        <color auto="1"/>
      </top>
      <bottom style="hair">
        <color auto="1"/>
      </bottom>
      <diagonal style="hair">
        <color auto="1"/>
      </diagonal>
    </border>
    <border>
      <left style="hair">
        <color auto="1"/>
      </left>
      <right style="hair">
        <color auto="1"/>
      </right>
      <top style="hair">
        <color auto="1"/>
      </top>
      <bottom style="double">
        <color auto="1"/>
      </bottom>
      <diagonal/>
    </border>
    <border>
      <left style="hair">
        <color auto="1"/>
      </left>
      <right/>
      <top style="hair">
        <color auto="1"/>
      </top>
      <bottom style="double">
        <color auto="1"/>
      </bottom>
      <diagonal/>
    </border>
    <border>
      <left/>
      <right/>
      <top style="hair">
        <color auto="1"/>
      </top>
      <bottom style="double">
        <color auto="1"/>
      </bottom>
      <diagonal/>
    </border>
    <border>
      <left/>
      <right style="hair">
        <color auto="1"/>
      </right>
      <top style="hair">
        <color auto="1"/>
      </top>
      <bottom style="double">
        <color auto="1"/>
      </bottom>
      <diagonal/>
    </border>
    <border>
      <left/>
      <right/>
      <top style="thin">
        <color indexed="64"/>
      </top>
      <bottom style="thin">
        <color indexed="64"/>
      </bottom>
      <diagonal/>
    </border>
    <border>
      <left/>
      <right/>
      <top style="medium">
        <color indexed="64"/>
      </top>
      <bottom style="medium">
        <color indexed="64"/>
      </bottom>
      <diagonal/>
    </border>
    <border>
      <left style="hair">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diagonal/>
    </border>
    <border>
      <left style="thin">
        <color indexed="64"/>
      </left>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hair">
        <color auto="1"/>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diagonal/>
    </border>
    <border>
      <left style="thin">
        <color indexed="64"/>
      </left>
      <right style="hair">
        <color auto="1"/>
      </right>
      <top/>
      <bottom style="hair">
        <color auto="1"/>
      </bottom>
      <diagonal/>
    </border>
    <border>
      <left style="thin">
        <color indexed="64"/>
      </left>
      <right style="hair">
        <color auto="1"/>
      </right>
      <top style="hair">
        <color auto="1"/>
      </top>
      <bottom/>
      <diagonal/>
    </border>
    <border>
      <left style="thin">
        <color indexed="64"/>
      </left>
      <right style="hair">
        <color auto="1"/>
      </right>
      <top/>
      <bottom style="thin">
        <color indexed="64"/>
      </bottom>
      <diagonal/>
    </border>
    <border>
      <left style="hair">
        <color auto="1"/>
      </left>
      <right style="hair">
        <color auto="1"/>
      </right>
      <top/>
      <bottom style="thin">
        <color indexed="64"/>
      </bottom>
      <diagonal/>
    </border>
    <border>
      <left style="thin">
        <color indexed="64"/>
      </left>
      <right style="hair">
        <color auto="1"/>
      </right>
      <top/>
      <bottom/>
      <diagonal/>
    </border>
    <border>
      <left style="hair">
        <color auto="1"/>
      </left>
      <right style="hair">
        <color auto="1"/>
      </right>
      <top/>
      <bottom/>
      <diagonal/>
    </border>
    <border>
      <left/>
      <right style="hair">
        <color auto="1"/>
      </right>
      <top/>
      <bottom/>
      <diagonal/>
    </border>
    <border>
      <left style="hair">
        <color auto="1"/>
      </left>
      <right style="hair">
        <color auto="1"/>
      </right>
      <top style="hair">
        <color auto="1"/>
      </top>
      <bottom style="thin">
        <color indexed="64"/>
      </bottom>
      <diagonal/>
    </border>
    <border>
      <left/>
      <right style="hair">
        <color auto="1"/>
      </right>
      <top/>
      <bottom style="thin">
        <color indexed="64"/>
      </bottom>
      <diagonal/>
    </border>
  </borders>
  <cellStyleXfs count="17">
    <xf numFmtId="0" fontId="0" fillId="0" borderId="0">
      <alignment vertical="center"/>
    </xf>
    <xf numFmtId="0" fontId="3" fillId="0" borderId="0"/>
    <xf numFmtId="0" fontId="3" fillId="0" borderId="0"/>
    <xf numFmtId="0" fontId="3" fillId="0" borderId="0"/>
    <xf numFmtId="38" fontId="3" fillId="0" borderId="0" applyFont="0" applyFill="0" applyBorder="0" applyAlignment="0" applyProtection="0"/>
    <xf numFmtId="0" fontId="8" fillId="0" borderId="0"/>
    <xf numFmtId="0" fontId="3" fillId="0" borderId="0"/>
    <xf numFmtId="0" fontId="3" fillId="0" borderId="0"/>
    <xf numFmtId="181" fontId="9" fillId="0" borderId="0" applyFill="0" applyBorder="0" applyAlignment="0"/>
    <xf numFmtId="0" fontId="10" fillId="0" borderId="22" applyNumberFormat="0" applyAlignment="0" applyProtection="0">
      <alignment horizontal="left" vertical="center"/>
    </xf>
    <xf numFmtId="0" fontId="10" fillId="0" borderId="21">
      <alignment horizontal="left" vertical="center"/>
    </xf>
    <xf numFmtId="0" fontId="11" fillId="0" borderId="0"/>
    <xf numFmtId="182" fontId="12" fillId="0" borderId="0"/>
    <xf numFmtId="0" fontId="18" fillId="0" borderId="0"/>
    <xf numFmtId="0" fontId="12" fillId="0" borderId="0"/>
    <xf numFmtId="38" fontId="3" fillId="0" borderId="0" applyFont="0" applyFill="0" applyBorder="0" applyAlignment="0" applyProtection="0">
      <alignment vertical="center"/>
    </xf>
    <xf numFmtId="0" fontId="12" fillId="0" borderId="0"/>
  </cellStyleXfs>
  <cellXfs count="410">
    <xf numFmtId="0" fontId="0" fillId="0" borderId="0" xfId="0">
      <alignment vertical="center"/>
    </xf>
    <xf numFmtId="0" fontId="6" fillId="0" borderId="0" xfId="0" applyFont="1">
      <alignment vertical="center"/>
    </xf>
    <xf numFmtId="180" fontId="5" fillId="0" borderId="13" xfId="0" applyNumberFormat="1" applyFont="1" applyBorder="1" applyAlignment="1">
      <alignment horizontal="center" vertical="center"/>
    </xf>
    <xf numFmtId="0" fontId="7" fillId="0" borderId="0" xfId="0" applyFont="1" applyAlignment="1">
      <alignment vertical="center"/>
    </xf>
    <xf numFmtId="0" fontId="6" fillId="0" borderId="1" xfId="0" applyFont="1" applyBorder="1" applyAlignment="1">
      <alignment horizontal="center" vertical="center"/>
    </xf>
    <xf numFmtId="176" fontId="6" fillId="0" borderId="1" xfId="0" applyNumberFormat="1" applyFont="1" applyBorder="1">
      <alignment vertical="center"/>
    </xf>
    <xf numFmtId="0" fontId="6" fillId="0" borderId="1" xfId="0" applyFont="1" applyBorder="1" applyAlignment="1">
      <alignment horizontal="center" vertical="center" shrinkToFit="1"/>
    </xf>
    <xf numFmtId="0" fontId="6" fillId="0" borderId="1" xfId="0" applyFont="1" applyBorder="1" applyAlignment="1">
      <alignment horizontal="center" vertical="center" wrapText="1"/>
    </xf>
    <xf numFmtId="179" fontId="6" fillId="0" borderId="1" xfId="0" applyNumberFormat="1" applyFont="1" applyBorder="1">
      <alignment vertical="center"/>
    </xf>
    <xf numFmtId="176" fontId="6" fillId="0" borderId="1" xfId="0" applyNumberFormat="1" applyFont="1" applyBorder="1" applyAlignment="1">
      <alignment horizontal="right" vertical="center"/>
    </xf>
    <xf numFmtId="180" fontId="5" fillId="0" borderId="0" xfId="0" applyNumberFormat="1" applyFont="1" applyBorder="1" applyAlignment="1">
      <alignment horizontal="center" vertical="center"/>
    </xf>
    <xf numFmtId="0" fontId="6" fillId="0" borderId="0" xfId="0" pivotButton="1" applyFont="1">
      <alignment vertical="center"/>
    </xf>
    <xf numFmtId="0" fontId="6" fillId="0" borderId="0" xfId="0" applyFont="1" applyAlignment="1">
      <alignment horizontal="left" vertical="center"/>
    </xf>
    <xf numFmtId="0" fontId="6" fillId="0" borderId="0" xfId="0" applyNumberFormat="1" applyFont="1">
      <alignment vertical="center"/>
    </xf>
    <xf numFmtId="0" fontId="6" fillId="0" borderId="0" xfId="0" applyFont="1" applyAlignment="1">
      <alignment horizontal="center" vertical="center"/>
    </xf>
    <xf numFmtId="0" fontId="6" fillId="0" borderId="1" xfId="0" applyFont="1" applyBorder="1" applyAlignment="1">
      <alignment vertical="center" shrinkToFit="1"/>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7" fillId="0" borderId="0" xfId="0" applyFont="1" applyAlignment="1">
      <alignment vertical="center"/>
    </xf>
    <xf numFmtId="176" fontId="6" fillId="0" borderId="3" xfId="0" applyNumberFormat="1" applyFont="1" applyBorder="1" applyAlignment="1">
      <alignment horizontal="right" vertical="center"/>
    </xf>
    <xf numFmtId="0" fontId="6" fillId="0" borderId="2" xfId="0" applyFont="1" applyBorder="1" applyAlignment="1">
      <alignment horizontal="left" vertical="center"/>
    </xf>
    <xf numFmtId="0" fontId="6" fillId="0" borderId="1" xfId="0" applyFont="1" applyBorder="1" applyAlignment="1">
      <alignment horizontal="center" vertical="center" wrapText="1" shrinkToFi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180" fontId="5" fillId="0" borderId="13" xfId="0" applyNumberFormat="1" applyFont="1" applyBorder="1" applyAlignment="1">
      <alignment horizontal="center" vertical="center"/>
    </xf>
    <xf numFmtId="176" fontId="6" fillId="0" borderId="1" xfId="0" applyNumberFormat="1" applyFont="1" applyBorder="1" applyAlignment="1">
      <alignment horizontal="center" vertical="center"/>
    </xf>
    <xf numFmtId="0" fontId="7" fillId="0" borderId="0" xfId="0" applyFont="1" applyAlignment="1">
      <alignment vertical="center"/>
    </xf>
    <xf numFmtId="0" fontId="6" fillId="0" borderId="0" xfId="0" applyFont="1" applyBorder="1" applyAlignment="1">
      <alignment horizontal="center" vertical="center"/>
    </xf>
    <xf numFmtId="0" fontId="2" fillId="0" borderId="0" xfId="0" applyFont="1">
      <alignment vertical="center"/>
    </xf>
    <xf numFmtId="0" fontId="6" fillId="0" borderId="1" xfId="0" applyFont="1" applyBorder="1" applyAlignment="1">
      <alignment horizontal="center" vertical="center" shrinkToFit="1"/>
    </xf>
    <xf numFmtId="0" fontId="6" fillId="0" borderId="0" xfId="0" applyFont="1" applyAlignment="1">
      <alignment horizontal="left" vertical="center" indent="1"/>
    </xf>
    <xf numFmtId="0" fontId="13" fillId="0" borderId="0" xfId="2" applyFont="1" applyAlignment="1">
      <alignment vertical="center"/>
    </xf>
    <xf numFmtId="0" fontId="6" fillId="0" borderId="1" xfId="0" applyFont="1" applyBorder="1" applyAlignment="1">
      <alignment horizontal="center" vertical="center"/>
    </xf>
    <xf numFmtId="0" fontId="6" fillId="0" borderId="1"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3" xfId="0" applyFont="1" applyBorder="1" applyAlignment="1">
      <alignment horizontal="center" vertical="center" shrinkToFit="1"/>
    </xf>
    <xf numFmtId="180" fontId="5" fillId="0" borderId="4" xfId="0" applyNumberFormat="1" applyFont="1" applyBorder="1" applyAlignment="1">
      <alignment horizontal="center" vertical="center"/>
    </xf>
    <xf numFmtId="177" fontId="5" fillId="0" borderId="1" xfId="0" applyNumberFormat="1" applyFont="1" applyBorder="1" applyAlignment="1">
      <alignment horizontal="center" vertical="center"/>
    </xf>
    <xf numFmtId="0" fontId="13" fillId="0" borderId="0" xfId="2" applyFont="1" applyAlignment="1">
      <alignment horizontal="center" vertical="center"/>
    </xf>
    <xf numFmtId="0" fontId="14" fillId="0" borderId="0" xfId="2" applyFont="1" applyAlignment="1">
      <alignment horizontal="center" vertical="center"/>
    </xf>
    <xf numFmtId="0" fontId="13" fillId="0" borderId="0" xfId="2" applyFont="1" applyAlignment="1">
      <alignment horizontal="right" vertical="center"/>
    </xf>
    <xf numFmtId="0" fontId="13" fillId="0" borderId="0" xfId="2" quotePrefix="1" applyFont="1" applyAlignment="1">
      <alignment vertical="center"/>
    </xf>
    <xf numFmtId="0" fontId="6" fillId="0" borderId="1" xfId="0" applyFont="1" applyBorder="1" applyAlignment="1">
      <alignment horizontal="center" vertical="center"/>
    </xf>
    <xf numFmtId="176" fontId="6" fillId="0" borderId="1" xfId="0" applyNumberFormat="1" applyFont="1" applyBorder="1" applyAlignment="1">
      <alignment horizontal="center" vertical="center"/>
    </xf>
    <xf numFmtId="0" fontId="7" fillId="0" borderId="0" xfId="1" applyFont="1" applyAlignment="1">
      <alignment vertical="center"/>
    </xf>
    <xf numFmtId="0" fontId="6" fillId="0" borderId="0" xfId="1" applyFont="1" applyAlignment="1">
      <alignment vertical="center"/>
    </xf>
    <xf numFmtId="0" fontId="6" fillId="0" borderId="0" xfId="1" applyFont="1" applyAlignment="1">
      <alignment horizontal="center" vertical="center"/>
    </xf>
    <xf numFmtId="0" fontId="3" fillId="0" borderId="0" xfId="1"/>
    <xf numFmtId="0" fontId="16" fillId="0" borderId="5" xfId="1" applyFont="1" applyBorder="1" applyAlignment="1">
      <alignment horizontal="center"/>
    </xf>
    <xf numFmtId="0" fontId="16" fillId="0" borderId="7" xfId="1" applyFont="1" applyBorder="1" applyAlignment="1">
      <alignment horizontal="center"/>
    </xf>
    <xf numFmtId="0" fontId="16" fillId="0" borderId="23" xfId="1" applyFont="1" applyBorder="1" applyAlignment="1">
      <alignment horizontal="center"/>
    </xf>
    <xf numFmtId="0" fontId="16" fillId="0" borderId="23" xfId="13" applyFont="1" applyFill="1" applyBorder="1" applyAlignment="1">
      <alignment horizontal="center"/>
    </xf>
    <xf numFmtId="0" fontId="16" fillId="0" borderId="23" xfId="14" applyFont="1" applyFill="1" applyBorder="1" applyAlignment="1">
      <alignment horizontal="center"/>
    </xf>
    <xf numFmtId="0" fontId="16" fillId="0" borderId="7" xfId="14" quotePrefix="1" applyFont="1" applyFill="1" applyBorder="1" applyAlignment="1">
      <alignment horizontal="center"/>
    </xf>
    <xf numFmtId="49" fontId="16" fillId="0" borderId="0" xfId="1" applyNumberFormat="1" applyFont="1" applyAlignment="1">
      <alignment horizontal="center" vertical="center"/>
    </xf>
    <xf numFmtId="0" fontId="16" fillId="0" borderId="0" xfId="1" applyFont="1" applyAlignment="1">
      <alignment vertical="center"/>
    </xf>
    <xf numFmtId="0" fontId="20" fillId="0" borderId="0" xfId="1" quotePrefix="1" applyFont="1" applyAlignment="1">
      <alignment horizontal="left"/>
    </xf>
    <xf numFmtId="0" fontId="21" fillId="0" borderId="0" xfId="1" quotePrefix="1" applyFont="1" applyAlignment="1">
      <alignment horizontal="left"/>
    </xf>
    <xf numFmtId="0" fontId="3" fillId="0" borderId="0" xfId="1" applyFont="1"/>
    <xf numFmtId="0" fontId="3" fillId="0" borderId="12" xfId="1" quotePrefix="1" applyFont="1" applyBorder="1" applyAlignment="1">
      <alignment horizontal="left"/>
    </xf>
    <xf numFmtId="0" fontId="16" fillId="0" borderId="12" xfId="1" quotePrefix="1" applyFont="1" applyFill="1" applyBorder="1" applyAlignment="1">
      <alignment horizontal="left"/>
    </xf>
    <xf numFmtId="0" fontId="16" fillId="0" borderId="12" xfId="1" applyFont="1" applyFill="1" applyBorder="1" applyAlignment="1">
      <alignment horizontal="centerContinuous"/>
    </xf>
    <xf numFmtId="40" fontId="16" fillId="0" borderId="12" xfId="15" applyNumberFormat="1" applyFont="1" applyFill="1" applyBorder="1" applyAlignment="1">
      <alignment horizontal="right"/>
    </xf>
    <xf numFmtId="0" fontId="3" fillId="0" borderId="12" xfId="1" applyFont="1" applyFill="1" applyBorder="1"/>
    <xf numFmtId="40" fontId="0" fillId="0" borderId="12" xfId="15" quotePrefix="1" applyNumberFormat="1" applyFont="1" applyFill="1" applyBorder="1" applyAlignment="1">
      <alignment horizontal="left"/>
    </xf>
    <xf numFmtId="0" fontId="3" fillId="0" borderId="0" xfId="1" applyFont="1" applyFill="1"/>
    <xf numFmtId="40" fontId="0" fillId="0" borderId="0" xfId="15" applyNumberFormat="1" applyFont="1" applyFill="1" applyAlignment="1">
      <alignment horizontal="right"/>
    </xf>
    <xf numFmtId="0" fontId="3" fillId="0" borderId="0" xfId="1" applyFont="1" applyFill="1" applyAlignment="1">
      <alignment horizontal="right"/>
    </xf>
    <xf numFmtId="0" fontId="3" fillId="0" borderId="0" xfId="1" quotePrefix="1" applyFont="1" applyAlignment="1">
      <alignment horizontal="left"/>
    </xf>
    <xf numFmtId="0" fontId="3" fillId="0" borderId="0" xfId="1" applyFont="1" applyAlignment="1">
      <alignment horizontal="center"/>
    </xf>
    <xf numFmtId="0" fontId="3" fillId="0" borderId="0" xfId="1" applyFont="1" applyAlignment="1">
      <alignment horizontal="centerContinuous"/>
    </xf>
    <xf numFmtId="40" fontId="0" fillId="0" borderId="0" xfId="15" applyNumberFormat="1" applyFont="1" applyAlignment="1">
      <alignment horizontal="right"/>
    </xf>
    <xf numFmtId="0" fontId="3" fillId="0" borderId="0" xfId="1" applyFont="1" applyAlignment="1">
      <alignment horizontal="right"/>
    </xf>
    <xf numFmtId="0" fontId="3" fillId="0" borderId="0" xfId="1" applyFont="1" applyAlignment="1">
      <alignment horizontal="right" shrinkToFit="1"/>
    </xf>
    <xf numFmtId="0" fontId="3" fillId="0" borderId="0" xfId="1" applyFont="1" applyBorder="1" applyAlignment="1">
      <alignment horizontal="center"/>
    </xf>
    <xf numFmtId="0" fontId="3" fillId="0" borderId="0" xfId="1" quotePrefix="1" applyFont="1" applyAlignment="1">
      <alignment horizontal="right"/>
    </xf>
    <xf numFmtId="0" fontId="3" fillId="0" borderId="24" xfId="1" applyFont="1" applyBorder="1"/>
    <xf numFmtId="0" fontId="3" fillId="0" borderId="25" xfId="1" applyFont="1" applyBorder="1"/>
    <xf numFmtId="0" fontId="3" fillId="0" borderId="24" xfId="1" applyFont="1" applyBorder="1" applyAlignment="1">
      <alignment horizontal="center"/>
    </xf>
    <xf numFmtId="0" fontId="3" fillId="0" borderId="26" xfId="1" applyFont="1" applyBorder="1" applyAlignment="1">
      <alignment horizontal="center"/>
    </xf>
    <xf numFmtId="0" fontId="3" fillId="0" borderId="26" xfId="1" applyFont="1" applyBorder="1" applyAlignment="1">
      <alignment horizontal="centerContinuous"/>
    </xf>
    <xf numFmtId="40" fontId="0" fillId="0" borderId="25" xfId="15" applyNumberFormat="1" applyFont="1" applyBorder="1" applyAlignment="1">
      <alignment horizontal="right"/>
    </xf>
    <xf numFmtId="0" fontId="3" fillId="0" borderId="25" xfId="1" quotePrefix="1" applyFont="1" applyBorder="1" applyAlignment="1">
      <alignment horizontal="left"/>
    </xf>
    <xf numFmtId="0" fontId="3" fillId="0" borderId="25" xfId="1" applyFont="1" applyBorder="1" applyAlignment="1">
      <alignment horizontal="right"/>
    </xf>
    <xf numFmtId="0" fontId="3" fillId="0" borderId="25" xfId="1" applyFont="1" applyBorder="1" applyAlignment="1">
      <alignment horizontal="right" shrinkToFit="1"/>
    </xf>
    <xf numFmtId="0" fontId="3" fillId="0" borderId="26" xfId="1" quotePrefix="1" applyFont="1" applyBorder="1" applyAlignment="1">
      <alignment horizontal="center"/>
    </xf>
    <xf numFmtId="0" fontId="3" fillId="0" borderId="27" xfId="1" applyFont="1" applyBorder="1" applyAlignment="1">
      <alignment horizontal="center"/>
    </xf>
    <xf numFmtId="0" fontId="22" fillId="0" borderId="28" xfId="1" applyFont="1" applyBorder="1"/>
    <xf numFmtId="0" fontId="22" fillId="0" borderId="0" xfId="1" applyFont="1" applyBorder="1"/>
    <xf numFmtId="0" fontId="3" fillId="0" borderId="28" xfId="1" applyFont="1" applyBorder="1" applyAlignment="1">
      <alignment horizontal="center"/>
    </xf>
    <xf numFmtId="0" fontId="3" fillId="0" borderId="23" xfId="1" applyFont="1" applyBorder="1" applyAlignment="1">
      <alignment horizontal="center"/>
    </xf>
    <xf numFmtId="0" fontId="3" fillId="0" borderId="23" xfId="1" applyFont="1" applyBorder="1" applyAlignment="1">
      <alignment horizontal="centerContinuous"/>
    </xf>
    <xf numFmtId="40" fontId="0" fillId="0" borderId="0" xfId="15" applyNumberFormat="1" applyFont="1" applyBorder="1" applyAlignment="1">
      <alignment horizontal="centerContinuous"/>
    </xf>
    <xf numFmtId="0" fontId="3" fillId="0" borderId="0" xfId="1" applyFont="1" applyBorder="1" applyAlignment="1">
      <alignment horizontal="centerContinuous"/>
    </xf>
    <xf numFmtId="0" fontId="3" fillId="0" borderId="0" xfId="1" quotePrefix="1" applyFont="1" applyBorder="1" applyAlignment="1">
      <alignment horizontal="centerContinuous"/>
    </xf>
    <xf numFmtId="0" fontId="3" fillId="0" borderId="0" xfId="1" applyFont="1" applyBorder="1" applyAlignment="1">
      <alignment horizontal="centerContinuous" shrinkToFit="1"/>
    </xf>
    <xf numFmtId="0" fontId="3" fillId="0" borderId="29" xfId="1" applyFont="1" applyBorder="1" applyAlignment="1">
      <alignment horizontal="center"/>
    </xf>
    <xf numFmtId="0" fontId="22" fillId="0" borderId="0" xfId="1" applyFont="1" applyBorder="1" applyAlignment="1">
      <alignment horizontal="right"/>
    </xf>
    <xf numFmtId="0" fontId="22" fillId="0" borderId="0" xfId="1" quotePrefix="1" applyFont="1" applyBorder="1" applyAlignment="1">
      <alignment horizontal="right"/>
    </xf>
    <xf numFmtId="0" fontId="23" fillId="0" borderId="0" xfId="1" applyFont="1" applyBorder="1" applyAlignment="1">
      <alignment horizontal="centerContinuous"/>
    </xf>
    <xf numFmtId="0" fontId="22" fillId="0" borderId="0" xfId="1" quotePrefix="1" applyFont="1" applyBorder="1" applyAlignment="1">
      <alignment horizontal="centerContinuous"/>
    </xf>
    <xf numFmtId="1" fontId="22" fillId="0" borderId="0" xfId="1" quotePrefix="1" applyNumberFormat="1" applyFont="1" applyBorder="1" applyAlignment="1">
      <alignment horizontal="centerContinuous"/>
    </xf>
    <xf numFmtId="0" fontId="22" fillId="0" borderId="0" xfId="1" quotePrefix="1" applyFont="1" applyBorder="1" applyAlignment="1">
      <alignment horizontal="left"/>
    </xf>
    <xf numFmtId="0" fontId="22" fillId="0" borderId="0" xfId="1" applyFont="1" applyBorder="1" applyAlignment="1">
      <alignment horizontal="left"/>
    </xf>
    <xf numFmtId="0" fontId="16" fillId="0" borderId="32" xfId="1" applyFont="1" applyBorder="1" applyAlignment="1">
      <alignment horizontal="center" shrinkToFit="1"/>
    </xf>
    <xf numFmtId="0" fontId="16" fillId="0" borderId="5" xfId="1" quotePrefix="1" applyFont="1" applyBorder="1" applyAlignment="1">
      <alignment horizontal="center" shrinkToFit="1"/>
    </xf>
    <xf numFmtId="0" fontId="16" fillId="0" borderId="5" xfId="1" applyFont="1" applyBorder="1" applyAlignment="1">
      <alignment horizontal="centerContinuous"/>
    </xf>
    <xf numFmtId="40" fontId="16" fillId="0" borderId="11" xfId="15" applyNumberFormat="1" applyFont="1" applyBorder="1" applyAlignment="1">
      <alignment horizontal="right"/>
    </xf>
    <xf numFmtId="0" fontId="16" fillId="0" borderId="11" xfId="1" applyFont="1" applyBorder="1"/>
    <xf numFmtId="0" fontId="16" fillId="0" borderId="11" xfId="1" applyFont="1" applyBorder="1" applyAlignment="1">
      <alignment horizontal="right"/>
    </xf>
    <xf numFmtId="0" fontId="16" fillId="0" borderId="11" xfId="1" applyFont="1" applyBorder="1" applyAlignment="1">
      <alignment horizontal="right" shrinkToFit="1"/>
    </xf>
    <xf numFmtId="40" fontId="16" fillId="0" borderId="33" xfId="15" applyNumberFormat="1" applyFont="1" applyBorder="1" applyAlignment="1">
      <alignment horizontal="center"/>
    </xf>
    <xf numFmtId="0" fontId="22" fillId="0" borderId="0" xfId="1" applyFont="1"/>
    <xf numFmtId="0" fontId="22" fillId="0" borderId="0" xfId="1" applyFont="1" applyBorder="1" applyAlignment="1">
      <alignment horizontal="left" vertical="top"/>
    </xf>
    <xf numFmtId="0" fontId="16" fillId="0" borderId="30" xfId="1" quotePrefix="1" applyFont="1" applyBorder="1" applyAlignment="1">
      <alignment horizontal="center" shrinkToFit="1"/>
    </xf>
    <xf numFmtId="0" fontId="16" fillId="0" borderId="7" xfId="1" applyFont="1" applyBorder="1" applyAlignment="1">
      <alignment horizontal="center" shrinkToFit="1"/>
    </xf>
    <xf numFmtId="0" fontId="16" fillId="0" borderId="7" xfId="1" applyFont="1" applyBorder="1" applyAlignment="1">
      <alignment horizontal="centerContinuous"/>
    </xf>
    <xf numFmtId="40" fontId="16" fillId="0" borderId="12" xfId="15" applyNumberFormat="1" applyFont="1" applyBorder="1" applyAlignment="1">
      <alignment horizontal="right"/>
    </xf>
    <xf numFmtId="0" fontId="16" fillId="0" borderId="12" xfId="1" applyFont="1" applyBorder="1"/>
    <xf numFmtId="0" fontId="16" fillId="0" borderId="12" xfId="1" quotePrefix="1" applyFont="1" applyBorder="1" applyAlignment="1">
      <alignment horizontal="left"/>
    </xf>
    <xf numFmtId="0" fontId="16" fillId="0" borderId="12" xfId="1" applyFont="1" applyBorder="1" applyAlignment="1">
      <alignment horizontal="right"/>
    </xf>
    <xf numFmtId="2" fontId="16" fillId="0" borderId="12" xfId="1" applyNumberFormat="1" applyFont="1" applyBorder="1" applyAlignment="1">
      <alignment horizontal="right" shrinkToFit="1"/>
    </xf>
    <xf numFmtId="40" fontId="16" fillId="0" borderId="31" xfId="15" applyNumberFormat="1" applyFont="1" applyBorder="1" applyAlignment="1">
      <alignment horizontal="center"/>
    </xf>
    <xf numFmtId="0" fontId="16" fillId="0" borderId="32" xfId="1" quotePrefix="1" applyFont="1" applyBorder="1" applyAlignment="1">
      <alignment horizontal="center" shrinkToFit="1"/>
    </xf>
    <xf numFmtId="0" fontId="22" fillId="0" borderId="0" xfId="1" applyFont="1" applyBorder="1" applyAlignment="1"/>
    <xf numFmtId="0" fontId="16" fillId="0" borderId="28" xfId="1" applyFont="1" applyBorder="1" applyAlignment="1">
      <alignment horizontal="center" shrinkToFit="1"/>
    </xf>
    <xf numFmtId="0" fontId="16" fillId="0" borderId="9" xfId="1" quotePrefix="1" applyFont="1" applyBorder="1" applyAlignment="1">
      <alignment horizontal="center" shrinkToFit="1"/>
    </xf>
    <xf numFmtId="0" fontId="16" fillId="0" borderId="23" xfId="1" applyFont="1" applyBorder="1" applyAlignment="1">
      <alignment horizontal="right"/>
    </xf>
    <xf numFmtId="40" fontId="16" fillId="0" borderId="0" xfId="15" applyNumberFormat="1" applyFont="1" applyBorder="1" applyAlignment="1">
      <alignment horizontal="right"/>
    </xf>
    <xf numFmtId="0" fontId="16" fillId="0" borderId="0" xfId="1" applyFont="1" applyBorder="1"/>
    <xf numFmtId="2" fontId="16" fillId="0" borderId="0" xfId="1" applyNumberFormat="1" applyFont="1" applyBorder="1" applyAlignment="1">
      <alignment horizontal="right"/>
    </xf>
    <xf numFmtId="0" fontId="16" fillId="0" borderId="0" xfId="1" applyFont="1" applyBorder="1" applyAlignment="1">
      <alignment horizontal="right" shrinkToFit="1"/>
    </xf>
    <xf numFmtId="0" fontId="24" fillId="0" borderId="30" xfId="1" applyFont="1" applyBorder="1" applyAlignment="1">
      <alignment horizontal="center" shrinkToFit="1"/>
    </xf>
    <xf numFmtId="0" fontId="16" fillId="0" borderId="7" xfId="1" applyFont="1" applyBorder="1" applyAlignment="1">
      <alignment horizontal="left"/>
    </xf>
    <xf numFmtId="0" fontId="16" fillId="0" borderId="12" xfId="1" applyFont="1" applyBorder="1" applyAlignment="1">
      <alignment horizontal="center"/>
    </xf>
    <xf numFmtId="2" fontId="16" fillId="0" borderId="12" xfId="1" applyNumberFormat="1" applyFont="1" applyBorder="1" applyAlignment="1">
      <alignment horizontal="right"/>
    </xf>
    <xf numFmtId="184" fontId="16" fillId="0" borderId="12" xfId="1" applyNumberFormat="1" applyFont="1" applyBorder="1" applyAlignment="1">
      <alignment horizontal="right" shrinkToFit="1"/>
    </xf>
    <xf numFmtId="0" fontId="16" fillId="0" borderId="28" xfId="14" applyFont="1" applyFill="1" applyBorder="1" applyAlignment="1">
      <alignment horizontal="center" shrinkToFit="1"/>
    </xf>
    <xf numFmtId="0" fontId="16" fillId="0" borderId="9" xfId="14" applyFont="1" applyFill="1" applyBorder="1" applyAlignment="1">
      <alignment horizontal="center" shrinkToFit="1"/>
    </xf>
    <xf numFmtId="0" fontId="16" fillId="0" borderId="5" xfId="1" applyFont="1" applyBorder="1" applyAlignment="1">
      <alignment horizontal="left"/>
    </xf>
    <xf numFmtId="0" fontId="16" fillId="0" borderId="11" xfId="1" applyFont="1" applyBorder="1" applyAlignment="1">
      <alignment horizontal="left" shrinkToFit="1"/>
    </xf>
    <xf numFmtId="2" fontId="16" fillId="0" borderId="11" xfId="1" applyNumberFormat="1" applyFont="1" applyBorder="1" applyAlignment="1">
      <alignment horizontal="right"/>
    </xf>
    <xf numFmtId="0" fontId="16" fillId="0" borderId="0" xfId="13" applyFont="1" applyFill="1" applyBorder="1"/>
    <xf numFmtId="0" fontId="16" fillId="0" borderId="0" xfId="13" applyFont="1" applyFill="1" applyBorder="1" applyAlignment="1">
      <alignment horizontal="right" shrinkToFit="1"/>
    </xf>
    <xf numFmtId="0" fontId="16" fillId="0" borderId="30" xfId="14" applyFont="1" applyFill="1" applyBorder="1" applyAlignment="1">
      <alignment horizontal="center" shrinkToFit="1"/>
    </xf>
    <xf numFmtId="0" fontId="16" fillId="0" borderId="7" xfId="14" quotePrefix="1" applyFont="1" applyFill="1" applyBorder="1" applyAlignment="1">
      <alignment horizontal="center" shrinkToFit="1"/>
    </xf>
    <xf numFmtId="49" fontId="16" fillId="0" borderId="7" xfId="13" applyNumberFormat="1" applyFont="1" applyFill="1" applyBorder="1" applyAlignment="1">
      <alignment horizontal="centerContinuous"/>
    </xf>
    <xf numFmtId="0" fontId="16" fillId="0" borderId="23" xfId="1" applyFont="1" applyBorder="1" applyAlignment="1">
      <alignment horizontal="center" shrinkToFit="1"/>
    </xf>
    <xf numFmtId="0" fontId="16" fillId="0" borderId="23" xfId="1" applyFont="1" applyBorder="1" applyAlignment="1">
      <alignment horizontal="centerContinuous"/>
    </xf>
    <xf numFmtId="40" fontId="16" fillId="0" borderId="0" xfId="15" applyNumberFormat="1" applyFont="1" applyBorder="1" applyAlignment="1"/>
    <xf numFmtId="0" fontId="16" fillId="0" borderId="0" xfId="1" applyFont="1" applyBorder="1" applyAlignment="1">
      <alignment horizontal="right"/>
    </xf>
    <xf numFmtId="0" fontId="16" fillId="0" borderId="30" xfId="1" applyFont="1" applyBorder="1" applyAlignment="1">
      <alignment horizontal="center" shrinkToFit="1"/>
    </xf>
    <xf numFmtId="0" fontId="16" fillId="0" borderId="7" xfId="1" quotePrefix="1" applyFont="1" applyBorder="1" applyAlignment="1">
      <alignment horizontal="left"/>
    </xf>
    <xf numFmtId="38" fontId="16" fillId="0" borderId="12" xfId="15" applyNumberFormat="1" applyFont="1" applyBorder="1" applyAlignment="1">
      <alignment horizontal="right"/>
    </xf>
    <xf numFmtId="0" fontId="22" fillId="0" borderId="0" xfId="1" applyFont="1" applyBorder="1" applyAlignment="1">
      <alignment horizontal="left" vertical="center"/>
    </xf>
    <xf numFmtId="184" fontId="16" fillId="0" borderId="0" xfId="1" applyNumberFormat="1" applyFont="1" applyBorder="1" applyAlignment="1">
      <alignment horizontal="right" shrinkToFit="1"/>
    </xf>
    <xf numFmtId="0" fontId="22" fillId="0" borderId="0" xfId="1" applyFont="1" applyBorder="1" applyAlignment="1">
      <alignment horizontal="centerContinuous" vertical="top"/>
    </xf>
    <xf numFmtId="0" fontId="22" fillId="0" borderId="0" xfId="1" applyFont="1" applyBorder="1" applyAlignment="1">
      <alignment horizontal="centerContinuous"/>
    </xf>
    <xf numFmtId="0" fontId="16" fillId="0" borderId="23" xfId="14" quotePrefix="1" applyFont="1" applyFill="1" applyBorder="1" applyAlignment="1">
      <alignment horizontal="center" shrinkToFit="1"/>
    </xf>
    <xf numFmtId="0" fontId="16" fillId="0" borderId="23" xfId="14" applyFont="1" applyFill="1" applyBorder="1" applyAlignment="1">
      <alignment horizontal="right"/>
    </xf>
    <xf numFmtId="40" fontId="16" fillId="0" borderId="0" xfId="15" applyNumberFormat="1" applyFont="1" applyFill="1" applyBorder="1" applyAlignment="1">
      <alignment horizontal="right"/>
    </xf>
    <xf numFmtId="0" fontId="16" fillId="0" borderId="0" xfId="14" applyFont="1" applyFill="1" applyBorder="1"/>
    <xf numFmtId="0" fontId="16" fillId="0" borderId="0" xfId="14" applyFont="1" applyFill="1" applyBorder="1" applyAlignment="1">
      <alignment horizontal="right"/>
    </xf>
    <xf numFmtId="0" fontId="16" fillId="0" borderId="0" xfId="14" applyFont="1" applyFill="1" applyBorder="1" applyAlignment="1">
      <alignment horizontal="right" shrinkToFit="1"/>
    </xf>
    <xf numFmtId="0" fontId="24" fillId="0" borderId="0" xfId="1" applyFont="1" applyBorder="1"/>
    <xf numFmtId="0" fontId="16" fillId="0" borderId="30" xfId="14" quotePrefix="1" applyFont="1" applyFill="1" applyBorder="1" applyAlignment="1">
      <alignment horizontal="center" shrinkToFit="1"/>
    </xf>
    <xf numFmtId="0" fontId="16" fillId="0" borderId="7" xfId="14" applyFont="1" applyFill="1" applyBorder="1" applyAlignment="1">
      <alignment horizontal="right"/>
    </xf>
    <xf numFmtId="0" fontId="16" fillId="0" borderId="12" xfId="14" applyFont="1" applyFill="1" applyBorder="1" applyAlignment="1">
      <alignment horizontal="center"/>
    </xf>
    <xf numFmtId="0" fontId="16" fillId="0" borderId="12" xfId="14" quotePrefix="1" applyFont="1" applyFill="1" applyBorder="1" applyAlignment="1">
      <alignment horizontal="left"/>
    </xf>
    <xf numFmtId="0" fontId="16" fillId="0" borderId="12" xfId="14" applyFont="1" applyFill="1" applyBorder="1"/>
    <xf numFmtId="185" fontId="16" fillId="0" borderId="12" xfId="14" applyNumberFormat="1" applyFont="1" applyFill="1" applyBorder="1" applyAlignment="1">
      <alignment horizontal="right" shrinkToFit="1"/>
    </xf>
    <xf numFmtId="0" fontId="25" fillId="0" borderId="0" xfId="1" quotePrefix="1" applyFont="1" applyBorder="1" applyAlignment="1">
      <alignment horizontal="center"/>
    </xf>
    <xf numFmtId="0" fontId="25" fillId="0" borderId="0" xfId="1" applyFont="1" applyBorder="1" applyAlignment="1">
      <alignment horizontal="center"/>
    </xf>
    <xf numFmtId="0" fontId="25" fillId="0" borderId="0" xfId="1" applyFont="1" applyBorder="1" applyAlignment="1">
      <alignment horizontal="centerContinuous"/>
    </xf>
    <xf numFmtId="0" fontId="25" fillId="0" borderId="0" xfId="1" quotePrefix="1" applyFont="1" applyBorder="1" applyAlignment="1">
      <alignment horizontal="centerContinuous"/>
    </xf>
    <xf numFmtId="0" fontId="25" fillId="0" borderId="0" xfId="1" applyFont="1" applyBorder="1" applyAlignment="1"/>
    <xf numFmtId="0" fontId="25" fillId="0" borderId="0" xfId="1" quotePrefix="1" applyFont="1" applyBorder="1" applyAlignment="1"/>
    <xf numFmtId="0" fontId="22" fillId="0" borderId="0" xfId="1" applyFont="1" applyBorder="1" applyAlignment="1">
      <alignment horizontal="center"/>
    </xf>
    <xf numFmtId="0" fontId="22" fillId="0" borderId="0" xfId="1" applyFont="1" applyFill="1" applyBorder="1" applyAlignment="1">
      <alignment horizontal="center"/>
    </xf>
    <xf numFmtId="0" fontId="22" fillId="0" borderId="0" xfId="1" quotePrefix="1" applyFont="1" applyFill="1" applyBorder="1" applyAlignment="1">
      <alignment horizontal="center"/>
    </xf>
    <xf numFmtId="0" fontId="22" fillId="0" borderId="0" xfId="1" applyFont="1" applyFill="1" applyBorder="1"/>
    <xf numFmtId="0" fontId="22" fillId="0" borderId="0" xfId="1" applyFont="1" applyFill="1" applyBorder="1" applyAlignment="1">
      <alignment horizontal="centerContinuous"/>
    </xf>
    <xf numFmtId="0" fontId="22" fillId="0" borderId="0" xfId="1" quotePrefix="1" applyFont="1" applyFill="1" applyBorder="1" applyAlignment="1"/>
    <xf numFmtId="0" fontId="16" fillId="0" borderId="12" xfId="1" applyFont="1" applyBorder="1" applyAlignment="1">
      <alignment horizontal="right" shrinkToFit="1"/>
    </xf>
    <xf numFmtId="0" fontId="16" fillId="0" borderId="29" xfId="1" applyFont="1" applyBorder="1" applyAlignment="1">
      <alignment horizontal="center"/>
    </xf>
    <xf numFmtId="0" fontId="22" fillId="0" borderId="34" xfId="1" applyFont="1" applyBorder="1"/>
    <xf numFmtId="0" fontId="22" fillId="0" borderId="13" xfId="1" applyFont="1" applyBorder="1"/>
    <xf numFmtId="0" fontId="16" fillId="0" borderId="34" xfId="1" applyFont="1" applyBorder="1" applyAlignment="1">
      <alignment horizontal="center" shrinkToFit="1"/>
    </xf>
    <xf numFmtId="0" fontId="16" fillId="0" borderId="35" xfId="1" applyFont="1" applyBorder="1" applyAlignment="1">
      <alignment horizontal="center" shrinkToFit="1"/>
    </xf>
    <xf numFmtId="0" fontId="16" fillId="0" borderId="35" xfId="1" applyFont="1" applyBorder="1" applyAlignment="1">
      <alignment horizontal="centerContinuous"/>
    </xf>
    <xf numFmtId="40" fontId="16" fillId="0" borderId="13" xfId="15" applyNumberFormat="1" applyFont="1" applyBorder="1" applyAlignment="1">
      <alignment horizontal="right"/>
    </xf>
    <xf numFmtId="0" fontId="16" fillId="0" borderId="13" xfId="1" applyFont="1" applyBorder="1"/>
    <xf numFmtId="0" fontId="16" fillId="0" borderId="13" xfId="1" applyFont="1" applyBorder="1" applyAlignment="1">
      <alignment horizontal="right"/>
    </xf>
    <xf numFmtId="0" fontId="16" fillId="0" borderId="13" xfId="1" applyFont="1" applyBorder="1" applyAlignment="1">
      <alignment horizontal="right" shrinkToFit="1"/>
    </xf>
    <xf numFmtId="0" fontId="16" fillId="0" borderId="35" xfId="1" applyFont="1" applyBorder="1" applyAlignment="1">
      <alignment horizontal="center"/>
    </xf>
    <xf numFmtId="0" fontId="16" fillId="0" borderId="36" xfId="1" applyFont="1" applyBorder="1" applyAlignment="1">
      <alignment horizontal="center"/>
    </xf>
    <xf numFmtId="0" fontId="16" fillId="0" borderId="25" xfId="1" applyFont="1" applyFill="1" applyBorder="1" applyAlignment="1">
      <alignment horizontal="center"/>
    </xf>
    <xf numFmtId="0" fontId="3" fillId="0" borderId="0" xfId="1" applyFont="1" applyFill="1" applyAlignment="1">
      <alignment horizontal="center"/>
    </xf>
    <xf numFmtId="0" fontId="3" fillId="0" borderId="0" xfId="1" applyFont="1" applyFill="1" applyAlignment="1">
      <alignment horizontal="centerContinuous"/>
    </xf>
    <xf numFmtId="0" fontId="3" fillId="0" borderId="0" xfId="1" applyFont="1" applyFill="1" applyBorder="1" applyAlignment="1">
      <alignment horizontal="center" shrinkToFit="1"/>
    </xf>
    <xf numFmtId="0" fontId="24" fillId="0" borderId="7" xfId="14" quotePrefix="1" applyFont="1" applyFill="1" applyBorder="1" applyAlignment="1">
      <alignment horizontal="center" shrinkToFit="1"/>
    </xf>
    <xf numFmtId="0" fontId="26" fillId="0" borderId="9" xfId="1" applyFont="1" applyBorder="1" applyAlignment="1">
      <alignment horizontal="center" vertical="center" shrinkToFit="1"/>
    </xf>
    <xf numFmtId="0" fontId="24" fillId="0" borderId="5" xfId="1" applyFont="1" applyBorder="1" applyAlignment="1">
      <alignment horizontal="center"/>
    </xf>
    <xf numFmtId="0" fontId="26" fillId="0" borderId="10" xfId="1" applyFont="1" applyBorder="1" applyAlignment="1">
      <alignment horizontal="center" vertical="center" shrinkToFit="1"/>
    </xf>
    <xf numFmtId="2" fontId="26" fillId="0" borderId="10" xfId="1" applyNumberFormat="1" applyFont="1" applyBorder="1" applyAlignment="1">
      <alignment horizontal="center" vertical="center"/>
    </xf>
    <xf numFmtId="0" fontId="24" fillId="0" borderId="7" xfId="1" applyFont="1" applyBorder="1" applyAlignment="1">
      <alignment horizontal="center"/>
    </xf>
    <xf numFmtId="0" fontId="24" fillId="0" borderId="23" xfId="1" applyFont="1" applyBorder="1" applyAlignment="1">
      <alignment horizontal="center"/>
    </xf>
    <xf numFmtId="0" fontId="24" fillId="0" borderId="23" xfId="13" applyFont="1" applyFill="1" applyBorder="1" applyAlignment="1">
      <alignment horizontal="center"/>
    </xf>
    <xf numFmtId="0" fontId="24" fillId="0" borderId="28" xfId="14" applyFont="1" applyFill="1" applyBorder="1" applyAlignment="1">
      <alignment horizontal="center" shrinkToFit="1"/>
    </xf>
    <xf numFmtId="0" fontId="24" fillId="0" borderId="23" xfId="14" quotePrefix="1" applyFont="1" applyFill="1" applyBorder="1" applyAlignment="1">
      <alignment horizontal="center" shrinkToFit="1"/>
    </xf>
    <xf numFmtId="0" fontId="24" fillId="0" borderId="30" xfId="14" quotePrefix="1" applyFont="1" applyFill="1" applyBorder="1" applyAlignment="1">
      <alignment horizontal="center" shrinkToFit="1"/>
    </xf>
    <xf numFmtId="0" fontId="26" fillId="0" borderId="7" xfId="1" applyFont="1" applyBorder="1" applyAlignment="1">
      <alignment horizontal="center" vertical="center"/>
    </xf>
    <xf numFmtId="0" fontId="24" fillId="0" borderId="23" xfId="14" applyFont="1" applyFill="1" applyBorder="1" applyAlignment="1">
      <alignment horizontal="center"/>
    </xf>
    <xf numFmtId="0" fontId="24" fillId="0" borderId="7" xfId="14" quotePrefix="1" applyFont="1" applyFill="1" applyBorder="1" applyAlignment="1">
      <alignment horizontal="center"/>
    </xf>
    <xf numFmtId="0" fontId="26" fillId="0" borderId="9" xfId="1" applyFont="1" applyBorder="1" applyAlignment="1">
      <alignment horizontal="center" vertical="center" wrapText="1"/>
    </xf>
    <xf numFmtId="0" fontId="26" fillId="0" borderId="10" xfId="1" applyFont="1" applyBorder="1" applyAlignment="1">
      <alignment horizontal="center" vertical="center" wrapText="1"/>
    </xf>
    <xf numFmtId="185" fontId="26" fillId="0" borderId="10" xfId="1" applyNumberFormat="1" applyFont="1" applyBorder="1" applyAlignment="1">
      <alignment horizontal="center" vertical="center"/>
    </xf>
    <xf numFmtId="186" fontId="26" fillId="0" borderId="6" xfId="1" applyNumberFormat="1" applyFont="1" applyBorder="1" applyAlignment="1">
      <alignment horizontal="center" vertical="center"/>
    </xf>
    <xf numFmtId="186" fontId="26" fillId="0" borderId="10" xfId="1" applyNumberFormat="1" applyFont="1" applyBorder="1" applyAlignment="1">
      <alignment horizontal="center" vertical="center"/>
    </xf>
    <xf numFmtId="186" fontId="6" fillId="0" borderId="1" xfId="0" applyNumberFormat="1" applyFont="1" applyBorder="1">
      <alignment vertical="center"/>
    </xf>
    <xf numFmtId="0" fontId="26" fillId="0" borderId="1" xfId="0" applyFont="1" applyBorder="1" applyAlignment="1">
      <alignment horizontal="center" vertical="center"/>
    </xf>
    <xf numFmtId="177" fontId="26" fillId="0" borderId="1" xfId="0" applyNumberFormat="1" applyFont="1" applyBorder="1" applyAlignment="1">
      <alignment horizontal="center" vertical="center"/>
    </xf>
    <xf numFmtId="0" fontId="5" fillId="0" borderId="1" xfId="0" applyFont="1" applyBorder="1" applyAlignment="1">
      <alignment horizontal="center" vertical="center"/>
    </xf>
    <xf numFmtId="180" fontId="5" fillId="0" borderId="1" xfId="0" applyNumberFormat="1" applyFont="1" applyBorder="1" applyAlignment="1">
      <alignment horizontal="center" vertical="center"/>
    </xf>
    <xf numFmtId="177" fontId="5" fillId="0" borderId="1" xfId="0" applyNumberFormat="1" applyFont="1" applyBorder="1" applyAlignment="1">
      <alignment vertical="center"/>
    </xf>
    <xf numFmtId="0" fontId="5" fillId="0" borderId="1" xfId="0" applyFont="1" applyBorder="1" applyAlignment="1">
      <alignment horizontal="center" vertical="center" shrinkToFit="1"/>
    </xf>
    <xf numFmtId="0" fontId="26" fillId="0" borderId="9" xfId="0" applyFont="1" applyBorder="1" applyAlignment="1">
      <alignment horizontal="center" vertical="center" shrinkToFit="1"/>
    </xf>
    <xf numFmtId="0" fontId="26" fillId="0" borderId="10" xfId="0" applyFont="1" applyBorder="1" applyAlignment="1">
      <alignment horizontal="center" vertical="center" shrinkToFit="1"/>
    </xf>
    <xf numFmtId="0" fontId="26" fillId="0" borderId="1" xfId="0" applyFont="1" applyBorder="1" applyAlignment="1">
      <alignment horizontal="center" vertical="center" wrapText="1"/>
    </xf>
    <xf numFmtId="0" fontId="26" fillId="0" borderId="9" xfId="0" applyFont="1" applyBorder="1" applyAlignment="1">
      <alignment vertical="center" shrinkToFit="1"/>
    </xf>
    <xf numFmtId="0" fontId="26" fillId="0" borderId="10" xfId="0" applyFont="1" applyBorder="1" applyAlignment="1">
      <alignment vertical="center" shrinkToFit="1"/>
    </xf>
    <xf numFmtId="0" fontId="26" fillId="0" borderId="3" xfId="0" applyFont="1" applyBorder="1" applyAlignment="1">
      <alignment horizontal="center" vertical="center"/>
    </xf>
    <xf numFmtId="0" fontId="26" fillId="0" borderId="1" xfId="0" applyFont="1" applyBorder="1" applyAlignment="1">
      <alignment horizontal="center" vertical="center" shrinkToFit="1"/>
    </xf>
    <xf numFmtId="0" fontId="26" fillId="0" borderId="0" xfId="0" applyFont="1">
      <alignment vertical="center"/>
    </xf>
    <xf numFmtId="0" fontId="28" fillId="0" borderId="1" xfId="0" applyFont="1" applyBorder="1" applyAlignment="1">
      <alignment vertical="center" shrinkToFit="1"/>
    </xf>
    <xf numFmtId="0" fontId="26" fillId="0" borderId="3" xfId="0" applyFont="1" applyBorder="1" applyAlignment="1">
      <alignment horizontal="center" vertical="center" shrinkToFit="1"/>
    </xf>
    <xf numFmtId="0" fontId="26" fillId="0" borderId="2" xfId="0" applyFont="1" applyBorder="1" applyAlignment="1">
      <alignment horizontal="center" vertical="center"/>
    </xf>
    <xf numFmtId="0" fontId="26" fillId="0" borderId="1" xfId="0" applyFont="1" applyBorder="1" applyAlignment="1">
      <alignment vertical="center" shrinkToFit="1"/>
    </xf>
    <xf numFmtId="0" fontId="26" fillId="1" borderId="1" xfId="0" applyFont="1" applyFill="1" applyBorder="1" applyAlignment="1">
      <alignment vertical="center" shrinkToFit="1"/>
    </xf>
    <xf numFmtId="2" fontId="26" fillId="0" borderId="1" xfId="0" applyNumberFormat="1" applyFont="1" applyBorder="1" applyAlignment="1">
      <alignment horizontal="center" vertical="center"/>
    </xf>
    <xf numFmtId="2" fontId="26" fillId="0" borderId="3" xfId="0" applyNumberFormat="1" applyFont="1" applyBorder="1" applyAlignment="1">
      <alignment horizontal="center" vertical="center"/>
    </xf>
    <xf numFmtId="0" fontId="26" fillId="0" borderId="1" xfId="0" applyFont="1" applyBorder="1" applyAlignment="1">
      <alignment horizontal="center" vertical="center" wrapText="1" shrinkToFit="1"/>
    </xf>
    <xf numFmtId="178" fontId="26" fillId="0" borderId="1" xfId="0" applyNumberFormat="1" applyFont="1" applyBorder="1" applyAlignment="1">
      <alignment horizontal="center" vertical="center"/>
    </xf>
    <xf numFmtId="40" fontId="0" fillId="0" borderId="12" xfId="15" applyNumberFormat="1" applyFont="1" applyFill="1" applyBorder="1" applyAlignment="1">
      <alignment horizontal="right"/>
    </xf>
    <xf numFmtId="0" fontId="3" fillId="0" borderId="12" xfId="1" applyFont="1" applyFill="1" applyBorder="1" applyAlignment="1">
      <alignment horizontal="right"/>
    </xf>
    <xf numFmtId="0" fontId="3" fillId="0" borderId="12" xfId="1" applyFont="1" applyFill="1" applyBorder="1" applyAlignment="1">
      <alignment horizontal="right" shrinkToFit="1"/>
    </xf>
    <xf numFmtId="0" fontId="3" fillId="0" borderId="12" xfId="1" applyFont="1" applyFill="1" applyBorder="1" applyAlignment="1">
      <alignment horizontal="center"/>
    </xf>
    <xf numFmtId="0" fontId="26" fillId="0" borderId="3" xfId="0" applyFont="1" applyBorder="1" applyAlignment="1">
      <alignment horizontal="center" vertical="center"/>
    </xf>
    <xf numFmtId="0" fontId="26" fillId="0" borderId="2" xfId="0" applyFont="1" applyBorder="1" applyAlignment="1">
      <alignment horizontal="center" vertical="center"/>
    </xf>
    <xf numFmtId="49" fontId="26" fillId="0" borderId="1" xfId="0" applyNumberFormat="1" applyFont="1" applyBorder="1" applyAlignment="1">
      <alignment horizontal="center" vertical="center" shrinkToFit="1"/>
    </xf>
    <xf numFmtId="0" fontId="3" fillId="0" borderId="0" xfId="1" applyAlignment="1">
      <alignment shrinkToFit="1"/>
    </xf>
    <xf numFmtId="0" fontId="3" fillId="0" borderId="0" xfId="1" applyAlignment="1">
      <alignment horizontal="left" vertical="center" shrinkToFit="1"/>
    </xf>
    <xf numFmtId="0" fontId="12" fillId="0" borderId="0" xfId="16" applyFont="1" applyAlignment="1">
      <alignment vertical="center"/>
    </xf>
    <xf numFmtId="0" fontId="12" fillId="0" borderId="0" xfId="16" applyFont="1" applyAlignment="1">
      <alignment vertical="center" shrinkToFit="1"/>
    </xf>
    <xf numFmtId="0" fontId="12" fillId="0" borderId="0" xfId="16" applyFont="1" applyAlignment="1">
      <alignment horizontal="left" vertical="center" shrinkToFit="1"/>
    </xf>
    <xf numFmtId="0" fontId="8" fillId="0" borderId="37" xfId="16" applyFont="1" applyBorder="1" applyAlignment="1">
      <alignment horizontal="distributed" vertical="center" justifyLastLine="1" shrinkToFit="1"/>
    </xf>
    <xf numFmtId="187" fontId="8" fillId="0" borderId="37" xfId="16" applyNumberFormat="1" applyFont="1" applyBorder="1" applyAlignment="1">
      <alignment horizontal="right" vertical="center" justifyLastLine="1" shrinkToFit="1"/>
    </xf>
    <xf numFmtId="0" fontId="8" fillId="0" borderId="37" xfId="16" applyFont="1" applyBorder="1" applyAlignment="1">
      <alignment horizontal="left" vertical="center" justifyLastLine="1" shrinkToFit="1"/>
    </xf>
    <xf numFmtId="0" fontId="8" fillId="0" borderId="37" xfId="16" applyFont="1" applyBorder="1" applyAlignment="1">
      <alignment horizontal="left" vertical="center" shrinkToFit="1"/>
    </xf>
    <xf numFmtId="0" fontId="8" fillId="0" borderId="38" xfId="16" applyFont="1" applyBorder="1" applyAlignment="1">
      <alignment horizontal="distributed" vertical="center" justifyLastLine="1" shrinkToFit="1"/>
    </xf>
    <xf numFmtId="187" fontId="8" fillId="0" borderId="38" xfId="16" applyNumberFormat="1" applyFont="1" applyBorder="1" applyAlignment="1">
      <alignment horizontal="right" vertical="center" justifyLastLine="1" shrinkToFit="1"/>
    </xf>
    <xf numFmtId="0" fontId="8" fillId="0" borderId="38" xfId="16" applyFont="1" applyBorder="1" applyAlignment="1">
      <alignment horizontal="left" vertical="center" justifyLastLine="1" shrinkToFit="1"/>
    </xf>
    <xf numFmtId="0" fontId="8" fillId="0" borderId="38" xfId="16" applyFont="1" applyBorder="1" applyAlignment="1">
      <alignment horizontal="left" vertical="center" shrinkToFit="1"/>
    </xf>
    <xf numFmtId="183" fontId="8" fillId="0" borderId="38" xfId="16" applyNumberFormat="1" applyFont="1" applyBorder="1" applyAlignment="1">
      <alignment horizontal="right" vertical="center" justifyLastLine="1" shrinkToFit="1"/>
    </xf>
    <xf numFmtId="0" fontId="8" fillId="0" borderId="39" xfId="16" applyFont="1" applyBorder="1" applyAlignment="1">
      <alignment horizontal="distributed" vertical="center" justifyLastLine="1" shrinkToFit="1"/>
    </xf>
    <xf numFmtId="0" fontId="8" fillId="0" borderId="39" xfId="16" applyFont="1" applyBorder="1" applyAlignment="1">
      <alignment horizontal="left" vertical="center" justifyLastLine="1" shrinkToFit="1"/>
    </xf>
    <xf numFmtId="0" fontId="8" fillId="0" borderId="39" xfId="16" applyFont="1" applyBorder="1" applyAlignment="1">
      <alignment horizontal="left" vertical="center" shrinkToFit="1"/>
    </xf>
    <xf numFmtId="187" fontId="8" fillId="0" borderId="39" xfId="16" applyNumberFormat="1" applyFont="1" applyBorder="1" applyAlignment="1">
      <alignment horizontal="right" vertical="center" justifyLastLine="1" shrinkToFit="1"/>
    </xf>
    <xf numFmtId="176" fontId="8" fillId="0" borderId="38" xfId="16" applyNumberFormat="1" applyFont="1" applyBorder="1" applyAlignment="1">
      <alignment horizontal="right" vertical="center" justifyLastLine="1" shrinkToFit="1"/>
    </xf>
    <xf numFmtId="49" fontId="8" fillId="0" borderId="38" xfId="16" applyNumberFormat="1" applyFont="1" applyBorder="1" applyAlignment="1">
      <alignment horizontal="left" vertical="center" justifyLastLine="1" shrinkToFit="1"/>
    </xf>
    <xf numFmtId="49" fontId="8" fillId="0" borderId="38" xfId="16" applyNumberFormat="1" applyFont="1" applyBorder="1" applyAlignment="1">
      <alignment horizontal="left" vertical="center" shrinkToFit="1"/>
    </xf>
    <xf numFmtId="0" fontId="12" fillId="0" borderId="0" xfId="16" applyAlignment="1">
      <alignment vertical="center"/>
    </xf>
    <xf numFmtId="0" fontId="8" fillId="0" borderId="40" xfId="16" applyFont="1" applyBorder="1" applyAlignment="1">
      <alignment horizontal="distributed" vertical="center" justifyLastLine="1" shrinkToFit="1"/>
    </xf>
    <xf numFmtId="187" fontId="8" fillId="0" borderId="40" xfId="16" applyNumberFormat="1" applyFont="1" applyBorder="1" applyAlignment="1">
      <alignment horizontal="right" vertical="center" justifyLastLine="1" shrinkToFit="1"/>
    </xf>
    <xf numFmtId="0" fontId="8" fillId="0" borderId="40" xfId="16" applyFont="1" applyBorder="1" applyAlignment="1">
      <alignment horizontal="left" vertical="center" justifyLastLine="1" shrinkToFit="1"/>
    </xf>
    <xf numFmtId="0" fontId="8" fillId="0" borderId="40" xfId="16" applyFont="1" applyBorder="1" applyAlignment="1">
      <alignment horizontal="left" vertical="center" shrinkToFit="1"/>
    </xf>
    <xf numFmtId="0" fontId="8" fillId="0" borderId="41" xfId="16" applyFont="1" applyBorder="1" applyAlignment="1">
      <alignment horizontal="distributed" vertical="center" justifyLastLine="1" shrinkToFit="1"/>
    </xf>
    <xf numFmtId="0" fontId="26" fillId="0" borderId="3" xfId="0" applyFont="1" applyBorder="1" applyAlignment="1">
      <alignment horizontal="center" vertical="center"/>
    </xf>
    <xf numFmtId="0" fontId="26" fillId="0" borderId="2" xfId="0" applyFont="1" applyBorder="1" applyAlignment="1">
      <alignment horizontal="center" vertical="center"/>
    </xf>
    <xf numFmtId="0" fontId="26" fillId="0" borderId="1" xfId="0" applyFont="1" applyBorder="1" applyAlignment="1">
      <alignment horizontal="center" vertical="center"/>
    </xf>
    <xf numFmtId="0" fontId="26" fillId="0" borderId="9" xfId="1" applyFont="1" applyBorder="1" applyAlignment="1">
      <alignment horizontal="center" vertical="center" wrapText="1" shrinkToFit="1"/>
    </xf>
    <xf numFmtId="0" fontId="26" fillId="0" borderId="6" xfId="1" applyFont="1" applyBorder="1" applyAlignment="1">
      <alignment horizontal="center" vertical="center"/>
    </xf>
    <xf numFmtId="0" fontId="26" fillId="0" borderId="5" xfId="1" applyFont="1" applyBorder="1" applyAlignment="1">
      <alignment horizontal="center" vertical="center" wrapText="1" shrinkToFit="1"/>
    </xf>
    <xf numFmtId="0" fontId="3" fillId="0" borderId="0" xfId="1" applyFont="1" applyFill="1" applyAlignment="1">
      <alignment shrinkToFit="1"/>
    </xf>
    <xf numFmtId="40" fontId="16" fillId="0" borderId="12" xfId="15" applyNumberFormat="1" applyFont="1" applyFill="1" applyBorder="1" applyAlignment="1">
      <alignment horizontal="right" shrinkToFit="1"/>
    </xf>
    <xf numFmtId="40" fontId="0" fillId="0" borderId="0" xfId="15" applyNumberFormat="1" applyFont="1" applyAlignment="1">
      <alignment horizontal="right" shrinkToFit="1"/>
    </xf>
    <xf numFmtId="40" fontId="0" fillId="0" borderId="25" xfId="15" applyNumberFormat="1" applyFont="1" applyBorder="1" applyAlignment="1">
      <alignment horizontal="right" shrinkToFit="1"/>
    </xf>
    <xf numFmtId="40" fontId="0" fillId="0" borderId="0" xfId="15" applyNumberFormat="1" applyFont="1" applyBorder="1" applyAlignment="1">
      <alignment horizontal="centerContinuous" shrinkToFit="1"/>
    </xf>
    <xf numFmtId="40" fontId="16" fillId="0" borderId="11" xfId="15" applyNumberFormat="1" applyFont="1" applyBorder="1" applyAlignment="1">
      <alignment horizontal="right" shrinkToFit="1"/>
    </xf>
    <xf numFmtId="40" fontId="16" fillId="0" borderId="12" xfId="15" applyNumberFormat="1" applyFont="1" applyBorder="1" applyAlignment="1">
      <alignment horizontal="right" shrinkToFit="1"/>
    </xf>
    <xf numFmtId="40" fontId="16" fillId="0" borderId="0" xfId="15" applyNumberFormat="1" applyFont="1" applyBorder="1" applyAlignment="1">
      <alignment horizontal="right" shrinkToFit="1"/>
    </xf>
    <xf numFmtId="40" fontId="16" fillId="0" borderId="0" xfId="15" applyNumberFormat="1" applyFont="1" applyBorder="1" applyAlignment="1">
      <alignment shrinkToFit="1"/>
    </xf>
    <xf numFmtId="40" fontId="16" fillId="0" borderId="0" xfId="15" applyNumberFormat="1" applyFont="1" applyFill="1" applyBorder="1" applyAlignment="1">
      <alignment horizontal="right" shrinkToFit="1"/>
    </xf>
    <xf numFmtId="184" fontId="16" fillId="0" borderId="12" xfId="15" applyNumberFormat="1" applyFont="1" applyFill="1" applyBorder="1" applyAlignment="1">
      <alignment horizontal="right" shrinkToFit="1"/>
    </xf>
    <xf numFmtId="40" fontId="16" fillId="0" borderId="13" xfId="15" applyNumberFormat="1" applyFont="1" applyBorder="1" applyAlignment="1">
      <alignment horizontal="right" shrinkToFit="1"/>
    </xf>
    <xf numFmtId="0" fontId="16" fillId="0" borderId="25" xfId="1" applyFont="1" applyFill="1" applyBorder="1" applyAlignment="1">
      <alignment horizontal="center" shrinkToFit="1"/>
    </xf>
    <xf numFmtId="0" fontId="26" fillId="0" borderId="46" xfId="1" applyFont="1" applyBorder="1" applyAlignment="1">
      <alignment horizontal="center" vertical="center"/>
    </xf>
    <xf numFmtId="0" fontId="26" fillId="0" borderId="47" xfId="1" applyFont="1" applyBorder="1" applyAlignment="1">
      <alignment horizontal="center" vertical="center"/>
    </xf>
    <xf numFmtId="0" fontId="26" fillId="0" borderId="50" xfId="1" applyFont="1" applyBorder="1" applyAlignment="1">
      <alignment horizontal="center" vertical="center" shrinkToFit="1"/>
    </xf>
    <xf numFmtId="0" fontId="26" fillId="0" borderId="33" xfId="1" applyFont="1" applyBorder="1" applyAlignment="1">
      <alignment horizontal="center" vertical="center" wrapText="1" shrinkToFit="1"/>
    </xf>
    <xf numFmtId="0" fontId="26" fillId="0" borderId="49" xfId="1" applyFont="1" applyBorder="1" applyAlignment="1">
      <alignment horizontal="center" vertical="center" shrinkToFit="1"/>
    </xf>
    <xf numFmtId="183" fontId="26" fillId="0" borderId="31" xfId="1" applyNumberFormat="1" applyFont="1" applyBorder="1" applyAlignment="1">
      <alignment horizontal="center" vertical="center"/>
    </xf>
    <xf numFmtId="2" fontId="26" fillId="0" borderId="31" xfId="1" applyNumberFormat="1" applyFont="1" applyBorder="1" applyAlignment="1">
      <alignment horizontal="center" vertical="center"/>
    </xf>
    <xf numFmtId="0" fontId="26" fillId="0" borderId="51" xfId="1" applyFont="1" applyBorder="1" applyAlignment="1">
      <alignment horizontal="center" vertical="center" shrinkToFit="1"/>
    </xf>
    <xf numFmtId="0" fontId="26" fillId="0" borderId="52" xfId="1" applyFont="1" applyBorder="1" applyAlignment="1">
      <alignment horizontal="center" vertical="center" wrapText="1"/>
    </xf>
    <xf numFmtId="2" fontId="26" fillId="0" borderId="52" xfId="1" applyNumberFormat="1" applyFont="1" applyBorder="1" applyAlignment="1">
      <alignment horizontal="center" vertical="center"/>
    </xf>
    <xf numFmtId="0" fontId="26" fillId="0" borderId="35" xfId="1" applyFont="1" applyBorder="1" applyAlignment="1">
      <alignment horizontal="center" vertical="center"/>
    </xf>
    <xf numFmtId="183" fontId="26" fillId="0" borderId="36" xfId="1" applyNumberFormat="1" applyFont="1" applyBorder="1" applyAlignment="1">
      <alignment horizontal="center" vertical="center"/>
    </xf>
    <xf numFmtId="0" fontId="26" fillId="0" borderId="53" xfId="1" applyFont="1" applyBorder="1" applyAlignment="1">
      <alignment horizontal="center" vertical="center" shrinkToFit="1"/>
    </xf>
    <xf numFmtId="0" fontId="26" fillId="0" borderId="54" xfId="1" applyFont="1" applyBorder="1" applyAlignment="1">
      <alignment horizontal="center" vertical="center" shrinkToFit="1"/>
    </xf>
    <xf numFmtId="0" fontId="26" fillId="0" borderId="54" xfId="1" applyFont="1" applyBorder="1" applyAlignment="1">
      <alignment horizontal="center" vertical="center" wrapText="1" shrinkToFit="1"/>
    </xf>
    <xf numFmtId="186" fontId="26" fillId="0" borderId="55" xfId="1" applyNumberFormat="1" applyFont="1" applyBorder="1" applyAlignment="1">
      <alignment horizontal="center" vertical="center"/>
    </xf>
    <xf numFmtId="0" fontId="26" fillId="0" borderId="29" xfId="1" applyFont="1" applyBorder="1" applyAlignment="1">
      <alignment horizontal="center" vertical="center" wrapText="1" shrinkToFit="1"/>
    </xf>
    <xf numFmtId="0" fontId="26" fillId="0" borderId="56" xfId="1" applyFont="1" applyBorder="1" applyAlignment="1">
      <alignment horizontal="center" vertical="center"/>
    </xf>
    <xf numFmtId="183" fontId="26" fillId="0" borderId="56" xfId="1" applyNumberFormat="1" applyFont="1" applyBorder="1" applyAlignment="1">
      <alignment horizontal="center" vertical="center" wrapText="1" shrinkToFit="1"/>
    </xf>
    <xf numFmtId="0" fontId="26" fillId="0" borderId="56" xfId="1" applyFont="1" applyBorder="1" applyAlignment="1">
      <alignment horizontal="center" vertical="center" wrapText="1" shrinkToFit="1"/>
    </xf>
    <xf numFmtId="0" fontId="16" fillId="0" borderId="23" xfId="1" quotePrefix="1" applyFont="1" applyBorder="1" applyAlignment="1">
      <alignment horizontal="center" shrinkToFit="1"/>
    </xf>
    <xf numFmtId="40" fontId="16" fillId="0" borderId="29" xfId="15" applyNumberFormat="1" applyFont="1" applyBorder="1" applyAlignment="1">
      <alignment horizontal="center"/>
    </xf>
    <xf numFmtId="0" fontId="3" fillId="0" borderId="34" xfId="1" applyFont="1" applyBorder="1" applyAlignment="1">
      <alignment horizontal="center"/>
    </xf>
    <xf numFmtId="0" fontId="3" fillId="0" borderId="35" xfId="1" applyFont="1" applyBorder="1" applyAlignment="1">
      <alignment horizontal="center"/>
    </xf>
    <xf numFmtId="0" fontId="3" fillId="0" borderId="35" xfId="1" applyFont="1" applyBorder="1" applyAlignment="1">
      <alignment horizontal="centerContinuous"/>
    </xf>
    <xf numFmtId="40" fontId="0" fillId="0" borderId="13" xfId="15" applyNumberFormat="1" applyFont="1" applyBorder="1" applyAlignment="1">
      <alignment horizontal="right" shrinkToFit="1"/>
    </xf>
    <xf numFmtId="0" fontId="3" fillId="0" borderId="13" xfId="1" applyFont="1" applyBorder="1" applyAlignment="1">
      <alignment horizontal="centerContinuous"/>
    </xf>
    <xf numFmtId="40" fontId="0" fillId="0" borderId="13" xfId="15" applyNumberFormat="1" applyFont="1" applyBorder="1" applyAlignment="1">
      <alignment horizontal="right"/>
    </xf>
    <xf numFmtId="0" fontId="3" fillId="0" borderId="13" xfId="1" quotePrefix="1" applyFont="1" applyBorder="1" applyAlignment="1">
      <alignment horizontal="centerContinuous"/>
    </xf>
    <xf numFmtId="0" fontId="3" fillId="0" borderId="13" xfId="1" applyFont="1" applyBorder="1" applyAlignment="1">
      <alignment horizontal="right"/>
    </xf>
    <xf numFmtId="0" fontId="3" fillId="0" borderId="13" xfId="1" applyFont="1" applyBorder="1" applyAlignment="1">
      <alignment horizontal="right" shrinkToFit="1"/>
    </xf>
    <xf numFmtId="0" fontId="3" fillId="0" borderId="36" xfId="1" quotePrefix="1" applyFont="1" applyBorder="1" applyAlignment="1">
      <alignment horizontal="center"/>
    </xf>
    <xf numFmtId="184" fontId="16" fillId="0" borderId="12" xfId="15" applyNumberFormat="1" applyFont="1" applyBorder="1" applyAlignment="1">
      <alignment horizontal="right" shrinkToFit="1"/>
    </xf>
    <xf numFmtId="184" fontId="16" fillId="0" borderId="12" xfId="15" applyNumberFormat="1" applyFont="1" applyFill="1" applyBorder="1" applyAlignment="1">
      <alignment horizontal="right"/>
    </xf>
    <xf numFmtId="177" fontId="26" fillId="0" borderId="31" xfId="1" applyNumberFormat="1" applyFont="1" applyBorder="1" applyAlignment="1">
      <alignment horizontal="center" vertical="center"/>
    </xf>
    <xf numFmtId="0" fontId="4" fillId="0" borderId="0" xfId="2" applyFont="1" applyAlignment="1">
      <alignment horizontal="center" vertical="center"/>
    </xf>
    <xf numFmtId="0" fontId="14" fillId="0" borderId="0" xfId="2" applyFont="1" applyAlignment="1">
      <alignment horizontal="center" vertical="center"/>
    </xf>
    <xf numFmtId="0" fontId="29" fillId="0" borderId="43" xfId="16" applyFont="1" applyBorder="1" applyAlignment="1">
      <alignment horizontal="center" vertical="center" shrinkToFit="1"/>
    </xf>
    <xf numFmtId="0" fontId="29" fillId="0" borderId="42" xfId="16" applyFont="1" applyBorder="1" applyAlignment="1">
      <alignment horizontal="center" vertical="center" shrinkToFit="1"/>
    </xf>
    <xf numFmtId="0" fontId="29" fillId="0" borderId="34" xfId="16" applyFont="1" applyBorder="1" applyAlignment="1">
      <alignment horizontal="center" vertical="center" shrinkToFi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26" fillId="0" borderId="3" xfId="0" applyFont="1" applyBorder="1" applyAlignment="1">
      <alignment horizontal="center" vertical="center"/>
    </xf>
    <xf numFmtId="0" fontId="26" fillId="0" borderId="2" xfId="0" applyFont="1" applyBorder="1" applyAlignment="1">
      <alignment horizontal="center" vertical="center"/>
    </xf>
    <xf numFmtId="0" fontId="26" fillId="0" borderId="9" xfId="0" applyFont="1" applyBorder="1" applyAlignment="1">
      <alignment horizontal="center" vertical="center"/>
    </xf>
    <xf numFmtId="0" fontId="26"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26" fillId="0" borderId="5" xfId="0" applyFont="1" applyBorder="1" applyAlignment="1">
      <alignment horizontal="center" vertical="center"/>
    </xf>
    <xf numFmtId="0" fontId="26" fillId="0" borderId="7" xfId="0" applyFont="1" applyBorder="1" applyAlignment="1">
      <alignment horizontal="center" vertical="center"/>
    </xf>
    <xf numFmtId="178" fontId="26" fillId="0" borderId="9" xfId="0" applyNumberFormat="1" applyFont="1" applyBorder="1" applyAlignment="1">
      <alignment horizontal="center" vertical="center"/>
    </xf>
    <xf numFmtId="178" fontId="26" fillId="0" borderId="10" xfId="0" applyNumberFormat="1" applyFont="1" applyBorder="1" applyAlignment="1">
      <alignment horizontal="center" vertical="center"/>
    </xf>
    <xf numFmtId="0" fontId="26" fillId="0" borderId="6" xfId="0" applyFont="1" applyBorder="1" applyAlignment="1">
      <alignment horizontal="left" vertical="center"/>
    </xf>
    <xf numFmtId="0" fontId="26" fillId="0" borderId="8" xfId="0" applyFont="1" applyBorder="1" applyAlignment="1">
      <alignment horizontal="left" vertical="center"/>
    </xf>
    <xf numFmtId="0" fontId="26" fillId="0" borderId="9" xfId="0" applyNumberFormat="1" applyFont="1" applyBorder="1" applyAlignment="1">
      <alignment horizontal="center" vertical="center"/>
    </xf>
    <xf numFmtId="0" fontId="26" fillId="0" borderId="10" xfId="0" applyNumberFormat="1" applyFont="1" applyBorder="1" applyAlignment="1">
      <alignment horizontal="center" vertical="center"/>
    </xf>
    <xf numFmtId="177" fontId="26" fillId="0" borderId="9" xfId="0" applyNumberFormat="1" applyFont="1" applyBorder="1" applyAlignment="1">
      <alignment horizontal="center" vertical="center"/>
    </xf>
    <xf numFmtId="177" fontId="26" fillId="0" borderId="10" xfId="0" applyNumberFormat="1" applyFont="1" applyBorder="1" applyAlignment="1">
      <alignment horizontal="center" vertical="center"/>
    </xf>
    <xf numFmtId="0" fontId="26" fillId="0" borderId="6" xfId="0" applyFont="1" applyBorder="1" applyAlignment="1">
      <alignment horizontal="center" vertical="center"/>
    </xf>
    <xf numFmtId="0" fontId="26" fillId="0" borderId="8"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186" fontId="6" fillId="0" borderId="2" xfId="0" applyNumberFormat="1" applyFont="1" applyBorder="1" applyAlignment="1">
      <alignment horizontal="center" vertical="center"/>
    </xf>
    <xf numFmtId="186" fontId="6" fillId="0" borderId="1" xfId="0" applyNumberFormat="1" applyFont="1" applyBorder="1" applyAlignment="1">
      <alignment horizontal="center" vertical="center"/>
    </xf>
    <xf numFmtId="176" fontId="6" fillId="0" borderId="4" xfId="0" applyNumberFormat="1" applyFont="1" applyBorder="1" applyAlignment="1">
      <alignment horizontal="center" vertical="center"/>
    </xf>
    <xf numFmtId="176" fontId="6" fillId="0" borderId="1" xfId="0" applyNumberFormat="1" applyFont="1" applyBorder="1" applyAlignment="1">
      <alignment horizontal="center" vertical="center"/>
    </xf>
    <xf numFmtId="176" fontId="6" fillId="0" borderId="3" xfId="0" applyNumberFormat="1" applyFont="1" applyBorder="1" applyAlignment="1">
      <alignment horizontal="center" vertical="center"/>
    </xf>
    <xf numFmtId="0" fontId="6" fillId="0" borderId="7" xfId="0" applyFont="1" applyBorder="1" applyAlignment="1">
      <alignment horizontal="center" vertical="center"/>
    </xf>
    <xf numFmtId="0" fontId="6" fillId="0" borderId="12" xfId="0" applyFont="1" applyBorder="1" applyAlignment="1">
      <alignment horizontal="center" vertical="center"/>
    </xf>
    <xf numFmtId="0" fontId="6" fillId="0" borderId="8" xfId="0" applyFont="1" applyBorder="1" applyAlignment="1">
      <alignment horizontal="center" vertical="center"/>
    </xf>
    <xf numFmtId="186" fontId="6" fillId="0" borderId="20" xfId="0" applyNumberFormat="1" applyFont="1" applyBorder="1" applyAlignment="1">
      <alignment horizontal="center" vertical="center"/>
    </xf>
    <xf numFmtId="186" fontId="6" fillId="0" borderId="17" xfId="0" applyNumberFormat="1" applyFont="1" applyBorder="1" applyAlignment="1">
      <alignment horizontal="center" vertical="center"/>
    </xf>
    <xf numFmtId="176" fontId="6" fillId="0" borderId="12" xfId="0" applyNumberFormat="1" applyFont="1" applyBorder="1" applyAlignment="1">
      <alignment horizontal="center" vertical="center"/>
    </xf>
    <xf numFmtId="186" fontId="6" fillId="0" borderId="10" xfId="0" applyNumberFormat="1" applyFont="1" applyBorder="1" applyAlignment="1">
      <alignment horizontal="center"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6" fillId="0" borderId="15" xfId="0" applyFont="1" applyBorder="1" applyAlignment="1">
      <alignment horizontal="center" vertical="center"/>
    </xf>
    <xf numFmtId="186" fontId="6" fillId="0" borderId="3" xfId="0" applyNumberFormat="1" applyFont="1" applyBorder="1" applyAlignment="1">
      <alignment horizontal="center" vertical="center"/>
    </xf>
    <xf numFmtId="186" fontId="6" fillId="0" borderId="18" xfId="0" applyNumberFormat="1"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7" fillId="0" borderId="0" xfId="0" applyFont="1" applyAlignment="1">
      <alignment vertical="center"/>
    </xf>
    <xf numFmtId="176" fontId="6" fillId="0" borderId="2" xfId="0" applyNumberFormat="1" applyFont="1" applyBorder="1" applyAlignment="1">
      <alignment horizontal="center" vertical="center"/>
    </xf>
    <xf numFmtId="176" fontId="6" fillId="0" borderId="10" xfId="0" applyNumberFormat="1" applyFont="1" applyBorder="1" applyAlignment="1">
      <alignment horizontal="center" vertical="center"/>
    </xf>
    <xf numFmtId="0" fontId="6" fillId="0" borderId="10" xfId="0" applyFont="1" applyBorder="1" applyAlignment="1">
      <alignment horizontal="center" vertical="center"/>
    </xf>
    <xf numFmtId="176" fontId="6" fillId="0" borderId="17" xfId="0" applyNumberFormat="1" applyFont="1" applyBorder="1" applyAlignment="1">
      <alignment horizontal="center" vertical="center"/>
    </xf>
    <xf numFmtId="0" fontId="6" fillId="0" borderId="17" xfId="0" applyFont="1" applyBorder="1" applyAlignment="1">
      <alignment horizontal="center" vertical="center"/>
    </xf>
    <xf numFmtId="176" fontId="6" fillId="0" borderId="20" xfId="0" applyNumberFormat="1" applyFont="1" applyBorder="1" applyAlignment="1">
      <alignment horizontal="center" vertical="center"/>
    </xf>
    <xf numFmtId="176" fontId="6" fillId="0" borderId="18" xfId="0" applyNumberFormat="1" applyFont="1" applyBorder="1" applyAlignment="1">
      <alignment horizontal="center" vertical="center"/>
    </xf>
    <xf numFmtId="0" fontId="26" fillId="0" borderId="44" xfId="1" applyFont="1" applyBorder="1" applyAlignment="1">
      <alignment horizontal="center" vertical="center"/>
    </xf>
    <xf numFmtId="0" fontId="26" fillId="0" borderId="51" xfId="1" applyFont="1" applyBorder="1" applyAlignment="1">
      <alignment horizontal="center" vertical="center"/>
    </xf>
    <xf numFmtId="0" fontId="26" fillId="0" borderId="45" xfId="1" applyFont="1" applyBorder="1" applyAlignment="1">
      <alignment horizontal="center" vertical="center" wrapText="1" shrinkToFit="1"/>
    </xf>
    <xf numFmtId="0" fontId="26" fillId="0" borderId="52" xfId="1" applyFont="1" applyBorder="1" applyAlignment="1">
      <alignment horizontal="center" vertical="center" wrapText="1" shrinkToFit="1"/>
    </xf>
    <xf numFmtId="0" fontId="26" fillId="0" borderId="48" xfId="1" applyFont="1" applyBorder="1" applyAlignment="1">
      <alignment horizontal="center" vertical="center"/>
    </xf>
    <xf numFmtId="0" fontId="26" fillId="0" borderId="57" xfId="1" applyFont="1" applyBorder="1" applyAlignment="1">
      <alignment horizontal="center" vertical="center"/>
    </xf>
    <xf numFmtId="0" fontId="26" fillId="0" borderId="26" xfId="1" applyFont="1" applyBorder="1" applyAlignment="1">
      <alignment horizontal="center" vertical="center" wrapText="1" shrinkToFit="1"/>
    </xf>
    <xf numFmtId="0" fontId="26" fillId="0" borderId="35" xfId="1" applyFont="1" applyBorder="1" applyAlignment="1">
      <alignment horizontal="center" vertical="center" wrapText="1" shrinkToFit="1"/>
    </xf>
    <xf numFmtId="0" fontId="26" fillId="0" borderId="27" xfId="1" applyFont="1" applyBorder="1" applyAlignment="1">
      <alignment horizontal="center" vertical="center" wrapText="1" shrinkToFit="1"/>
    </xf>
    <xf numFmtId="0" fontId="26" fillId="0" borderId="36" xfId="1" applyFont="1" applyBorder="1" applyAlignment="1">
      <alignment horizontal="center" vertical="center" wrapText="1" shrinkToFit="1"/>
    </xf>
    <xf numFmtId="0" fontId="6" fillId="2" borderId="0" xfId="0" applyFont="1" applyFill="1">
      <alignment vertical="center"/>
    </xf>
    <xf numFmtId="187" fontId="8" fillId="3" borderId="38" xfId="16" applyNumberFormat="1" applyFont="1" applyFill="1" applyBorder="1" applyAlignment="1">
      <alignment horizontal="right" vertical="center" justifyLastLine="1" shrinkToFit="1"/>
    </xf>
    <xf numFmtId="177" fontId="5" fillId="3" borderId="1" xfId="0" applyNumberFormat="1" applyFont="1" applyFill="1" applyBorder="1" applyAlignment="1">
      <alignment vertical="center"/>
    </xf>
    <xf numFmtId="178" fontId="5" fillId="3" borderId="1" xfId="0" applyNumberFormat="1" applyFont="1" applyFill="1" applyBorder="1" applyAlignment="1">
      <alignment vertical="center"/>
    </xf>
    <xf numFmtId="177"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178" fontId="5" fillId="3" borderId="1" xfId="0" applyNumberFormat="1" applyFont="1" applyFill="1" applyBorder="1" applyAlignment="1">
      <alignment horizontal="center" vertical="center"/>
    </xf>
  </cellXfs>
  <cellStyles count="17">
    <cellStyle name="Calc Currency (0)" xfId="8"/>
    <cellStyle name="Header1" xfId="9"/>
    <cellStyle name="Header2" xfId="10"/>
    <cellStyle name="Normal_#18-Internet" xfId="11"/>
    <cellStyle name="桁区切り 2" xfId="4"/>
    <cellStyle name="桁区切り 3" xfId="15"/>
    <cellStyle name="標準" xfId="0" builtinId="0"/>
    <cellStyle name="標準 2" xfId="1"/>
    <cellStyle name="標準 2 2" xfId="2"/>
    <cellStyle name="標準 3" xfId="3"/>
    <cellStyle name="標準 4" xfId="5"/>
    <cellStyle name="標準 4 2" xfId="7"/>
    <cellStyle name="標準 5" xfId="6"/>
    <cellStyle name="標準_02管土工数量(導水管)" xfId="13"/>
    <cellStyle name="標準_躯体数量" xfId="16"/>
    <cellStyle name="標準_土工数量(22-3)" xfId="14"/>
    <cellStyle name="標準Ａ" xfId="12"/>
  </cellStyles>
  <dxfs count="0"/>
  <tableStyles count="0" defaultTableStyle="TableStyleMedium9" defaultPivotStyle="PivotStyleLight16"/>
  <colors>
    <mruColors>
      <color rgb="FF22FC04"/>
      <color rgb="FF8E1997"/>
      <color rgb="FF00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38099</xdr:colOff>
      <xdr:row>9</xdr:row>
      <xdr:rowOff>30480</xdr:rowOff>
    </xdr:from>
    <xdr:to>
      <xdr:col>11</xdr:col>
      <xdr:colOff>281940</xdr:colOff>
      <xdr:row>23</xdr:row>
      <xdr:rowOff>119306</xdr:rowOff>
    </xdr:to>
    <xdr:pic>
      <xdr:nvPicPr>
        <xdr:cNvPr id="2" name="図 1"/>
        <xdr:cNvPicPr>
          <a:picLocks noChangeAspect="1"/>
        </xdr:cNvPicPr>
      </xdr:nvPicPr>
      <xdr:blipFill>
        <a:blip xmlns:r="http://schemas.openxmlformats.org/officeDocument/2006/relationships" r:embed="rId1"/>
        <a:stretch>
          <a:fillRect/>
        </a:stretch>
      </xdr:blipFill>
      <xdr:spPr>
        <a:xfrm>
          <a:off x="38099" y="1615440"/>
          <a:ext cx="3512821" cy="24586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01&#36914;&#34892;&#26989;&#21209;\H60103210(&#21335;&#39770;&#27836;&#24066;)&#28165;&#27700;&#37197;&#27700;&#27744;&#27972;&#27700;&#35373;&#20633;&#23455;&#26045;&#35373;&#35336;\04_&#21332;&#21147;&#32773;\220311(&#26862;&#26494;)&#35211;&#31309;&#37329;&#38989;\&#24037;&#20107;&#20385;&#26684;&#35336;&#3163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s0350\Desktop\01&#35373;&#35336;&#26360;(&#38651;&#27671;&#35336;&#35013;&#24037;&#20107;)&#37329;&#20837;&#1242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工事価格計算"/>
    </sheetNames>
    <definedNames>
      <definedName name="Anzen"/>
      <definedName name="AnzenHyouji"/>
      <definedName name="Eizen"/>
      <definedName name="EizenHyouji"/>
      <definedName name="GenbaKanri"/>
      <definedName name="GenbaKanriHyouji"/>
      <definedName name="IppanKanri"/>
      <definedName name="IppanKanriHyouji"/>
      <definedName name="Junbi"/>
      <definedName name="JunbiHyouji"/>
      <definedName name="Unnpan"/>
      <definedName name="Yusou"/>
      <definedName name="YusouHyouji"/>
    </defined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鏡"/>
      <sheetName val="工事費内訳"/>
      <sheetName val="1号明細(機械機器費)"/>
      <sheetName val="2号明細(機械設備)"/>
      <sheetName val="3号明細(電気機器費) "/>
      <sheetName val="4号明細(電気計装設備)"/>
      <sheetName val="5号明細"/>
      <sheetName val="印刷しない→"/>
      <sheetName val="単価一覧表"/>
    </sheetNames>
    <sheetDataSet>
      <sheetData sheetId="0"/>
      <sheetData sheetId="1"/>
      <sheetData sheetId="2"/>
      <sheetData sheetId="3"/>
      <sheetData sheetId="4"/>
      <sheetData sheetId="5"/>
      <sheetData sheetId="6"/>
      <sheetData sheetId="7"/>
      <sheetData sheetId="8">
        <row r="5">
          <cell r="A5">
            <v>1000.5</v>
          </cell>
          <cell r="J5" t="str">
            <v>県単価P45</v>
          </cell>
        </row>
        <row r="6">
          <cell r="A6">
            <v>1001</v>
          </cell>
          <cell r="C6" t="str">
            <v>配管工</v>
          </cell>
          <cell r="E6" t="str">
            <v>人</v>
          </cell>
          <cell r="G6">
            <v>22200</v>
          </cell>
        </row>
        <row r="7">
          <cell r="A7">
            <v>1001.5</v>
          </cell>
          <cell r="J7" t="str">
            <v>県単価P45</v>
          </cell>
        </row>
        <row r="8">
          <cell r="A8">
            <v>1002</v>
          </cell>
          <cell r="C8" t="str">
            <v>電工</v>
          </cell>
          <cell r="E8" t="str">
            <v>人</v>
          </cell>
          <cell r="G8">
            <v>22500</v>
          </cell>
        </row>
        <row r="9">
          <cell r="A9">
            <v>1002.5</v>
          </cell>
          <cell r="J9" t="str">
            <v>県単価P45</v>
          </cell>
        </row>
        <row r="10">
          <cell r="A10">
            <v>1003</v>
          </cell>
          <cell r="C10" t="str">
            <v>設備機械工</v>
          </cell>
          <cell r="E10" t="str">
            <v>人</v>
          </cell>
          <cell r="G10">
            <v>24100</v>
          </cell>
        </row>
        <row r="11">
          <cell r="A11">
            <v>1003.5</v>
          </cell>
          <cell r="J11" t="str">
            <v>県単価P45</v>
          </cell>
        </row>
        <row r="12">
          <cell r="A12">
            <v>1004</v>
          </cell>
          <cell r="C12" t="str">
            <v>機械設備据付工</v>
          </cell>
          <cell r="E12" t="str">
            <v>人</v>
          </cell>
          <cell r="G12">
            <v>25600</v>
          </cell>
        </row>
        <row r="13">
          <cell r="A13">
            <v>1004.5</v>
          </cell>
          <cell r="J13" t="str">
            <v>県単価P45</v>
          </cell>
        </row>
        <row r="14">
          <cell r="A14">
            <v>1005</v>
          </cell>
          <cell r="C14" t="str">
            <v>電気通信技術者</v>
          </cell>
          <cell r="E14" t="str">
            <v>人</v>
          </cell>
          <cell r="G14">
            <v>33100</v>
          </cell>
        </row>
        <row r="15">
          <cell r="A15">
            <v>1005.5</v>
          </cell>
          <cell r="J15" t="str">
            <v>県単価P45</v>
          </cell>
        </row>
        <row r="16">
          <cell r="A16">
            <v>1006</v>
          </cell>
          <cell r="C16" t="str">
            <v>電気通信技術員</v>
          </cell>
          <cell r="E16" t="str">
            <v>人</v>
          </cell>
          <cell r="G16">
            <v>22300</v>
          </cell>
        </row>
        <row r="17">
          <cell r="A17">
            <v>1006.5</v>
          </cell>
          <cell r="J17" t="str">
            <v>県単価P45</v>
          </cell>
        </row>
        <row r="18">
          <cell r="A18">
            <v>1007</v>
          </cell>
          <cell r="C18" t="str">
            <v>保温工</v>
          </cell>
          <cell r="E18" t="str">
            <v>人</v>
          </cell>
          <cell r="G18">
            <v>23100</v>
          </cell>
        </row>
        <row r="19">
          <cell r="A19">
            <v>1007.5</v>
          </cell>
          <cell r="J19" t="str">
            <v>県単価P44</v>
          </cell>
        </row>
        <row r="20">
          <cell r="A20">
            <v>1008</v>
          </cell>
          <cell r="C20" t="str">
            <v>普通作業員</v>
          </cell>
          <cell r="E20" t="str">
            <v>人</v>
          </cell>
          <cell r="G20">
            <v>19900</v>
          </cell>
        </row>
        <row r="21">
          <cell r="A21">
            <v>1500.5</v>
          </cell>
          <cell r="J21" t="str">
            <v>県単価</v>
          </cell>
        </row>
        <row r="22">
          <cell r="A22">
            <v>1501</v>
          </cell>
          <cell r="C22" t="str">
            <v>残土受入料</v>
          </cell>
          <cell r="E22" t="str">
            <v>m3</v>
          </cell>
          <cell r="G22">
            <v>66</v>
          </cell>
        </row>
        <row r="23">
          <cell r="A23">
            <v>1501.5</v>
          </cell>
          <cell r="J23" t="str">
            <v>県単価P81</v>
          </cell>
        </row>
        <row r="24">
          <cell r="A24">
            <v>1502</v>
          </cell>
          <cell r="C24" t="str">
            <v>Asｶﾞﾗ廃材持込料</v>
          </cell>
          <cell r="E24" t="str">
            <v>ｔ</v>
          </cell>
          <cell r="G24">
            <v>1200</v>
          </cell>
        </row>
        <row r="25">
          <cell r="A25">
            <v>1502.5</v>
          </cell>
          <cell r="D25" t="str">
            <v>t=10cm</v>
          </cell>
          <cell r="J25" t="str">
            <v>物価資料3月</v>
          </cell>
        </row>
        <row r="26">
          <cell r="A26">
            <v>1503</v>
          </cell>
          <cell r="C26" t="str">
            <v>目地板</v>
          </cell>
          <cell r="D26" t="str">
            <v>瀝青質</v>
          </cell>
          <cell r="E26" t="str">
            <v>ｍ2</v>
          </cell>
        </row>
        <row r="27">
          <cell r="A27">
            <v>1503.5</v>
          </cell>
          <cell r="J27" t="str">
            <v>物価資料3月</v>
          </cell>
        </row>
        <row r="28">
          <cell r="A28">
            <v>1504</v>
          </cell>
          <cell r="C28" t="str">
            <v>ﾎﾞｲﾄﾞｽﾘｰﾌﾞ管</v>
          </cell>
          <cell r="D28" t="str">
            <v>φ125 4000L</v>
          </cell>
          <cell r="E28" t="str">
            <v>ｍ</v>
          </cell>
        </row>
        <row r="29">
          <cell r="A29">
            <v>1504.5</v>
          </cell>
        </row>
        <row r="30">
          <cell r="A30">
            <v>1505</v>
          </cell>
        </row>
        <row r="31">
          <cell r="A31">
            <v>2000.5</v>
          </cell>
          <cell r="J31" t="str">
            <v>物価資料3月</v>
          </cell>
        </row>
        <row r="32">
          <cell r="A32">
            <v>2001</v>
          </cell>
          <cell r="C32" t="str">
            <v>ｺﾝｸﾘｰﾄ直均し</v>
          </cell>
          <cell r="D32" t="str">
            <v>金ｺﾃ仕上げ</v>
          </cell>
          <cell r="E32" t="str">
            <v>ｍ2</v>
          </cell>
          <cell r="G32">
            <v>530</v>
          </cell>
        </row>
        <row r="33">
          <cell r="A33">
            <v>2001.5</v>
          </cell>
        </row>
        <row r="34">
          <cell r="A34">
            <v>2002</v>
          </cell>
        </row>
        <row r="35">
          <cell r="A35">
            <v>2002.5</v>
          </cell>
        </row>
        <row r="36">
          <cell r="A36">
            <v>2003</v>
          </cell>
        </row>
        <row r="37">
          <cell r="A37">
            <v>2003.5</v>
          </cell>
        </row>
        <row r="38">
          <cell r="A38">
            <v>2004</v>
          </cell>
        </row>
        <row r="39">
          <cell r="A39">
            <v>2004.5</v>
          </cell>
        </row>
        <row r="40">
          <cell r="A40">
            <v>2005</v>
          </cell>
        </row>
        <row r="41">
          <cell r="A41">
            <v>3000.5</v>
          </cell>
          <cell r="D41" t="str">
            <v>SUS304</v>
          </cell>
          <cell r="J41" t="str">
            <v>物価資料3月</v>
          </cell>
        </row>
        <row r="42">
          <cell r="A42">
            <v>3001</v>
          </cell>
          <cell r="C42" t="str">
            <v>形　　鋼</v>
          </cell>
          <cell r="D42" t="str">
            <v xml:space="preserve"> C-150×75×6</v>
          </cell>
          <cell r="E42" t="str">
            <v>㎏</v>
          </cell>
        </row>
        <row r="43">
          <cell r="A43">
            <v>3001.5</v>
          </cell>
          <cell r="D43" t="str">
            <v>SS400</v>
          </cell>
          <cell r="J43" t="str">
            <v>物価資料3月</v>
          </cell>
        </row>
        <row r="44">
          <cell r="A44">
            <v>3002</v>
          </cell>
          <cell r="C44" t="str">
            <v>形　　鋼</v>
          </cell>
          <cell r="D44" t="str">
            <v xml:space="preserve"> H-150×150×7×10</v>
          </cell>
          <cell r="E44" t="str">
            <v>㎏</v>
          </cell>
        </row>
        <row r="45">
          <cell r="A45">
            <v>3002.5</v>
          </cell>
          <cell r="D45" t="str">
            <v>SS400</v>
          </cell>
          <cell r="J45" t="str">
            <v>物価資料3月</v>
          </cell>
        </row>
        <row r="46">
          <cell r="A46">
            <v>3003</v>
          </cell>
          <cell r="C46" t="str">
            <v>形　　鋼</v>
          </cell>
          <cell r="D46" t="str">
            <v xml:space="preserve"> L- 90× 90×7</v>
          </cell>
          <cell r="E46" t="str">
            <v>㎏</v>
          </cell>
        </row>
        <row r="47">
          <cell r="A47">
            <v>3003.5</v>
          </cell>
          <cell r="D47" t="str">
            <v>SS400</v>
          </cell>
          <cell r="J47" t="str">
            <v>物価資料3月</v>
          </cell>
        </row>
        <row r="48">
          <cell r="A48">
            <v>3004</v>
          </cell>
          <cell r="C48" t="str">
            <v>形　　鋼</v>
          </cell>
          <cell r="D48" t="str">
            <v xml:space="preserve"> L- 65× 65×6</v>
          </cell>
          <cell r="E48" t="str">
            <v>㎏</v>
          </cell>
        </row>
        <row r="49">
          <cell r="A49">
            <v>3004.5</v>
          </cell>
          <cell r="D49" t="str">
            <v>形　鋼</v>
          </cell>
          <cell r="J49" t="str">
            <v>物価資料3月</v>
          </cell>
        </row>
        <row r="50">
          <cell r="A50">
            <v>3005</v>
          </cell>
          <cell r="C50" t="str">
            <v>溶融亜鉛ﾒｯｷ</v>
          </cell>
          <cell r="D50" t="str">
            <v xml:space="preserve"> 2種 HDZ 55</v>
          </cell>
          <cell r="E50" t="str">
            <v>㎏</v>
          </cell>
        </row>
        <row r="51">
          <cell r="A51">
            <v>3005.5</v>
          </cell>
        </row>
        <row r="52">
          <cell r="A52">
            <v>3006</v>
          </cell>
        </row>
        <row r="53">
          <cell r="A53">
            <v>3006.5</v>
          </cell>
          <cell r="D53" t="str">
            <v>SUS304</v>
          </cell>
          <cell r="J53" t="str">
            <v>物価資料3月</v>
          </cell>
        </row>
        <row r="54">
          <cell r="A54">
            <v>3007</v>
          </cell>
          <cell r="C54" t="str">
            <v>形　　鋼</v>
          </cell>
          <cell r="D54" t="str">
            <v xml:space="preserve"> L-50×50×4</v>
          </cell>
          <cell r="E54" t="str">
            <v>㎏</v>
          </cell>
        </row>
        <row r="55">
          <cell r="A55">
            <v>3007.5</v>
          </cell>
          <cell r="D55" t="str">
            <v>SUS304</v>
          </cell>
          <cell r="J55" t="str">
            <v>物価資料3月</v>
          </cell>
        </row>
        <row r="56">
          <cell r="A56">
            <v>3008</v>
          </cell>
          <cell r="C56" t="str">
            <v>形　　鋼</v>
          </cell>
          <cell r="D56" t="str">
            <v xml:space="preserve"> L-40×40×3</v>
          </cell>
          <cell r="E56" t="str">
            <v>㎏</v>
          </cell>
        </row>
        <row r="57">
          <cell r="A57">
            <v>3008.5</v>
          </cell>
          <cell r="D57" t="str">
            <v>SUS304</v>
          </cell>
          <cell r="J57" t="str">
            <v>物価資料3月</v>
          </cell>
        </row>
        <row r="58">
          <cell r="A58">
            <v>3009</v>
          </cell>
          <cell r="C58" t="str">
            <v>形　　鋼</v>
          </cell>
          <cell r="D58" t="str">
            <v xml:space="preserve"> L-40×40×4</v>
          </cell>
          <cell r="E58" t="str">
            <v>㎏</v>
          </cell>
        </row>
        <row r="59">
          <cell r="A59">
            <v>3009.5</v>
          </cell>
          <cell r="D59" t="str">
            <v>SUS304</v>
          </cell>
          <cell r="J59" t="str">
            <v>物価資料3月</v>
          </cell>
        </row>
        <row r="60">
          <cell r="A60">
            <v>3010</v>
          </cell>
          <cell r="C60" t="str">
            <v>平  　鋼</v>
          </cell>
          <cell r="D60" t="str">
            <v xml:space="preserve"> FB-35×3</v>
          </cell>
          <cell r="E60" t="str">
            <v>㎏</v>
          </cell>
        </row>
        <row r="61">
          <cell r="A61">
            <v>3010.5</v>
          </cell>
          <cell r="D61" t="str">
            <v>SUS304</v>
          </cell>
          <cell r="J61" t="str">
            <v>物価資料3月</v>
          </cell>
        </row>
        <row r="62">
          <cell r="A62">
            <v>3011</v>
          </cell>
          <cell r="C62" t="str">
            <v>平 　 鋼</v>
          </cell>
          <cell r="D62" t="str">
            <v xml:space="preserve"> FB-45×3</v>
          </cell>
          <cell r="E62" t="str">
            <v>㎏</v>
          </cell>
        </row>
        <row r="63">
          <cell r="A63">
            <v>3011.5</v>
          </cell>
          <cell r="D63" t="str">
            <v>SUS304</v>
          </cell>
          <cell r="J63" t="str">
            <v>物価資料3月</v>
          </cell>
        </row>
        <row r="64">
          <cell r="A64">
            <v>3012</v>
          </cell>
          <cell r="C64" t="str">
            <v>ｶﾞｾｯﾄﾌﾟﾚｰﾄ</v>
          </cell>
          <cell r="D64" t="str">
            <v xml:space="preserve"> 160×160×4ｔ</v>
          </cell>
          <cell r="E64" t="str">
            <v>kg</v>
          </cell>
        </row>
        <row r="65">
          <cell r="A65">
            <v>3012.5</v>
          </cell>
          <cell r="D65" t="str">
            <v>SUS304</v>
          </cell>
          <cell r="J65" t="str">
            <v>物価資料3月</v>
          </cell>
        </row>
        <row r="66">
          <cell r="A66">
            <v>3013</v>
          </cell>
          <cell r="C66" t="str">
            <v>ｶﾞｾｯﾄﾌﾟﾚｰﾄ</v>
          </cell>
          <cell r="D66" t="str">
            <v xml:space="preserve"> 220×160×4ｔ</v>
          </cell>
          <cell r="E66" t="str">
            <v>kg</v>
          </cell>
        </row>
        <row r="67">
          <cell r="A67">
            <v>3013.5</v>
          </cell>
          <cell r="D67" t="str">
            <v>SUS304</v>
          </cell>
          <cell r="J67" t="str">
            <v>物価資料3月</v>
          </cell>
        </row>
        <row r="68">
          <cell r="A68">
            <v>3014</v>
          </cell>
          <cell r="C68" t="str">
            <v>1mH横補強ｽﾃｰ材</v>
          </cell>
          <cell r="D68" t="str">
            <v xml:space="preserve"> 130×110×4ｔ</v>
          </cell>
          <cell r="E68" t="str">
            <v>kg</v>
          </cell>
        </row>
        <row r="69">
          <cell r="A69">
            <v>3014.5</v>
          </cell>
          <cell r="D69" t="str">
            <v>SUS304</v>
          </cell>
          <cell r="J69" t="str">
            <v>物価資料3月</v>
          </cell>
        </row>
        <row r="70">
          <cell r="A70">
            <v>3015</v>
          </cell>
          <cell r="C70" t="str">
            <v>1mHｺｰﾅｰｽﾃｰ材</v>
          </cell>
          <cell r="D70" t="str">
            <v xml:space="preserve"> 304×80×5ｔ</v>
          </cell>
          <cell r="E70" t="str">
            <v>kg</v>
          </cell>
        </row>
        <row r="71">
          <cell r="A71">
            <v>3015.5</v>
          </cell>
          <cell r="D71" t="str">
            <v>SUS304</v>
          </cell>
          <cell r="J71" t="str">
            <v>物価資料3月</v>
          </cell>
        </row>
        <row r="72">
          <cell r="A72">
            <v>3016</v>
          </cell>
          <cell r="C72" t="str">
            <v>ﾍﾞｰｽﾌﾟﾚｰﾄ</v>
          </cell>
          <cell r="D72" t="str">
            <v xml:space="preserve"> 220×60×6ｔ</v>
          </cell>
          <cell r="E72" t="str">
            <v>kg</v>
          </cell>
        </row>
        <row r="73">
          <cell r="A73">
            <v>3016.5</v>
          </cell>
          <cell r="D73" t="str">
            <v>SUS304</v>
          </cell>
          <cell r="J73" t="str">
            <v>物価資料3月</v>
          </cell>
        </row>
        <row r="74">
          <cell r="A74">
            <v>3017</v>
          </cell>
          <cell r="C74" t="str">
            <v>形　　鋼</v>
          </cell>
          <cell r="D74" t="str">
            <v xml:space="preserve"> C-130×65×6</v>
          </cell>
          <cell r="E74" t="str">
            <v>㎏</v>
          </cell>
        </row>
        <row r="75">
          <cell r="A75">
            <v>3017.5</v>
          </cell>
          <cell r="D75" t="str">
            <v>SUS304</v>
          </cell>
          <cell r="J75" t="str">
            <v>物価資料3月</v>
          </cell>
        </row>
        <row r="76">
          <cell r="A76">
            <v>3018</v>
          </cell>
          <cell r="C76" t="str">
            <v>形　　鋼</v>
          </cell>
          <cell r="D76" t="str">
            <v xml:space="preserve"> L-65×65×6</v>
          </cell>
          <cell r="E76" t="str">
            <v>㎏</v>
          </cell>
        </row>
        <row r="77">
          <cell r="A77">
            <v>3018.5</v>
          </cell>
          <cell r="D77" t="str">
            <v>SUS304</v>
          </cell>
          <cell r="J77" t="str">
            <v>物価資料3月</v>
          </cell>
        </row>
        <row r="78">
          <cell r="A78">
            <v>3019</v>
          </cell>
          <cell r="C78" t="str">
            <v>形　　鋼</v>
          </cell>
          <cell r="D78" t="str">
            <v xml:space="preserve"> L-75×75×6</v>
          </cell>
          <cell r="E78" t="str">
            <v>㎏</v>
          </cell>
        </row>
        <row r="79">
          <cell r="A79">
            <v>3019.5</v>
          </cell>
          <cell r="D79" t="str">
            <v>SUS304</v>
          </cell>
          <cell r="J79" t="str">
            <v>物価資料3月</v>
          </cell>
        </row>
        <row r="80">
          <cell r="A80">
            <v>3020</v>
          </cell>
          <cell r="C80" t="str">
            <v>形　　鋼</v>
          </cell>
          <cell r="D80" t="str">
            <v xml:space="preserve"> C-130×65×6</v>
          </cell>
          <cell r="E80" t="str">
            <v>㎏</v>
          </cell>
        </row>
        <row r="81">
          <cell r="A81">
            <v>3020.5</v>
          </cell>
          <cell r="D81" t="str">
            <v>SUS304</v>
          </cell>
          <cell r="J81" t="str">
            <v>物価資料3月</v>
          </cell>
        </row>
        <row r="82">
          <cell r="A82">
            <v>3021</v>
          </cell>
          <cell r="C82" t="str">
            <v>形　　鋼</v>
          </cell>
          <cell r="D82" t="str">
            <v xml:space="preserve"> L-65×65×6</v>
          </cell>
          <cell r="E82" t="str">
            <v>㎏</v>
          </cell>
        </row>
        <row r="83">
          <cell r="A83">
            <v>3021.5</v>
          </cell>
          <cell r="D83" t="str">
            <v>SUS304</v>
          </cell>
          <cell r="J83" t="str">
            <v>物価資料3月</v>
          </cell>
        </row>
        <row r="84">
          <cell r="A84">
            <v>3022</v>
          </cell>
          <cell r="C84" t="str">
            <v>形　　鋼</v>
          </cell>
          <cell r="D84" t="str">
            <v xml:space="preserve"> L-75×75×6</v>
          </cell>
          <cell r="E84" t="str">
            <v>㎏</v>
          </cell>
        </row>
        <row r="85">
          <cell r="A85">
            <v>3022.5</v>
          </cell>
        </row>
        <row r="86">
          <cell r="A86">
            <v>3023</v>
          </cell>
        </row>
        <row r="89">
          <cell r="A89">
            <v>3100.5</v>
          </cell>
        </row>
        <row r="90">
          <cell r="A90">
            <v>3101</v>
          </cell>
          <cell r="C90" t="str">
            <v>(1) 受台工</v>
          </cell>
        </row>
        <row r="91">
          <cell r="A91">
            <v>3101.5</v>
          </cell>
          <cell r="D91" t="str">
            <v>SUS316</v>
          </cell>
          <cell r="J91" t="str">
            <v>見積</v>
          </cell>
        </row>
        <row r="92">
          <cell r="A92">
            <v>3102</v>
          </cell>
          <cell r="C92" t="str">
            <v>形　　鋼</v>
          </cell>
          <cell r="D92" t="str">
            <v xml:space="preserve"> C-150×75×6</v>
          </cell>
          <cell r="E92" t="str">
            <v>㎏</v>
          </cell>
          <cell r="G92">
            <v>1400</v>
          </cell>
        </row>
        <row r="93">
          <cell r="A93">
            <v>3102.5</v>
          </cell>
          <cell r="J93" t="str">
            <v>見積</v>
          </cell>
        </row>
        <row r="94">
          <cell r="A94">
            <v>3103</v>
          </cell>
          <cell r="C94" t="str">
            <v>工場加工</v>
          </cell>
          <cell r="D94" t="str">
            <v/>
          </cell>
          <cell r="E94" t="str">
            <v>㎏</v>
          </cell>
          <cell r="G94">
            <v>240</v>
          </cell>
        </row>
        <row r="95">
          <cell r="A95">
            <v>3103.5</v>
          </cell>
          <cell r="D95" t="str">
            <v>SUS304</v>
          </cell>
          <cell r="J95" t="str">
            <v>見積</v>
          </cell>
        </row>
        <row r="96">
          <cell r="A96">
            <v>3104</v>
          </cell>
          <cell r="C96" t="str">
            <v>ｹﾐｶﾙｱﾝｶｰﾎﾞﾙﾄ</v>
          </cell>
          <cell r="D96" t="str">
            <v xml:space="preserve"> M20×260L</v>
          </cell>
          <cell r="E96" t="str">
            <v>本</v>
          </cell>
          <cell r="G96">
            <v>630</v>
          </cell>
        </row>
        <row r="97">
          <cell r="A97">
            <v>3104.5</v>
          </cell>
          <cell r="J97" t="str">
            <v>見積</v>
          </cell>
        </row>
        <row r="98">
          <cell r="A98">
            <v>3105</v>
          </cell>
          <cell r="C98" t="str">
            <v>主剤</v>
          </cell>
          <cell r="D98" t="str">
            <v xml:space="preserve"> R20</v>
          </cell>
          <cell r="E98" t="str">
            <v>本</v>
          </cell>
          <cell r="G98">
            <v>500</v>
          </cell>
        </row>
        <row r="99">
          <cell r="A99">
            <v>3105.5</v>
          </cell>
          <cell r="J99" t="str">
            <v>見積</v>
          </cell>
        </row>
        <row r="100">
          <cell r="A100">
            <v>3106</v>
          </cell>
          <cell r="C100" t="str">
            <v>現場組立</v>
          </cell>
          <cell r="D100" t="str">
            <v/>
          </cell>
          <cell r="E100" t="str">
            <v>㎏</v>
          </cell>
          <cell r="G100">
            <v>300</v>
          </cell>
        </row>
        <row r="101">
          <cell r="A101">
            <v>3106.5</v>
          </cell>
          <cell r="J101" t="str">
            <v>見積</v>
          </cell>
        </row>
        <row r="102">
          <cell r="A102">
            <v>3107</v>
          </cell>
          <cell r="C102" t="str">
            <v>ｹﾐｶﾙｱﾝｶｰ施工</v>
          </cell>
          <cell r="D102" t="str">
            <v xml:space="preserve"> M20</v>
          </cell>
          <cell r="E102" t="str">
            <v>本</v>
          </cell>
          <cell r="G102">
            <v>3800</v>
          </cell>
        </row>
        <row r="103">
          <cell r="A103">
            <v>3107.5</v>
          </cell>
          <cell r="J103" t="str">
            <v>見積</v>
          </cell>
        </row>
        <row r="104">
          <cell r="A104">
            <v>3108</v>
          </cell>
          <cell r="C104" t="str">
            <v>防食塗装</v>
          </cell>
          <cell r="D104" t="str">
            <v xml:space="preserve"> 材・工共</v>
          </cell>
          <cell r="E104" t="str">
            <v>m</v>
          </cell>
          <cell r="G104">
            <v>3000</v>
          </cell>
        </row>
        <row r="105">
          <cell r="A105">
            <v>3108.5</v>
          </cell>
        </row>
        <row r="106">
          <cell r="A106">
            <v>3109</v>
          </cell>
          <cell r="C106" t="str">
            <v>(2) 側版工</v>
          </cell>
        </row>
        <row r="107">
          <cell r="A107">
            <v>3109.5</v>
          </cell>
          <cell r="D107" t="str">
            <v>SUS329</v>
          </cell>
          <cell r="J107" t="str">
            <v>見積</v>
          </cell>
        </row>
        <row r="108">
          <cell r="A108">
            <v>3110</v>
          </cell>
          <cell r="C108" t="str">
            <v>ろ過設備室側ﾊﾟﾈﾙ</v>
          </cell>
          <cell r="D108" t="str">
            <v xml:space="preserve"> 1000×1000×1.5t</v>
          </cell>
          <cell r="E108" t="str">
            <v>枚</v>
          </cell>
          <cell r="G108">
            <v>61100</v>
          </cell>
        </row>
        <row r="109">
          <cell r="A109">
            <v>3110.5</v>
          </cell>
          <cell r="D109" t="str">
            <v>SUS329</v>
          </cell>
          <cell r="J109" t="str">
            <v>見積</v>
          </cell>
        </row>
        <row r="110">
          <cell r="A110">
            <v>3111</v>
          </cell>
          <cell r="C110" t="str">
            <v>ろ過設備室側ﾊﾟﾈﾙ</v>
          </cell>
          <cell r="D110" t="str">
            <v xml:space="preserve"> 1000×1000×2.0t</v>
          </cell>
          <cell r="E110" t="str">
            <v>枚</v>
          </cell>
          <cell r="G110">
            <v>66600</v>
          </cell>
        </row>
        <row r="111">
          <cell r="A111">
            <v>3111.5</v>
          </cell>
          <cell r="D111" t="str">
            <v>SUS329</v>
          </cell>
          <cell r="J111" t="str">
            <v>見積</v>
          </cell>
        </row>
        <row r="112">
          <cell r="A112">
            <v>3112</v>
          </cell>
          <cell r="C112" t="str">
            <v>ろ過設備室側ﾊﾟﾈﾙ</v>
          </cell>
          <cell r="D112" t="str">
            <v xml:space="preserve"> 1000× 500×1.5t</v>
          </cell>
          <cell r="E112" t="str">
            <v>枚</v>
          </cell>
          <cell r="G112">
            <v>31500</v>
          </cell>
        </row>
        <row r="113">
          <cell r="A113">
            <v>3112.5</v>
          </cell>
          <cell r="J113" t="str">
            <v>見積</v>
          </cell>
        </row>
        <row r="114">
          <cell r="A114">
            <v>3113</v>
          </cell>
          <cell r="C114" t="str">
            <v>現場組立</v>
          </cell>
          <cell r="E114" t="str">
            <v>㎡</v>
          </cell>
          <cell r="G114">
            <v>42000</v>
          </cell>
        </row>
        <row r="115">
          <cell r="A115">
            <v>3113.5</v>
          </cell>
        </row>
        <row r="116">
          <cell r="A116">
            <v>3114</v>
          </cell>
          <cell r="C116" t="str">
            <v>(3) 天井版工</v>
          </cell>
        </row>
        <row r="117">
          <cell r="A117">
            <v>3114.5</v>
          </cell>
          <cell r="D117" t="str">
            <v>SUS329</v>
          </cell>
        </row>
        <row r="118">
          <cell r="A118">
            <v>3115</v>
          </cell>
          <cell r="C118" t="str">
            <v>ろ過設備室天井ﾊﾟﾈﾙ</v>
          </cell>
          <cell r="D118" t="str">
            <v xml:space="preserve"> 1000×1000×1.5t</v>
          </cell>
          <cell r="E118" t="str">
            <v>枚</v>
          </cell>
          <cell r="G118">
            <v>61100</v>
          </cell>
        </row>
        <row r="119">
          <cell r="A119">
            <v>3115.5</v>
          </cell>
          <cell r="D119" t="str">
            <v>SUS329</v>
          </cell>
          <cell r="J119" t="str">
            <v>見積</v>
          </cell>
        </row>
        <row r="120">
          <cell r="A120">
            <v>3116</v>
          </cell>
          <cell r="C120" t="str">
            <v>ろ過設備室天井ﾊﾟﾈﾙ</v>
          </cell>
          <cell r="D120" t="str">
            <v xml:space="preserve"> 1000×500×1.5t</v>
          </cell>
          <cell r="E120" t="str">
            <v>枚</v>
          </cell>
          <cell r="G120">
            <v>31500</v>
          </cell>
        </row>
        <row r="121">
          <cell r="A121">
            <v>3116.5</v>
          </cell>
          <cell r="D121" t="str">
            <v>SUS329</v>
          </cell>
          <cell r="J121" t="str">
            <v>見積</v>
          </cell>
        </row>
        <row r="122">
          <cell r="A122">
            <v>3117</v>
          </cell>
          <cell r="C122" t="str">
            <v>ろ過設備室天井ﾊﾟﾈﾙ</v>
          </cell>
          <cell r="D122" t="str">
            <v xml:space="preserve"> 500×500×1.5t</v>
          </cell>
          <cell r="E122" t="str">
            <v>枚</v>
          </cell>
          <cell r="G122">
            <v>16700</v>
          </cell>
        </row>
        <row r="123">
          <cell r="A123">
            <v>3117.5</v>
          </cell>
          <cell r="J123" t="str">
            <v>見積</v>
          </cell>
        </row>
        <row r="124">
          <cell r="A124">
            <v>3118</v>
          </cell>
          <cell r="C124" t="str">
            <v>現場組立</v>
          </cell>
          <cell r="D124" t="str">
            <v/>
          </cell>
          <cell r="E124" t="str">
            <v>㎡</v>
          </cell>
          <cell r="G124">
            <v>42000</v>
          </cell>
        </row>
        <row r="125">
          <cell r="A125">
            <v>3118.5</v>
          </cell>
        </row>
        <row r="126">
          <cell r="A126">
            <v>3119</v>
          </cell>
          <cell r="C126" t="str">
            <v>(4) 内部補強工</v>
          </cell>
        </row>
        <row r="127">
          <cell r="A127">
            <v>3119.5</v>
          </cell>
          <cell r="D127" t="str">
            <v>SUS316</v>
          </cell>
          <cell r="J127" t="str">
            <v>見積</v>
          </cell>
        </row>
        <row r="128">
          <cell r="A128">
            <v>3120</v>
          </cell>
          <cell r="C128" t="str">
            <v>形　　鋼</v>
          </cell>
          <cell r="D128" t="str">
            <v xml:space="preserve"> L-65×65×6</v>
          </cell>
          <cell r="E128" t="str">
            <v>㎏</v>
          </cell>
          <cell r="G128">
            <v>1200</v>
          </cell>
        </row>
        <row r="129">
          <cell r="A129">
            <v>3120.5</v>
          </cell>
          <cell r="D129" t="str">
            <v>SUS316</v>
          </cell>
          <cell r="J129" t="str">
            <v>見積</v>
          </cell>
        </row>
        <row r="130">
          <cell r="A130">
            <v>3121</v>
          </cell>
          <cell r="C130" t="str">
            <v>形　　鋼</v>
          </cell>
          <cell r="D130" t="str">
            <v xml:space="preserve"> C-200×100×10</v>
          </cell>
          <cell r="E130" t="str">
            <v>㎏</v>
          </cell>
          <cell r="G130">
            <v>1400</v>
          </cell>
        </row>
        <row r="131">
          <cell r="A131">
            <v>3121.5</v>
          </cell>
          <cell r="D131" t="str">
            <v>SUS316</v>
          </cell>
          <cell r="J131" t="str">
            <v>見積</v>
          </cell>
        </row>
        <row r="132">
          <cell r="A132">
            <v>3122</v>
          </cell>
          <cell r="C132" t="str">
            <v>形　　鋼</v>
          </cell>
          <cell r="D132" t="str">
            <v xml:space="preserve"> L-75×75×9</v>
          </cell>
          <cell r="E132" t="str">
            <v>㎏</v>
          </cell>
          <cell r="G132">
            <v>1200</v>
          </cell>
        </row>
        <row r="133">
          <cell r="A133">
            <v>3122.5</v>
          </cell>
          <cell r="D133" t="str">
            <v>SUS316</v>
          </cell>
          <cell r="J133" t="str">
            <v>見積</v>
          </cell>
        </row>
        <row r="134">
          <cell r="A134">
            <v>3123</v>
          </cell>
          <cell r="C134" t="str">
            <v>形　　鋼</v>
          </cell>
          <cell r="D134" t="str">
            <v xml:space="preserve"> L-65×65×6</v>
          </cell>
          <cell r="E134" t="str">
            <v>㎏</v>
          </cell>
          <cell r="G134">
            <v>1200</v>
          </cell>
        </row>
        <row r="135">
          <cell r="A135">
            <v>3123.5</v>
          </cell>
          <cell r="J135" t="str">
            <v>見積</v>
          </cell>
        </row>
        <row r="136">
          <cell r="A136">
            <v>3124</v>
          </cell>
          <cell r="C136" t="str">
            <v>工場加工</v>
          </cell>
          <cell r="E136" t="str">
            <v>㎏</v>
          </cell>
          <cell r="G136">
            <v>360</v>
          </cell>
        </row>
        <row r="137">
          <cell r="A137">
            <v>3124.5</v>
          </cell>
          <cell r="J137" t="str">
            <v>見積</v>
          </cell>
        </row>
        <row r="138">
          <cell r="A138">
            <v>3125</v>
          </cell>
          <cell r="C138" t="str">
            <v>現場組立</v>
          </cell>
          <cell r="E138" t="str">
            <v>㎏</v>
          </cell>
          <cell r="G138">
            <v>1800</v>
          </cell>
        </row>
        <row r="139">
          <cell r="A139">
            <v>3125.5</v>
          </cell>
        </row>
        <row r="140">
          <cell r="A140">
            <v>3126</v>
          </cell>
          <cell r="C140" t="str">
            <v>(5) 付帯工</v>
          </cell>
        </row>
        <row r="141">
          <cell r="A141">
            <v>3126.5</v>
          </cell>
          <cell r="D141" t="str">
            <v>ｱﾙﾐ</v>
          </cell>
          <cell r="J141" t="str">
            <v>見積</v>
          </cell>
        </row>
        <row r="142">
          <cell r="A142">
            <v>3127</v>
          </cell>
          <cell r="C142" t="str">
            <v>両開き扉</v>
          </cell>
          <cell r="D142" t="str">
            <v xml:space="preserve">  2000× 2000</v>
          </cell>
          <cell r="E142" t="str">
            <v>枚</v>
          </cell>
          <cell r="G142">
            <v>280400</v>
          </cell>
        </row>
        <row r="143">
          <cell r="A143">
            <v>3127.5</v>
          </cell>
          <cell r="D143" t="str">
            <v>SUS329</v>
          </cell>
          <cell r="J143" t="str">
            <v>見積</v>
          </cell>
        </row>
        <row r="144">
          <cell r="A144">
            <v>3128</v>
          </cell>
          <cell r="C144" t="str">
            <v>扉 枠(雪囲い金具付)</v>
          </cell>
          <cell r="D144" t="str">
            <v xml:space="preserve">  2000× 2000</v>
          </cell>
          <cell r="E144" t="str">
            <v>組</v>
          </cell>
          <cell r="G144">
            <v>147500</v>
          </cell>
        </row>
        <row r="145">
          <cell r="A145">
            <v>3128.5</v>
          </cell>
          <cell r="D145" t="str">
            <v>SUS329/304</v>
          </cell>
          <cell r="J145" t="str">
            <v>見積</v>
          </cell>
        </row>
        <row r="146">
          <cell r="A146">
            <v>3129</v>
          </cell>
          <cell r="C146" t="str">
            <v>ｶﾞﾗﾘ取付枠</v>
          </cell>
          <cell r="D146" t="str">
            <v xml:space="preserve"> 500× 430</v>
          </cell>
          <cell r="E146" t="str">
            <v>組</v>
          </cell>
          <cell r="G146">
            <v>59800</v>
          </cell>
        </row>
        <row r="147">
          <cell r="A147">
            <v>3129.5</v>
          </cell>
          <cell r="D147" t="str">
            <v>SUS304</v>
          </cell>
          <cell r="J147" t="str">
            <v>見積</v>
          </cell>
        </row>
        <row r="148">
          <cell r="A148">
            <v>3130</v>
          </cell>
          <cell r="C148" t="str">
            <v>ﾌｰﾄﾞ</v>
          </cell>
          <cell r="E148" t="str">
            <v>組</v>
          </cell>
          <cell r="G148">
            <v>76600</v>
          </cell>
        </row>
        <row r="149">
          <cell r="A149">
            <v>3130.5</v>
          </cell>
          <cell r="D149" t="str">
            <v>SUS304</v>
          </cell>
          <cell r="J149" t="str">
            <v>見積</v>
          </cell>
        </row>
        <row r="150">
          <cell r="A150">
            <v>3131</v>
          </cell>
          <cell r="C150" t="str">
            <v>歩廊a</v>
          </cell>
          <cell r="D150" t="str">
            <v xml:space="preserve"> CKPL-4.5t</v>
          </cell>
          <cell r="E150" t="str">
            <v>組</v>
          </cell>
          <cell r="G150">
            <v>342000</v>
          </cell>
        </row>
        <row r="151">
          <cell r="A151">
            <v>3131.5</v>
          </cell>
          <cell r="D151" t="str">
            <v>SUS304</v>
          </cell>
          <cell r="J151" t="str">
            <v>見積</v>
          </cell>
        </row>
        <row r="152">
          <cell r="A152">
            <v>3132</v>
          </cell>
          <cell r="C152" t="str">
            <v>歩廊b</v>
          </cell>
          <cell r="D152" t="str">
            <v xml:space="preserve"> CKPL-4.5t</v>
          </cell>
          <cell r="E152" t="str">
            <v>組</v>
          </cell>
          <cell r="G152">
            <v>256600</v>
          </cell>
        </row>
        <row r="153">
          <cell r="A153">
            <v>3132.5</v>
          </cell>
          <cell r="D153" t="str">
            <v>SUS329/304</v>
          </cell>
          <cell r="J153" t="str">
            <v>見積</v>
          </cell>
        </row>
        <row r="154">
          <cell r="A154">
            <v>3133</v>
          </cell>
          <cell r="C154" t="str">
            <v>ﾎﾟﾝﾌﾟ架台</v>
          </cell>
          <cell r="D154" t="str">
            <v xml:space="preserve"> φ400×200H</v>
          </cell>
          <cell r="E154" t="str">
            <v>組</v>
          </cell>
          <cell r="G154">
            <v>118300</v>
          </cell>
        </row>
        <row r="155">
          <cell r="A155">
            <v>3133.5</v>
          </cell>
          <cell r="D155" t="str">
            <v>SUS329</v>
          </cell>
          <cell r="J155" t="str">
            <v>見積</v>
          </cell>
        </row>
        <row r="156">
          <cell r="A156">
            <v>3134</v>
          </cell>
          <cell r="C156" t="str">
            <v>搬入口</v>
          </cell>
          <cell r="D156" t="str">
            <v xml:space="preserve"> □1000×150H</v>
          </cell>
          <cell r="E156" t="str">
            <v>組</v>
          </cell>
          <cell r="G156">
            <v>324000</v>
          </cell>
        </row>
        <row r="157">
          <cell r="A157">
            <v>3134.5</v>
          </cell>
          <cell r="D157" t="str">
            <v>SUS304</v>
          </cell>
          <cell r="J157" t="str">
            <v>見積</v>
          </cell>
        </row>
        <row r="158">
          <cell r="A158">
            <v>3135</v>
          </cell>
          <cell r="C158" t="str">
            <v>保温ｶﾊﾞｰ1</v>
          </cell>
          <cell r="D158" t="str">
            <v xml:space="preserve"> 1050×1110×650H</v>
          </cell>
          <cell r="E158" t="str">
            <v>組</v>
          </cell>
          <cell r="G158">
            <v>508900</v>
          </cell>
        </row>
        <row r="159">
          <cell r="A159">
            <v>3135.5</v>
          </cell>
          <cell r="D159" t="str">
            <v>SUS304</v>
          </cell>
          <cell r="J159" t="str">
            <v>見積</v>
          </cell>
        </row>
        <row r="160">
          <cell r="A160">
            <v>3136</v>
          </cell>
          <cell r="C160" t="str">
            <v>保温ｶﾊﾞｰ2</v>
          </cell>
          <cell r="D160" t="str">
            <v xml:space="preserve"> 2550×1110×500H</v>
          </cell>
          <cell r="E160" t="str">
            <v>組</v>
          </cell>
          <cell r="G160">
            <v>812400</v>
          </cell>
        </row>
        <row r="161">
          <cell r="A161">
            <v>3136.5</v>
          </cell>
          <cell r="D161" t="str">
            <v>SUS304</v>
          </cell>
          <cell r="J161" t="str">
            <v>見積</v>
          </cell>
        </row>
        <row r="162">
          <cell r="A162">
            <v>3137</v>
          </cell>
          <cell r="C162" t="str">
            <v>保温ｶﾊﾞｰ3</v>
          </cell>
          <cell r="D162" t="str">
            <v xml:space="preserve"> 1560×1110×500H</v>
          </cell>
          <cell r="E162" t="str">
            <v>組</v>
          </cell>
          <cell r="G162">
            <v>517300</v>
          </cell>
        </row>
        <row r="163">
          <cell r="A163">
            <v>3137.5</v>
          </cell>
          <cell r="D163" t="str">
            <v>SUS304</v>
          </cell>
          <cell r="J163" t="str">
            <v>見積</v>
          </cell>
        </row>
        <row r="164">
          <cell r="A164">
            <v>3138</v>
          </cell>
          <cell r="C164" t="str">
            <v>ﾎﾟﾝﾌﾟ台座</v>
          </cell>
          <cell r="D164" t="str">
            <v xml:space="preserve"> 260×260×200H</v>
          </cell>
          <cell r="E164" t="str">
            <v>組</v>
          </cell>
          <cell r="G164">
            <v>22600</v>
          </cell>
        </row>
        <row r="165">
          <cell r="A165">
            <v>3138.5</v>
          </cell>
          <cell r="D165" t="str">
            <v>SUS304</v>
          </cell>
          <cell r="J165" t="str">
            <v>見積</v>
          </cell>
        </row>
        <row r="166">
          <cell r="A166">
            <v>3139</v>
          </cell>
          <cell r="C166" t="str">
            <v>支持金具</v>
          </cell>
          <cell r="D166" t="str">
            <v xml:space="preserve"> 960L 50A</v>
          </cell>
          <cell r="E166" t="str">
            <v>組</v>
          </cell>
          <cell r="G166">
            <v>8500</v>
          </cell>
        </row>
        <row r="167">
          <cell r="A167">
            <v>3139.5</v>
          </cell>
          <cell r="D167" t="str">
            <v>SUS329</v>
          </cell>
          <cell r="J167" t="str">
            <v>見積</v>
          </cell>
        </row>
        <row r="168">
          <cell r="A168">
            <v>3140</v>
          </cell>
          <cell r="C168" t="str">
            <v>水中ﾎﾟﾝﾌﾟ配管ｻﾎﾟｰﾄ</v>
          </cell>
          <cell r="D168" t="str">
            <v xml:space="preserve"> 1040L 50A</v>
          </cell>
          <cell r="E168" t="str">
            <v>組</v>
          </cell>
          <cell r="G168">
            <v>11200</v>
          </cell>
        </row>
        <row r="169">
          <cell r="A169">
            <v>3140.5</v>
          </cell>
          <cell r="D169" t="str">
            <v>SUS304</v>
          </cell>
          <cell r="J169" t="str">
            <v>見積</v>
          </cell>
        </row>
        <row r="170">
          <cell r="A170">
            <v>3141</v>
          </cell>
          <cell r="C170" t="str">
            <v>水中ﾎﾟﾝﾌﾟ配管ｻﾎﾟｰﾄ</v>
          </cell>
          <cell r="D170" t="str">
            <v xml:space="preserve"> 1040L 50A</v>
          </cell>
          <cell r="E170" t="str">
            <v>組</v>
          </cell>
          <cell r="G170">
            <v>7000</v>
          </cell>
        </row>
        <row r="171">
          <cell r="A171">
            <v>3141.5</v>
          </cell>
          <cell r="J171" t="str">
            <v>見積</v>
          </cell>
        </row>
        <row r="172">
          <cell r="A172">
            <v>3142</v>
          </cell>
          <cell r="C172" t="str">
            <v>両開き扉 設置工</v>
          </cell>
          <cell r="E172" t="str">
            <v>㎏</v>
          </cell>
          <cell r="G172">
            <v>1000</v>
          </cell>
        </row>
        <row r="173">
          <cell r="A173">
            <v>3142.5</v>
          </cell>
          <cell r="J173" t="str">
            <v>建設物価3月Web</v>
          </cell>
        </row>
        <row r="174">
          <cell r="A174">
            <v>3143</v>
          </cell>
          <cell r="C174" t="str">
            <v>扉 枠(雪囲い金具付) 設置工</v>
          </cell>
          <cell r="E174" t="str">
            <v>枚</v>
          </cell>
          <cell r="G174">
            <v>12120</v>
          </cell>
        </row>
        <row r="175">
          <cell r="A175">
            <v>3143.5</v>
          </cell>
          <cell r="J175" t="str">
            <v>見積</v>
          </cell>
        </row>
        <row r="176">
          <cell r="A176">
            <v>3144</v>
          </cell>
          <cell r="C176" t="str">
            <v>ｶﾞﾗﾘ取付枠 設置工</v>
          </cell>
          <cell r="D176" t="str">
            <v/>
          </cell>
          <cell r="E176" t="str">
            <v>㎏</v>
          </cell>
          <cell r="G176">
            <v>1000</v>
          </cell>
        </row>
        <row r="177">
          <cell r="A177">
            <v>3144.5</v>
          </cell>
          <cell r="J177" t="str">
            <v>見積</v>
          </cell>
        </row>
        <row r="178">
          <cell r="A178">
            <v>3145</v>
          </cell>
          <cell r="C178" t="str">
            <v>ﾌｰﾄﾞ 設置工</v>
          </cell>
          <cell r="E178" t="str">
            <v>㎏</v>
          </cell>
          <cell r="G178">
            <v>1000</v>
          </cell>
        </row>
        <row r="179">
          <cell r="A179">
            <v>3145.5</v>
          </cell>
          <cell r="J179" t="str">
            <v>見積</v>
          </cell>
        </row>
        <row r="180">
          <cell r="A180">
            <v>3146</v>
          </cell>
          <cell r="C180" t="str">
            <v>歩廊a 設置工</v>
          </cell>
          <cell r="E180" t="str">
            <v>㎏</v>
          </cell>
          <cell r="G180">
            <v>1000</v>
          </cell>
        </row>
        <row r="181">
          <cell r="A181">
            <v>3146.5</v>
          </cell>
          <cell r="J181" t="str">
            <v>見積</v>
          </cell>
        </row>
        <row r="182">
          <cell r="A182">
            <v>3147</v>
          </cell>
          <cell r="C182" t="str">
            <v>歩廊b 設置工</v>
          </cell>
          <cell r="E182" t="str">
            <v>㎏</v>
          </cell>
          <cell r="G182">
            <v>1000</v>
          </cell>
        </row>
        <row r="183">
          <cell r="A183">
            <v>3147.5</v>
          </cell>
          <cell r="J183" t="str">
            <v>見積</v>
          </cell>
        </row>
        <row r="184">
          <cell r="A184">
            <v>3148</v>
          </cell>
          <cell r="C184" t="str">
            <v>ﾎﾟﾝﾌﾟ架台 設置工</v>
          </cell>
          <cell r="E184" t="str">
            <v>㎏</v>
          </cell>
          <cell r="G184">
            <v>1000</v>
          </cell>
        </row>
        <row r="185">
          <cell r="A185">
            <v>3148.5</v>
          </cell>
          <cell r="J185" t="str">
            <v>見積</v>
          </cell>
        </row>
        <row r="186">
          <cell r="A186">
            <v>3149</v>
          </cell>
          <cell r="C186" t="str">
            <v>搬入口 設置工</v>
          </cell>
          <cell r="E186" t="str">
            <v>㎏</v>
          </cell>
          <cell r="G186">
            <v>1000</v>
          </cell>
        </row>
        <row r="187">
          <cell r="A187">
            <v>3149.5</v>
          </cell>
          <cell r="J187" t="str">
            <v>見積</v>
          </cell>
        </row>
        <row r="188">
          <cell r="A188">
            <v>3150</v>
          </cell>
          <cell r="C188" t="str">
            <v>保温ｶﾊﾞｰ1 設置工</v>
          </cell>
          <cell r="E188" t="str">
            <v>㎏</v>
          </cell>
          <cell r="G188">
            <v>1000</v>
          </cell>
        </row>
        <row r="189">
          <cell r="A189">
            <v>3150.5</v>
          </cell>
          <cell r="J189" t="str">
            <v>見積</v>
          </cell>
        </row>
        <row r="190">
          <cell r="A190">
            <v>3151</v>
          </cell>
          <cell r="C190" t="str">
            <v>保温ｶﾊﾞｰ2 設置工</v>
          </cell>
          <cell r="E190" t="str">
            <v>㎏</v>
          </cell>
          <cell r="G190">
            <v>1000</v>
          </cell>
        </row>
        <row r="191">
          <cell r="A191">
            <v>3151.5</v>
          </cell>
          <cell r="J191" t="str">
            <v>見積</v>
          </cell>
        </row>
        <row r="192">
          <cell r="A192">
            <v>3152</v>
          </cell>
          <cell r="C192" t="str">
            <v>保温ｶﾊﾞｰ3 設置工</v>
          </cell>
          <cell r="E192" t="str">
            <v>㎏</v>
          </cell>
          <cell r="G192">
            <v>1000</v>
          </cell>
        </row>
        <row r="193">
          <cell r="A193">
            <v>3152.5</v>
          </cell>
          <cell r="J193" t="str">
            <v>見積</v>
          </cell>
        </row>
        <row r="194">
          <cell r="A194">
            <v>3153</v>
          </cell>
          <cell r="C194" t="str">
            <v>ﾎﾟﾝﾌﾟ台座 設置工</v>
          </cell>
          <cell r="E194" t="str">
            <v>㎏</v>
          </cell>
          <cell r="G194">
            <v>1000</v>
          </cell>
        </row>
        <row r="195">
          <cell r="A195">
            <v>3153.5</v>
          </cell>
          <cell r="J195" t="str">
            <v>見積</v>
          </cell>
        </row>
        <row r="196">
          <cell r="A196">
            <v>3154</v>
          </cell>
          <cell r="C196" t="str">
            <v>支持金具 設置工</v>
          </cell>
          <cell r="E196" t="str">
            <v>㎏</v>
          </cell>
          <cell r="G196">
            <v>1000</v>
          </cell>
        </row>
        <row r="197">
          <cell r="A197">
            <v>3154.5</v>
          </cell>
          <cell r="J197" t="str">
            <v>見積</v>
          </cell>
        </row>
        <row r="198">
          <cell r="A198">
            <v>3155</v>
          </cell>
          <cell r="C198" t="str">
            <v>水中ﾎﾟﾝﾌﾟ配管ｻﾎﾟｰﾄ 設置工</v>
          </cell>
          <cell r="E198" t="str">
            <v>kg</v>
          </cell>
          <cell r="G198">
            <v>1000</v>
          </cell>
        </row>
        <row r="199">
          <cell r="A199">
            <v>3155.5</v>
          </cell>
          <cell r="J199" t="str">
            <v>見積</v>
          </cell>
        </row>
        <row r="200">
          <cell r="A200">
            <v>3156</v>
          </cell>
          <cell r="C200" t="str">
            <v>水中ﾎﾟﾝﾌﾟ配管ｻﾎﾟｰﾄ 設置工</v>
          </cell>
          <cell r="E200" t="str">
            <v>㎏</v>
          </cell>
          <cell r="G200">
            <v>1000</v>
          </cell>
        </row>
        <row r="201">
          <cell r="A201">
            <v>3156.5</v>
          </cell>
        </row>
        <row r="202">
          <cell r="A202">
            <v>3157</v>
          </cell>
          <cell r="C202" t="str">
            <v>(6) 付帯配管工</v>
          </cell>
        </row>
        <row r="203">
          <cell r="A203">
            <v>3157.5</v>
          </cell>
        </row>
        <row r="204">
          <cell r="A204">
            <v>3158</v>
          </cell>
          <cell r="C204" t="str">
            <v>逆洗水管</v>
          </cell>
        </row>
        <row r="205">
          <cell r="A205">
            <v>3158.5</v>
          </cell>
          <cell r="D205" t="str">
            <v>SUS</v>
          </cell>
          <cell r="J205" t="str">
            <v>見積</v>
          </cell>
        </row>
        <row r="206">
          <cell r="A206">
            <v>3159</v>
          </cell>
          <cell r="C206" t="str">
            <v>両F短管</v>
          </cell>
          <cell r="D206" t="str">
            <v xml:space="preserve"> 50A×2260L</v>
          </cell>
          <cell r="E206" t="str">
            <v>本</v>
          </cell>
          <cell r="G206">
            <v>30400</v>
          </cell>
        </row>
        <row r="207">
          <cell r="A207">
            <v>3159.5</v>
          </cell>
          <cell r="D207" t="str">
            <v>SUS</v>
          </cell>
          <cell r="J207" t="str">
            <v>見積</v>
          </cell>
        </row>
        <row r="208">
          <cell r="A208">
            <v>3160</v>
          </cell>
          <cell r="C208" t="str">
            <v>両F曲管</v>
          </cell>
          <cell r="D208" t="str">
            <v xml:space="preserve"> 50A×150L×1500L×150L</v>
          </cell>
          <cell r="E208" t="str">
            <v>本</v>
          </cell>
          <cell r="G208">
            <v>48600</v>
          </cell>
        </row>
        <row r="209">
          <cell r="A209">
            <v>3160.5</v>
          </cell>
          <cell r="D209" t="str">
            <v>SUS</v>
          </cell>
          <cell r="J209" t="str">
            <v>見積</v>
          </cell>
        </row>
        <row r="210">
          <cell r="A210">
            <v>3161</v>
          </cell>
          <cell r="C210" t="str">
            <v>両F短管</v>
          </cell>
          <cell r="D210" t="str">
            <v xml:space="preserve"> 50A×1200L</v>
          </cell>
          <cell r="E210" t="str">
            <v>本</v>
          </cell>
          <cell r="G210">
            <v>23300</v>
          </cell>
        </row>
        <row r="211">
          <cell r="A211">
            <v>3161.5</v>
          </cell>
          <cell r="D211" t="str">
            <v>SUS</v>
          </cell>
          <cell r="J211" t="str">
            <v>見積</v>
          </cell>
        </row>
        <row r="212">
          <cell r="A212">
            <v>3162</v>
          </cell>
          <cell r="C212" t="str">
            <v>両F曲管</v>
          </cell>
          <cell r="D212" t="str">
            <v xml:space="preserve"> 50A×150L×400L</v>
          </cell>
          <cell r="E212" t="str">
            <v>本</v>
          </cell>
          <cell r="G212">
            <v>36000</v>
          </cell>
        </row>
        <row r="213">
          <cell r="A213">
            <v>3162.5</v>
          </cell>
          <cell r="J213" t="str">
            <v>見積</v>
          </cell>
        </row>
        <row r="214">
          <cell r="A214">
            <v>3163</v>
          </cell>
          <cell r="C214" t="str">
            <v>ﾌﾗﾝｼﾞ継手材</v>
          </cell>
          <cell r="D214" t="str">
            <v xml:space="preserve"> 50A</v>
          </cell>
          <cell r="E214" t="str">
            <v>組</v>
          </cell>
          <cell r="G214">
            <v>2760</v>
          </cell>
        </row>
        <row r="215">
          <cell r="A215">
            <v>3163.5</v>
          </cell>
        </row>
        <row r="216">
          <cell r="A216">
            <v>3164</v>
          </cell>
          <cell r="C216" t="str">
            <v>管通管</v>
          </cell>
        </row>
        <row r="217">
          <cell r="A217">
            <v>3164.5</v>
          </cell>
          <cell r="D217" t="str">
            <v>SUS</v>
          </cell>
          <cell r="J217" t="str">
            <v>見積</v>
          </cell>
        </row>
        <row r="218">
          <cell r="A218">
            <v>3165</v>
          </cell>
          <cell r="C218" t="str">
            <v>両F短管</v>
          </cell>
          <cell r="D218" t="str">
            <v xml:space="preserve"> 40A×400L</v>
          </cell>
          <cell r="E218" t="str">
            <v>本</v>
          </cell>
          <cell r="G218">
            <v>17600</v>
          </cell>
        </row>
        <row r="219">
          <cell r="A219">
            <v>3165.5</v>
          </cell>
          <cell r="D219" t="str">
            <v>SUS</v>
          </cell>
          <cell r="J219" t="str">
            <v>見積</v>
          </cell>
        </row>
        <row r="220">
          <cell r="A220">
            <v>3166</v>
          </cell>
          <cell r="C220" t="str">
            <v>両F曲管</v>
          </cell>
          <cell r="D220" t="str">
            <v xml:space="preserve"> 25A×400L</v>
          </cell>
          <cell r="E220" t="str">
            <v>本</v>
          </cell>
          <cell r="G220">
            <v>13500</v>
          </cell>
        </row>
        <row r="221">
          <cell r="A221">
            <v>3166.5</v>
          </cell>
          <cell r="J221" t="str">
            <v>代価表</v>
          </cell>
        </row>
        <row r="222">
          <cell r="A222">
            <v>3167</v>
          </cell>
          <cell r="C222" t="str">
            <v>鋼管吊込据付工</v>
          </cell>
          <cell r="D222" t="str">
            <v xml:space="preserve"> 25A</v>
          </cell>
          <cell r="E222" t="str">
            <v>m</v>
          </cell>
          <cell r="G222">
            <v>522</v>
          </cell>
        </row>
        <row r="223">
          <cell r="A223">
            <v>3167.5</v>
          </cell>
          <cell r="J223" t="str">
            <v>代価表</v>
          </cell>
        </row>
        <row r="224">
          <cell r="A224">
            <v>3168</v>
          </cell>
          <cell r="C224" t="str">
            <v>鋼管吊込据付工</v>
          </cell>
          <cell r="D224" t="str">
            <v xml:space="preserve"> 40A</v>
          </cell>
          <cell r="E224" t="str">
            <v>m</v>
          </cell>
          <cell r="G224">
            <v>622</v>
          </cell>
        </row>
        <row r="225">
          <cell r="A225">
            <v>3168.5</v>
          </cell>
          <cell r="J225" t="str">
            <v>代価表</v>
          </cell>
        </row>
        <row r="226">
          <cell r="A226">
            <v>3169</v>
          </cell>
          <cell r="C226" t="str">
            <v>鋼管吊込据付工</v>
          </cell>
          <cell r="D226" t="str">
            <v xml:space="preserve"> 50A</v>
          </cell>
          <cell r="E226" t="str">
            <v>m</v>
          </cell>
          <cell r="G226">
            <v>723</v>
          </cell>
        </row>
        <row r="227">
          <cell r="A227">
            <v>3169.5</v>
          </cell>
          <cell r="J227" t="str">
            <v>代価表</v>
          </cell>
        </row>
        <row r="228">
          <cell r="A228">
            <v>3170</v>
          </cell>
          <cell r="C228" t="str">
            <v>ﾌﾗﾝｼﾞ継手工</v>
          </cell>
          <cell r="D228" t="str">
            <v xml:space="preserve"> 50A</v>
          </cell>
          <cell r="E228" t="str">
            <v>組</v>
          </cell>
          <cell r="G228">
            <v>2030</v>
          </cell>
        </row>
        <row r="229">
          <cell r="A229">
            <v>3170.5</v>
          </cell>
        </row>
        <row r="230">
          <cell r="A230">
            <v>3171</v>
          </cell>
          <cell r="C230" t="str">
            <v>(7) 保温工</v>
          </cell>
        </row>
        <row r="231">
          <cell r="A231">
            <v>3171.5</v>
          </cell>
          <cell r="D231" t="str">
            <v>発砲</v>
          </cell>
          <cell r="J231" t="str">
            <v>見積</v>
          </cell>
        </row>
        <row r="232">
          <cell r="A232">
            <v>3172</v>
          </cell>
          <cell r="C232" t="str">
            <v>保温剤</v>
          </cell>
          <cell r="D232" t="str">
            <v xml:space="preserve"> 1000×1000×30t</v>
          </cell>
          <cell r="E232" t="str">
            <v>枚</v>
          </cell>
          <cell r="G232">
            <v>5900</v>
          </cell>
        </row>
        <row r="233">
          <cell r="A233">
            <v>3172.5</v>
          </cell>
          <cell r="D233" t="str">
            <v>発砲</v>
          </cell>
          <cell r="J233" t="str">
            <v>見積</v>
          </cell>
        </row>
        <row r="234">
          <cell r="A234">
            <v>3173</v>
          </cell>
          <cell r="C234" t="str">
            <v>保温剤</v>
          </cell>
          <cell r="D234" t="str">
            <v xml:space="preserve"> 500×1000×30t</v>
          </cell>
          <cell r="E234" t="str">
            <v>枚</v>
          </cell>
          <cell r="G234">
            <v>3200</v>
          </cell>
        </row>
        <row r="235">
          <cell r="A235">
            <v>3173.5</v>
          </cell>
          <cell r="D235" t="str">
            <v>ｱﾙﾐ</v>
          </cell>
          <cell r="J235" t="str">
            <v>見積</v>
          </cell>
        </row>
        <row r="236">
          <cell r="A236">
            <v>3174</v>
          </cell>
          <cell r="C236" t="str">
            <v>ﾊﾟﾈﾙﾗｯｷﾝｸﾞ材</v>
          </cell>
          <cell r="D236" t="str">
            <v xml:space="preserve"> 1000×1000×0.8t</v>
          </cell>
          <cell r="E236" t="str">
            <v>枚</v>
          </cell>
          <cell r="G236">
            <v>13200</v>
          </cell>
        </row>
        <row r="237">
          <cell r="A237">
            <v>3174.5</v>
          </cell>
          <cell r="D237" t="str">
            <v>ｱﾙﾐ</v>
          </cell>
          <cell r="J237" t="str">
            <v>見積</v>
          </cell>
        </row>
        <row r="238">
          <cell r="A238">
            <v>3175</v>
          </cell>
          <cell r="C238" t="str">
            <v>ﾊﾟﾈﾙﾗｯｷﾝｸﾞ材</v>
          </cell>
          <cell r="D238" t="str">
            <v xml:space="preserve"> 500×1000×0.8t</v>
          </cell>
          <cell r="E238" t="str">
            <v>枚</v>
          </cell>
          <cell r="G238">
            <v>7400</v>
          </cell>
        </row>
        <row r="239">
          <cell r="A239">
            <v>3175.5</v>
          </cell>
          <cell r="J239" t="str">
            <v>見積</v>
          </cell>
        </row>
        <row r="240">
          <cell r="A240">
            <v>3176</v>
          </cell>
          <cell r="C240" t="str">
            <v>現場組立</v>
          </cell>
          <cell r="E240" t="str">
            <v>㎡</v>
          </cell>
          <cell r="G240">
            <v>18000</v>
          </cell>
        </row>
        <row r="241">
          <cell r="A241">
            <v>3176.5</v>
          </cell>
          <cell r="J241" t="str">
            <v>見積</v>
          </cell>
        </row>
        <row r="242">
          <cell r="A242">
            <v>3177</v>
          </cell>
          <cell r="C242" t="str">
            <v>現場組立</v>
          </cell>
          <cell r="D242" t="str">
            <v>ｳﾚﾀﾝ吹付け20mm(材工共)</v>
          </cell>
          <cell r="E242" t="str">
            <v>㎡</v>
          </cell>
          <cell r="G242">
            <v>11300</v>
          </cell>
        </row>
        <row r="243">
          <cell r="A243">
            <v>3177.5</v>
          </cell>
        </row>
        <row r="244">
          <cell r="A244">
            <v>3178</v>
          </cell>
          <cell r="C244" t="str">
            <v>(8) 解体工</v>
          </cell>
        </row>
        <row r="245">
          <cell r="A245">
            <v>3178.5</v>
          </cell>
          <cell r="J245" t="str">
            <v>見積</v>
          </cell>
        </row>
        <row r="246">
          <cell r="A246">
            <v>3179</v>
          </cell>
          <cell r="C246" t="str">
            <v>解体</v>
          </cell>
          <cell r="D246" t="str">
            <v/>
          </cell>
          <cell r="E246" t="str">
            <v>㎡</v>
          </cell>
          <cell r="G246">
            <v>32400</v>
          </cell>
        </row>
        <row r="247">
          <cell r="A247">
            <v>3179.5</v>
          </cell>
        </row>
        <row r="248">
          <cell r="A248">
            <v>3180</v>
          </cell>
        </row>
        <row r="249">
          <cell r="A249">
            <v>3180.5</v>
          </cell>
        </row>
        <row r="250">
          <cell r="A250">
            <v>3181</v>
          </cell>
        </row>
        <row r="251">
          <cell r="A251">
            <v>3181.5</v>
          </cell>
        </row>
        <row r="252">
          <cell r="A252">
            <v>3182</v>
          </cell>
        </row>
        <row r="253">
          <cell r="A253">
            <v>3182.5</v>
          </cell>
        </row>
        <row r="254">
          <cell r="A254">
            <v>3183</v>
          </cell>
          <cell r="C254" t="str">
            <v>【逆洗管】</v>
          </cell>
        </row>
        <row r="255">
          <cell r="A255">
            <v>3183.5</v>
          </cell>
          <cell r="D255" t="str">
            <v>SUS304 10K</v>
          </cell>
          <cell r="J255" t="str">
            <v>見積</v>
          </cell>
        </row>
        <row r="256">
          <cell r="A256">
            <v>3184</v>
          </cell>
          <cell r="C256" t="str">
            <v>1F1ﾈｼﾞ短管</v>
          </cell>
          <cell r="D256" t="str">
            <v xml:space="preserve"> 32A 3660L</v>
          </cell>
          <cell r="E256" t="str">
            <v>本</v>
          </cell>
          <cell r="G256">
            <v>51800</v>
          </cell>
        </row>
        <row r="257">
          <cell r="A257">
            <v>3184.5</v>
          </cell>
          <cell r="C257" t="str">
            <v>10mm 25mmｿｹｯﾄ付</v>
          </cell>
          <cell r="D257" t="str">
            <v>SUS304 10K</v>
          </cell>
          <cell r="J257" t="str">
            <v>見積</v>
          </cell>
        </row>
        <row r="258">
          <cell r="A258">
            <v>3185</v>
          </cell>
          <cell r="C258" t="str">
            <v xml:space="preserve">2F90°曲管 </v>
          </cell>
          <cell r="D258" t="str">
            <v xml:space="preserve"> 32A 135L×255L</v>
          </cell>
          <cell r="E258" t="str">
            <v>本</v>
          </cell>
          <cell r="G258">
            <v>44500</v>
          </cell>
        </row>
        <row r="259">
          <cell r="A259">
            <v>3185.5</v>
          </cell>
          <cell r="D259" t="str">
            <v>SUS304 10K</v>
          </cell>
          <cell r="J259" t="str">
            <v>見積</v>
          </cell>
        </row>
        <row r="260">
          <cell r="A260">
            <v>3186</v>
          </cell>
          <cell r="C260" t="str">
            <v>2F90°S字管</v>
          </cell>
          <cell r="D260" t="str">
            <v xml:space="preserve"> 32A 150L×180L×150L</v>
          </cell>
          <cell r="E260" t="str">
            <v>本</v>
          </cell>
          <cell r="G260">
            <v>55900</v>
          </cell>
        </row>
        <row r="261">
          <cell r="A261">
            <v>3186.5</v>
          </cell>
          <cell r="D261" t="str">
            <v>SUS304 10K</v>
          </cell>
          <cell r="J261" t="str">
            <v>見積</v>
          </cell>
        </row>
        <row r="262">
          <cell r="A262">
            <v>3187</v>
          </cell>
          <cell r="C262" t="str">
            <v>2F90°曲管</v>
          </cell>
          <cell r="D262" t="str">
            <v xml:space="preserve"> 32A 300L×150L</v>
          </cell>
          <cell r="E262" t="str">
            <v>本</v>
          </cell>
          <cell r="G262">
            <v>55800</v>
          </cell>
        </row>
        <row r="263">
          <cell r="A263">
            <v>3187.5</v>
          </cell>
          <cell r="D263" t="str">
            <v>SUS304 10K</v>
          </cell>
          <cell r="J263" t="str">
            <v>見積</v>
          </cell>
        </row>
        <row r="264">
          <cell r="A264">
            <v>3188</v>
          </cell>
          <cell r="C264" t="str">
            <v>2F短管</v>
          </cell>
          <cell r="D264" t="str">
            <v xml:space="preserve"> 32A 740L</v>
          </cell>
          <cell r="E264" t="str">
            <v>本</v>
          </cell>
          <cell r="G264">
            <v>28100</v>
          </cell>
        </row>
        <row r="265">
          <cell r="A265">
            <v>3188.5</v>
          </cell>
          <cell r="D265" t="str">
            <v>SUS304 10K</v>
          </cell>
          <cell r="J265" t="str">
            <v>見積</v>
          </cell>
        </row>
        <row r="266">
          <cell r="A266">
            <v>3189</v>
          </cell>
          <cell r="C266" t="str">
            <v>2F90°曲管</v>
          </cell>
          <cell r="D266" t="str">
            <v xml:space="preserve"> 32A 150L×150L</v>
          </cell>
          <cell r="E266" t="str">
            <v>本</v>
          </cell>
          <cell r="G266">
            <v>39300</v>
          </cell>
        </row>
        <row r="267">
          <cell r="A267">
            <v>3189.5</v>
          </cell>
          <cell r="D267" t="str">
            <v>SUS304 10K</v>
          </cell>
          <cell r="J267" t="str">
            <v>見積</v>
          </cell>
        </row>
        <row r="268">
          <cell r="A268">
            <v>3190</v>
          </cell>
          <cell r="C268" t="str">
            <v>2F短管</v>
          </cell>
          <cell r="D268" t="str">
            <v xml:space="preserve"> 32A 2000L</v>
          </cell>
          <cell r="E268" t="str">
            <v>本</v>
          </cell>
          <cell r="G268">
            <v>35900</v>
          </cell>
        </row>
        <row r="269">
          <cell r="A269">
            <v>3190.5</v>
          </cell>
          <cell r="D269" t="str">
            <v>SUS304 10K</v>
          </cell>
          <cell r="J269" t="str">
            <v>見積</v>
          </cell>
        </row>
        <row r="270">
          <cell r="A270">
            <v>3191</v>
          </cell>
          <cell r="C270" t="str">
            <v>2F片落90°曲管</v>
          </cell>
          <cell r="D270" t="str">
            <v xml:space="preserve"> 32A×40A 200L×384L</v>
          </cell>
          <cell r="E270" t="str">
            <v>本</v>
          </cell>
          <cell r="G270">
            <v>41200</v>
          </cell>
        </row>
        <row r="271">
          <cell r="A271">
            <v>3191.5</v>
          </cell>
          <cell r="D271" t="str">
            <v>SUS304 10K</v>
          </cell>
          <cell r="J271" t="str">
            <v>見積</v>
          </cell>
        </row>
        <row r="272">
          <cell r="A272">
            <v>3192</v>
          </cell>
          <cell r="C272" t="str">
            <v>ｽﾗｲﾄﾞｼﾞｮｲﾝﾄ</v>
          </cell>
          <cell r="D272" t="str">
            <v xml:space="preserve"> 40A 200L</v>
          </cell>
          <cell r="E272" t="str">
            <v>個</v>
          </cell>
          <cell r="G272">
            <v>184000</v>
          </cell>
        </row>
        <row r="273">
          <cell r="A273">
            <v>3192.5</v>
          </cell>
          <cell r="J273" t="str">
            <v>見積</v>
          </cell>
        </row>
        <row r="274">
          <cell r="A274">
            <v>3193</v>
          </cell>
          <cell r="C274" t="str">
            <v>【原水流入管】</v>
          </cell>
        </row>
        <row r="275">
          <cell r="A275">
            <v>3193.5</v>
          </cell>
          <cell r="D275" t="str">
            <v>SUS304 10K</v>
          </cell>
          <cell r="J275" t="str">
            <v>見積</v>
          </cell>
        </row>
        <row r="276">
          <cell r="A276">
            <v>3194</v>
          </cell>
          <cell r="C276" t="str">
            <v>2F90°S字管</v>
          </cell>
          <cell r="D276" t="str">
            <v xml:space="preserve"> 50A 96L×200L×92L</v>
          </cell>
          <cell r="E276" t="str">
            <v>本</v>
          </cell>
          <cell r="G276">
            <v>79200</v>
          </cell>
        </row>
        <row r="277">
          <cell r="A277">
            <v>3194.5</v>
          </cell>
          <cell r="D277" t="str">
            <v>SUS304 10K</v>
          </cell>
          <cell r="J277" t="str">
            <v>見積</v>
          </cell>
        </row>
        <row r="278">
          <cell r="A278">
            <v>3195</v>
          </cell>
          <cell r="C278" t="str">
            <v>2F短管</v>
          </cell>
          <cell r="D278" t="str">
            <v xml:space="preserve"> 50A 2500L</v>
          </cell>
          <cell r="E278" t="str">
            <v>本</v>
          </cell>
          <cell r="G278">
            <v>57700</v>
          </cell>
        </row>
        <row r="279">
          <cell r="A279">
            <v>3195.5</v>
          </cell>
          <cell r="D279" t="str">
            <v>SUS304 10K</v>
          </cell>
          <cell r="J279" t="str">
            <v>見積</v>
          </cell>
        </row>
        <row r="280">
          <cell r="A280">
            <v>3196</v>
          </cell>
          <cell r="C280" t="str">
            <v>2F90°S字管</v>
          </cell>
          <cell r="D280" t="str">
            <v xml:space="preserve"> 50A 120L×180L×120L</v>
          </cell>
          <cell r="E280" t="str">
            <v>本</v>
          </cell>
          <cell r="G280">
            <v>79200</v>
          </cell>
        </row>
        <row r="281">
          <cell r="A281">
            <v>3196.5</v>
          </cell>
          <cell r="D281" t="str">
            <v>SUS304 10K</v>
          </cell>
          <cell r="J281" t="str">
            <v>見積</v>
          </cell>
        </row>
        <row r="282">
          <cell r="A282">
            <v>3197</v>
          </cell>
          <cell r="C282" t="str">
            <v>3FT字管</v>
          </cell>
          <cell r="D282" t="str">
            <v xml:space="preserve"> 50A 250L×100H</v>
          </cell>
          <cell r="E282" t="str">
            <v>本</v>
          </cell>
          <cell r="G282">
            <v>85500</v>
          </cell>
        </row>
        <row r="283">
          <cell r="A283">
            <v>3197.5</v>
          </cell>
          <cell r="D283" t="str">
            <v>SUS304 10K</v>
          </cell>
          <cell r="J283" t="str">
            <v>見積</v>
          </cell>
        </row>
        <row r="284">
          <cell r="A284">
            <v>3198</v>
          </cell>
          <cell r="C284" t="str">
            <v>2F片落90°曲管</v>
          </cell>
          <cell r="D284" t="str">
            <v xml:space="preserve"> 50A×25A 147L×150L</v>
          </cell>
          <cell r="E284" t="str">
            <v>本</v>
          </cell>
          <cell r="G284">
            <v>41100</v>
          </cell>
        </row>
        <row r="285">
          <cell r="A285">
            <v>3198.5</v>
          </cell>
          <cell r="D285" t="str">
            <v>SUS304 10K</v>
          </cell>
          <cell r="J285" t="str">
            <v>見積</v>
          </cell>
        </row>
        <row r="286">
          <cell r="A286">
            <v>3199</v>
          </cell>
          <cell r="C286" t="str">
            <v>2F短管</v>
          </cell>
          <cell r="D286" t="str">
            <v xml:space="preserve"> 25A 300L</v>
          </cell>
          <cell r="E286" t="str">
            <v>本</v>
          </cell>
          <cell r="G286">
            <v>20800</v>
          </cell>
        </row>
        <row r="287">
          <cell r="A287">
            <v>3199.5</v>
          </cell>
          <cell r="D287" t="str">
            <v>SUS304 10K</v>
          </cell>
          <cell r="J287" t="str">
            <v>見積</v>
          </cell>
        </row>
        <row r="288">
          <cell r="A288">
            <v>3200</v>
          </cell>
          <cell r="C288" t="str">
            <v>2F90°曲管</v>
          </cell>
          <cell r="D288" t="str">
            <v xml:space="preserve"> 25A 150L×150L</v>
          </cell>
          <cell r="E288" t="str">
            <v>本</v>
          </cell>
          <cell r="G288">
            <v>33700</v>
          </cell>
        </row>
        <row r="289">
          <cell r="A289">
            <v>3200.5</v>
          </cell>
          <cell r="D289" t="str">
            <v>SUS304 10K</v>
          </cell>
          <cell r="J289" t="str">
            <v>見積</v>
          </cell>
        </row>
        <row r="290">
          <cell r="A290">
            <v>3201</v>
          </cell>
          <cell r="C290" t="str">
            <v>2F短管</v>
          </cell>
          <cell r="D290" t="str">
            <v xml:space="preserve"> 25A 700L</v>
          </cell>
          <cell r="E290" t="str">
            <v>本</v>
          </cell>
          <cell r="G290">
            <v>23100</v>
          </cell>
        </row>
        <row r="291">
          <cell r="A291">
            <v>3201.5</v>
          </cell>
          <cell r="D291" t="str">
            <v>SUS304 10K</v>
          </cell>
          <cell r="J291" t="str">
            <v>見積</v>
          </cell>
        </row>
        <row r="292">
          <cell r="A292">
            <v>3202</v>
          </cell>
          <cell r="C292" t="str">
            <v>2F90°S字管</v>
          </cell>
          <cell r="D292" t="str">
            <v xml:space="preserve"> 25A 70L×800L×130L</v>
          </cell>
          <cell r="E292" t="str">
            <v>本</v>
          </cell>
          <cell r="G292">
            <v>49000</v>
          </cell>
        </row>
        <row r="293">
          <cell r="A293">
            <v>3202.5</v>
          </cell>
          <cell r="D293" t="str">
            <v>SUS304 10K</v>
          </cell>
          <cell r="J293" t="str">
            <v>見積</v>
          </cell>
        </row>
        <row r="294">
          <cell r="A294">
            <v>3203</v>
          </cell>
          <cell r="C294" t="str">
            <v>2F90°曲管</v>
          </cell>
          <cell r="D294" t="str">
            <v xml:space="preserve"> 25A 334L×100L</v>
          </cell>
          <cell r="E294" t="str">
            <v>本</v>
          </cell>
          <cell r="G294">
            <v>38600</v>
          </cell>
        </row>
        <row r="295">
          <cell r="A295">
            <v>3203.5</v>
          </cell>
          <cell r="C295" t="str">
            <v xml:space="preserve"> 10mmｿｹｯﾄ付</v>
          </cell>
          <cell r="D295" t="str">
            <v>SUS304 10K</v>
          </cell>
          <cell r="J295" t="str">
            <v>見積</v>
          </cell>
        </row>
        <row r="296">
          <cell r="A296">
            <v>3204</v>
          </cell>
          <cell r="C296" t="str">
            <v>2F90° 曲管</v>
          </cell>
          <cell r="D296" t="str">
            <v xml:space="preserve"> 25A 746L×150L</v>
          </cell>
          <cell r="E296" t="str">
            <v>本</v>
          </cell>
          <cell r="G296">
            <v>38600</v>
          </cell>
        </row>
        <row r="297">
          <cell r="A297">
            <v>3204.5</v>
          </cell>
        </row>
        <row r="298">
          <cell r="A298">
            <v>3205</v>
          </cell>
          <cell r="C298" t="str">
            <v>【処理水流出管】</v>
          </cell>
        </row>
        <row r="299">
          <cell r="A299">
            <v>3205.5</v>
          </cell>
          <cell r="D299" t="str">
            <v>SUS304 10K</v>
          </cell>
          <cell r="J299" t="str">
            <v>見積</v>
          </cell>
        </row>
        <row r="300">
          <cell r="A300">
            <v>3206</v>
          </cell>
          <cell r="C300" t="str">
            <v>2F90°S字管</v>
          </cell>
          <cell r="D300" t="str">
            <v xml:space="preserve"> 25A 70L×150L×70L</v>
          </cell>
          <cell r="E300" t="str">
            <v>本</v>
          </cell>
          <cell r="G300">
            <v>45300</v>
          </cell>
        </row>
        <row r="301">
          <cell r="A301">
            <v>3206.5</v>
          </cell>
          <cell r="D301" t="str">
            <v>SUS304 10K</v>
          </cell>
          <cell r="J301" t="str">
            <v>見積</v>
          </cell>
        </row>
        <row r="302">
          <cell r="A302">
            <v>3207</v>
          </cell>
          <cell r="C302" t="str">
            <v>2F短管</v>
          </cell>
          <cell r="D302" t="str">
            <v xml:space="preserve"> 25A 344L</v>
          </cell>
          <cell r="E302" t="str">
            <v>本</v>
          </cell>
          <cell r="G302">
            <v>21800</v>
          </cell>
        </row>
        <row r="303">
          <cell r="A303">
            <v>3207.5</v>
          </cell>
          <cell r="D303" t="str">
            <v>SUS304 10K</v>
          </cell>
          <cell r="J303" t="str">
            <v>見積</v>
          </cell>
        </row>
        <row r="304">
          <cell r="A304">
            <v>3208</v>
          </cell>
          <cell r="C304" t="str">
            <v>2F90°S字管</v>
          </cell>
          <cell r="D304" t="str">
            <v xml:space="preserve"> 25A 130L×650L×70L</v>
          </cell>
          <cell r="E304" t="str">
            <v>本</v>
          </cell>
          <cell r="G304">
            <v>48200</v>
          </cell>
        </row>
        <row r="305">
          <cell r="A305">
            <v>3208.5</v>
          </cell>
          <cell r="D305" t="str">
            <v>SUS304 10K</v>
          </cell>
          <cell r="J305" t="str">
            <v>見積</v>
          </cell>
        </row>
        <row r="306">
          <cell r="A306">
            <v>3209</v>
          </cell>
          <cell r="C306" t="str">
            <v>2F短管</v>
          </cell>
          <cell r="D306" t="str">
            <v xml:space="preserve"> 25A 760L</v>
          </cell>
          <cell r="E306" t="str">
            <v>本</v>
          </cell>
          <cell r="G306">
            <v>23400</v>
          </cell>
        </row>
        <row r="307">
          <cell r="A307">
            <v>3209.5</v>
          </cell>
          <cell r="D307" t="str">
            <v>SUS304 10K</v>
          </cell>
          <cell r="J307" t="str">
            <v>見積</v>
          </cell>
        </row>
        <row r="308">
          <cell r="A308">
            <v>3210</v>
          </cell>
          <cell r="C308" t="str">
            <v>2F片落90°曲管</v>
          </cell>
          <cell r="D308" t="str">
            <v xml:space="preserve"> 50A×25A 70L×580L</v>
          </cell>
          <cell r="E308" t="str">
            <v>本</v>
          </cell>
          <cell r="G308">
            <v>44700</v>
          </cell>
        </row>
        <row r="309">
          <cell r="A309">
            <v>3210.5</v>
          </cell>
          <cell r="D309" t="str">
            <v>SUS304 10K</v>
          </cell>
          <cell r="J309" t="str">
            <v>見積</v>
          </cell>
        </row>
        <row r="310">
          <cell r="A310">
            <v>3211</v>
          </cell>
          <cell r="C310" t="str">
            <v>2F90°曲管</v>
          </cell>
          <cell r="D310" t="str">
            <v xml:space="preserve"> 25A 120L×120L</v>
          </cell>
          <cell r="E310" t="str">
            <v>本</v>
          </cell>
          <cell r="G310">
            <v>29300</v>
          </cell>
        </row>
        <row r="311">
          <cell r="A311">
            <v>3211.5</v>
          </cell>
          <cell r="D311" t="str">
            <v>SUS304 10K</v>
          </cell>
          <cell r="J311" t="str">
            <v>見積</v>
          </cell>
        </row>
        <row r="312">
          <cell r="A312">
            <v>3212</v>
          </cell>
          <cell r="C312" t="str">
            <v>3FT字管</v>
          </cell>
          <cell r="D312" t="str">
            <v xml:space="preserve"> 50A 250L×100H</v>
          </cell>
          <cell r="E312" t="str">
            <v>本</v>
          </cell>
          <cell r="G312">
            <v>44700</v>
          </cell>
        </row>
        <row r="313">
          <cell r="A313">
            <v>3212.5</v>
          </cell>
          <cell r="D313" t="str">
            <v>SUS304 10K</v>
          </cell>
          <cell r="J313" t="str">
            <v>見積</v>
          </cell>
        </row>
        <row r="314">
          <cell r="A314">
            <v>3213</v>
          </cell>
          <cell r="C314" t="str">
            <v>2F短管</v>
          </cell>
          <cell r="D314" t="str">
            <v xml:space="preserve"> 50A 700L</v>
          </cell>
          <cell r="E314" t="str">
            <v>本</v>
          </cell>
          <cell r="G314">
            <v>22500</v>
          </cell>
        </row>
        <row r="315">
          <cell r="A315">
            <v>3213.5</v>
          </cell>
          <cell r="D315" t="str">
            <v>SUS304 10K</v>
          </cell>
          <cell r="J315" t="str">
            <v>見積</v>
          </cell>
        </row>
        <row r="316">
          <cell r="A316">
            <v>3214</v>
          </cell>
          <cell r="C316" t="str">
            <v>ｽﾗｲﾄﾞｼﾞｮｲﾝﾄ</v>
          </cell>
          <cell r="D316" t="str">
            <v xml:space="preserve"> 50A 200L</v>
          </cell>
          <cell r="E316" t="str">
            <v>個</v>
          </cell>
          <cell r="G316">
            <v>184000</v>
          </cell>
        </row>
        <row r="317">
          <cell r="A317">
            <v>3214.5</v>
          </cell>
          <cell r="D317" t="str">
            <v>SUS304 10K</v>
          </cell>
          <cell r="J317" t="str">
            <v>見積</v>
          </cell>
        </row>
        <row r="318">
          <cell r="A318">
            <v>3215</v>
          </cell>
          <cell r="C318" t="str">
            <v>2F短管</v>
          </cell>
          <cell r="D318" t="str">
            <v xml:space="preserve"> 50A 647L</v>
          </cell>
          <cell r="E318" t="str">
            <v>本</v>
          </cell>
          <cell r="G318">
            <v>33100</v>
          </cell>
        </row>
        <row r="319">
          <cell r="A319">
            <v>3215.5</v>
          </cell>
          <cell r="D319" t="str">
            <v>SUS304 10K</v>
          </cell>
          <cell r="J319" t="str">
            <v>見積</v>
          </cell>
        </row>
        <row r="320">
          <cell r="A320">
            <v>3216</v>
          </cell>
          <cell r="C320" t="str">
            <v>3FT字管</v>
          </cell>
          <cell r="D320" t="str">
            <v xml:space="preserve"> 50A 250L×100H</v>
          </cell>
          <cell r="E320" t="str">
            <v>本</v>
          </cell>
          <cell r="G320">
            <v>85500</v>
          </cell>
        </row>
        <row r="321">
          <cell r="A321">
            <v>3216.5</v>
          </cell>
          <cell r="D321" t="str">
            <v>SUS304 10K</v>
          </cell>
          <cell r="J321" t="str">
            <v>見積</v>
          </cell>
        </row>
        <row r="322">
          <cell r="A322">
            <v>3217</v>
          </cell>
          <cell r="C322" t="str">
            <v>2F短管</v>
          </cell>
          <cell r="D322" t="str">
            <v xml:space="preserve"> 50A 1448L</v>
          </cell>
          <cell r="E322" t="str">
            <v>本</v>
          </cell>
          <cell r="G322">
            <v>47100</v>
          </cell>
        </row>
        <row r="323">
          <cell r="A323">
            <v>3217.5</v>
          </cell>
        </row>
        <row r="324">
          <cell r="A324">
            <v>3218</v>
          </cell>
        </row>
        <row r="325">
          <cell r="A325">
            <v>3218.5</v>
          </cell>
        </row>
        <row r="326">
          <cell r="A326">
            <v>3219</v>
          </cell>
        </row>
        <row r="327">
          <cell r="A327">
            <v>3219.5</v>
          </cell>
        </row>
        <row r="328">
          <cell r="A328">
            <v>3220</v>
          </cell>
        </row>
        <row r="329">
          <cell r="A329">
            <v>3220.5</v>
          </cell>
        </row>
        <row r="330">
          <cell r="A330">
            <v>3221</v>
          </cell>
          <cell r="C330" t="str">
            <v>【無圧排水管(水位調整)】</v>
          </cell>
        </row>
        <row r="331">
          <cell r="A331">
            <v>3221.5</v>
          </cell>
          <cell r="D331" t="str">
            <v>SUS304 10K</v>
          </cell>
          <cell r="J331" t="str">
            <v>見積</v>
          </cell>
        </row>
        <row r="332">
          <cell r="A332">
            <v>3222</v>
          </cell>
          <cell r="C332" t="str">
            <v>2F90°曲管</v>
          </cell>
          <cell r="D332" t="str">
            <v xml:space="preserve"> 25A 100L×635L</v>
          </cell>
          <cell r="E332" t="str">
            <v>本</v>
          </cell>
          <cell r="G332">
            <v>33100</v>
          </cell>
        </row>
        <row r="333">
          <cell r="A333">
            <v>3222.5</v>
          </cell>
          <cell r="D333" t="str">
            <v>SUS304 10K</v>
          </cell>
          <cell r="J333" t="str">
            <v>見積</v>
          </cell>
        </row>
        <row r="334">
          <cell r="A334">
            <v>3223</v>
          </cell>
          <cell r="C334" t="str">
            <v>2F90°曲管</v>
          </cell>
          <cell r="D334" t="str">
            <v xml:space="preserve"> 25A 100L×851L</v>
          </cell>
          <cell r="E334" t="str">
            <v>本</v>
          </cell>
          <cell r="G334">
            <v>22500</v>
          </cell>
        </row>
        <row r="335">
          <cell r="A335">
            <v>3223.5</v>
          </cell>
        </row>
        <row r="336">
          <cell r="A336">
            <v>3224</v>
          </cell>
        </row>
        <row r="337">
          <cell r="A337">
            <v>3224.5</v>
          </cell>
          <cell r="D337" t="str">
            <v>HI-PVC 10K</v>
          </cell>
          <cell r="J337" t="str">
            <v>見積</v>
          </cell>
        </row>
        <row r="338">
          <cell r="A338">
            <v>3225</v>
          </cell>
          <cell r="C338" t="str">
            <v>TSﾌﾗﾝｼﾞ</v>
          </cell>
          <cell r="D338" t="str">
            <v xml:space="preserve"> 25A</v>
          </cell>
          <cell r="E338" t="str">
            <v>個</v>
          </cell>
          <cell r="G338">
            <v>12500</v>
          </cell>
        </row>
        <row r="339">
          <cell r="A339">
            <v>3225.5</v>
          </cell>
        </row>
        <row r="340">
          <cell r="A340">
            <v>3226</v>
          </cell>
        </row>
        <row r="341">
          <cell r="A341">
            <v>3226.5</v>
          </cell>
        </row>
        <row r="342">
          <cell r="A342">
            <v>3227</v>
          </cell>
        </row>
        <row r="343">
          <cell r="A343">
            <v>3227.5</v>
          </cell>
        </row>
        <row r="344">
          <cell r="A344">
            <v>3228</v>
          </cell>
          <cell r="C344" t="str">
            <v>【有圧排水管】</v>
          </cell>
        </row>
        <row r="345">
          <cell r="A345">
            <v>3228.5</v>
          </cell>
        </row>
        <row r="346">
          <cell r="A346">
            <v>3229</v>
          </cell>
        </row>
        <row r="347">
          <cell r="A347">
            <v>3229.5</v>
          </cell>
          <cell r="D347" t="str">
            <v>SUS304 10K</v>
          </cell>
          <cell r="J347" t="str">
            <v>見積</v>
          </cell>
        </row>
        <row r="348">
          <cell r="A348">
            <v>3230</v>
          </cell>
          <cell r="C348" t="str">
            <v>2F90°曲管</v>
          </cell>
          <cell r="D348" t="str">
            <v xml:space="preserve"> 40A 280L×795L</v>
          </cell>
          <cell r="E348" t="str">
            <v>本</v>
          </cell>
          <cell r="G348">
            <v>37200</v>
          </cell>
        </row>
        <row r="349">
          <cell r="A349">
            <v>3230.5</v>
          </cell>
          <cell r="D349" t="str">
            <v>SUS304 10K</v>
          </cell>
          <cell r="J349" t="str">
            <v>見積</v>
          </cell>
        </row>
        <row r="350">
          <cell r="A350">
            <v>3231</v>
          </cell>
          <cell r="C350" t="str">
            <v>2F90°曲管</v>
          </cell>
          <cell r="D350" t="str">
            <v xml:space="preserve"> 40A 100L×851L</v>
          </cell>
          <cell r="E350" t="str">
            <v>本</v>
          </cell>
          <cell r="G350">
            <v>43000</v>
          </cell>
        </row>
        <row r="351">
          <cell r="A351">
            <v>3231.5</v>
          </cell>
          <cell r="D351" t="str">
            <v>HI-PVC 10K</v>
          </cell>
          <cell r="J351" t="str">
            <v>見積</v>
          </cell>
        </row>
        <row r="352">
          <cell r="A352">
            <v>3232</v>
          </cell>
          <cell r="C352" t="str">
            <v>TSﾌﾗﾝｼﾞ</v>
          </cell>
          <cell r="D352" t="str">
            <v xml:space="preserve"> 40A</v>
          </cell>
          <cell r="E352" t="str">
            <v>個</v>
          </cell>
          <cell r="G352">
            <v>1630</v>
          </cell>
        </row>
        <row r="353">
          <cell r="A353">
            <v>3232.5</v>
          </cell>
        </row>
        <row r="354">
          <cell r="A354">
            <v>3233</v>
          </cell>
        </row>
        <row r="355">
          <cell r="A355">
            <v>3233.5</v>
          </cell>
        </row>
        <row r="356">
          <cell r="A356">
            <v>3234</v>
          </cell>
        </row>
        <row r="357">
          <cell r="A357">
            <v>3234.5</v>
          </cell>
        </row>
        <row r="358">
          <cell r="A358">
            <v>3235</v>
          </cell>
          <cell r="C358" t="str">
            <v>【弁類】</v>
          </cell>
        </row>
        <row r="359">
          <cell r="A359">
            <v>3235.5</v>
          </cell>
        </row>
        <row r="360">
          <cell r="A360">
            <v>3236</v>
          </cell>
        </row>
        <row r="361">
          <cell r="A361">
            <v>3236.5</v>
          </cell>
          <cell r="D361" t="str">
            <v>SCS 10K</v>
          </cell>
          <cell r="J361" t="str">
            <v>見積</v>
          </cell>
        </row>
        <row r="362">
          <cell r="A362">
            <v>3237</v>
          </cell>
          <cell r="C362" t="str">
            <v>ｹﾞｰﾄﾊﾞﾙﾌﾞ</v>
          </cell>
          <cell r="D362" t="str">
            <v xml:space="preserve"> 25A</v>
          </cell>
          <cell r="E362" t="str">
            <v>台</v>
          </cell>
          <cell r="G362">
            <v>45100</v>
          </cell>
        </row>
        <row r="363">
          <cell r="A363">
            <v>3237.5</v>
          </cell>
          <cell r="D363" t="str">
            <v>SCS 10K</v>
          </cell>
          <cell r="J363" t="str">
            <v>見積</v>
          </cell>
        </row>
        <row r="364">
          <cell r="A364">
            <v>3238</v>
          </cell>
          <cell r="C364" t="str">
            <v>ｽﾄﾚｰﾅｰ</v>
          </cell>
          <cell r="D364" t="str">
            <v xml:space="preserve"> 25A</v>
          </cell>
          <cell r="E364" t="str">
            <v>台</v>
          </cell>
          <cell r="G364">
            <v>88900</v>
          </cell>
        </row>
        <row r="365">
          <cell r="A365">
            <v>3238.5</v>
          </cell>
          <cell r="D365" t="str">
            <v>FCD 10K</v>
          </cell>
          <cell r="J365" t="str">
            <v>見積</v>
          </cell>
        </row>
        <row r="366">
          <cell r="A366">
            <v>3239</v>
          </cell>
          <cell r="C366" t="str">
            <v>減圧弁</v>
          </cell>
          <cell r="D366" t="str">
            <v xml:space="preserve"> 25A</v>
          </cell>
          <cell r="E366" t="str">
            <v>台</v>
          </cell>
          <cell r="G366">
            <v>238900</v>
          </cell>
        </row>
        <row r="367">
          <cell r="A367">
            <v>3239.5</v>
          </cell>
          <cell r="D367" t="str">
            <v>SCS</v>
          </cell>
          <cell r="J367" t="str">
            <v>見積</v>
          </cell>
        </row>
        <row r="368">
          <cell r="A368">
            <v>3240</v>
          </cell>
          <cell r="C368" t="str">
            <v>小型空気弁</v>
          </cell>
          <cell r="E368" t="str">
            <v>台</v>
          </cell>
          <cell r="G368">
            <v>18200</v>
          </cell>
        </row>
        <row r="369">
          <cell r="A369">
            <v>3240.5</v>
          </cell>
          <cell r="J369" t="str">
            <v>見積</v>
          </cell>
        </row>
        <row r="370">
          <cell r="A370">
            <v>3241</v>
          </cell>
          <cell r="C370" t="str">
            <v>圧力計</v>
          </cell>
          <cell r="D370" t="str">
            <v>50mm</v>
          </cell>
          <cell r="E370" t="str">
            <v>個</v>
          </cell>
          <cell r="G370">
            <v>2500</v>
          </cell>
        </row>
        <row r="371">
          <cell r="A371">
            <v>3241.5</v>
          </cell>
          <cell r="D371" t="str">
            <v>ｺﾞﾑ 10K</v>
          </cell>
          <cell r="J371" t="str">
            <v>見積</v>
          </cell>
        </row>
        <row r="372">
          <cell r="A372">
            <v>3242</v>
          </cell>
          <cell r="C372" t="str">
            <v>可とう管</v>
          </cell>
          <cell r="D372" t="str">
            <v xml:space="preserve"> 25A</v>
          </cell>
          <cell r="E372" t="str">
            <v>個</v>
          </cell>
          <cell r="G372">
            <v>52500</v>
          </cell>
        </row>
        <row r="373">
          <cell r="A373">
            <v>3242.5</v>
          </cell>
          <cell r="D373" t="str">
            <v>ｺﾞﾑ 10K</v>
          </cell>
          <cell r="J373" t="str">
            <v>見積</v>
          </cell>
        </row>
        <row r="374">
          <cell r="A374">
            <v>3243</v>
          </cell>
          <cell r="C374" t="str">
            <v>可とう管</v>
          </cell>
          <cell r="D374" t="str">
            <v xml:space="preserve"> 40A</v>
          </cell>
          <cell r="E374" t="str">
            <v>個</v>
          </cell>
          <cell r="G374">
            <v>150000</v>
          </cell>
        </row>
        <row r="375">
          <cell r="A375">
            <v>3243.5</v>
          </cell>
          <cell r="D375" t="str">
            <v>SUS ｹｰﾌﾞﾙ･弁類･台板付</v>
          </cell>
        </row>
        <row r="376">
          <cell r="A376">
            <v>3244</v>
          </cell>
          <cell r="C376" t="str">
            <v>逆洗ﾎﾟﾝﾌﾟ</v>
          </cell>
          <cell r="D376" t="str">
            <v>φ32×0.11m3/min×16m×0.75kw</v>
          </cell>
          <cell r="E376" t="str">
            <v>基</v>
          </cell>
          <cell r="G376">
            <v>600000</v>
          </cell>
          <cell r="J376" t="str">
            <v>見積</v>
          </cell>
        </row>
        <row r="377">
          <cell r="A377">
            <v>3244.5</v>
          </cell>
          <cell r="D377" t="str">
            <v>制御盤･薬注設備･付帯設備込</v>
          </cell>
        </row>
        <row r="378">
          <cell r="A378">
            <v>3245</v>
          </cell>
          <cell r="C378" t="str">
            <v>急速ろ過機</v>
          </cell>
          <cell r="D378" t="str">
            <v>ｼﾌｫﾝﾀﾝｸMST-450</v>
          </cell>
          <cell r="E378" t="str">
            <v>基</v>
          </cell>
          <cell r="G378">
            <v>25000000</v>
          </cell>
          <cell r="J378" t="str">
            <v>見積</v>
          </cell>
        </row>
        <row r="379">
          <cell r="A379">
            <v>3245.5</v>
          </cell>
        </row>
        <row r="380">
          <cell r="A380">
            <v>3246</v>
          </cell>
          <cell r="C380" t="str">
            <v>引込計器盤</v>
          </cell>
          <cell r="E380" t="str">
            <v>面</v>
          </cell>
          <cell r="G380">
            <v>4100000</v>
          </cell>
          <cell r="J380" t="str">
            <v>見積</v>
          </cell>
        </row>
        <row r="381">
          <cell r="A381">
            <v>3246.5</v>
          </cell>
        </row>
        <row r="382">
          <cell r="A382">
            <v>3247</v>
          </cell>
          <cell r="C382" t="str">
            <v>引込分電盤</v>
          </cell>
          <cell r="E382" t="str">
            <v>面</v>
          </cell>
          <cell r="G382">
            <v>3800000</v>
          </cell>
          <cell r="J382" t="str">
            <v>見積</v>
          </cell>
        </row>
        <row r="383">
          <cell r="A383">
            <v>3247.5</v>
          </cell>
        </row>
        <row r="384">
          <cell r="A384">
            <v>3248</v>
          </cell>
          <cell r="C384" t="str">
            <v>情報伝送装置機能増設</v>
          </cell>
          <cell r="D384" t="str">
            <v>SRT-12-1,2</v>
          </cell>
          <cell r="E384" t="str">
            <v>式</v>
          </cell>
          <cell r="G384">
            <v>3200000</v>
          </cell>
          <cell r="J384" t="str">
            <v>見積</v>
          </cell>
        </row>
        <row r="385">
          <cell r="A385">
            <v>3248.5</v>
          </cell>
        </row>
        <row r="386">
          <cell r="A386">
            <v>3249</v>
          </cell>
          <cell r="C386" t="str">
            <v>中央伝送装置機能増設</v>
          </cell>
          <cell r="E386" t="str">
            <v>式</v>
          </cell>
          <cell r="G386">
            <v>1820000</v>
          </cell>
          <cell r="J386" t="str">
            <v>見積</v>
          </cell>
        </row>
        <row r="387">
          <cell r="A387">
            <v>3249.5</v>
          </cell>
          <cell r="C387" t="str">
            <v>中央砂データサーバ装置</v>
          </cell>
        </row>
        <row r="388">
          <cell r="A388">
            <v>3250</v>
          </cell>
          <cell r="C388" t="str">
            <v>LCD 機能増設</v>
          </cell>
          <cell r="D388" t="str">
            <v>DB-1,2　LCD</v>
          </cell>
          <cell r="E388" t="str">
            <v>式</v>
          </cell>
          <cell r="G388">
            <v>4000000</v>
          </cell>
          <cell r="J388" t="str">
            <v>見積</v>
          </cell>
        </row>
        <row r="389">
          <cell r="A389">
            <v>3250.5</v>
          </cell>
        </row>
        <row r="390">
          <cell r="A390">
            <v>3251</v>
          </cell>
          <cell r="C390" t="str">
            <v>ろ過水濁度計</v>
          </cell>
          <cell r="E390" t="str">
            <v>台</v>
          </cell>
          <cell r="G390">
            <v>2100000</v>
          </cell>
          <cell r="J390" t="str">
            <v>見積</v>
          </cell>
        </row>
        <row r="391">
          <cell r="A391">
            <v>3251.5</v>
          </cell>
          <cell r="D391" t="str">
            <v>SUS304 10K</v>
          </cell>
        </row>
        <row r="392">
          <cell r="A392">
            <v>3252</v>
          </cell>
          <cell r="C392" t="str">
            <v>2F短管</v>
          </cell>
          <cell r="D392" t="str">
            <v xml:space="preserve"> 32A 445L</v>
          </cell>
          <cell r="E392" t="str">
            <v>本</v>
          </cell>
          <cell r="G392">
            <v>33100</v>
          </cell>
          <cell r="J392" t="str">
            <v>見積</v>
          </cell>
        </row>
        <row r="393">
          <cell r="A393">
            <v>3252.5</v>
          </cell>
          <cell r="D393" t="str">
            <v>SUS B.N.P含む</v>
          </cell>
        </row>
        <row r="394">
          <cell r="A394">
            <v>3253</v>
          </cell>
          <cell r="C394" t="str">
            <v>ﾌﾗﾝｼﾞ接合材</v>
          </cell>
          <cell r="D394" t="str">
            <v>50A 10K</v>
          </cell>
          <cell r="E394" t="str">
            <v>組</v>
          </cell>
          <cell r="G394">
            <v>1010</v>
          </cell>
          <cell r="J394" t="str">
            <v>見積</v>
          </cell>
        </row>
        <row r="395">
          <cell r="A395">
            <v>3253.5</v>
          </cell>
          <cell r="D395" t="str">
            <v>SUS B.N.P含む</v>
          </cell>
        </row>
        <row r="396">
          <cell r="A396">
            <v>3254</v>
          </cell>
          <cell r="C396" t="str">
            <v>ﾌﾗﾝｼﾞ接合材</v>
          </cell>
          <cell r="D396" t="str">
            <v>40A 10K</v>
          </cell>
          <cell r="E396" t="str">
            <v>組</v>
          </cell>
          <cell r="G396">
            <v>900</v>
          </cell>
          <cell r="J396" t="str">
            <v>見積</v>
          </cell>
        </row>
        <row r="397">
          <cell r="A397">
            <v>3254.5</v>
          </cell>
          <cell r="D397" t="str">
            <v>SUS B.N.P含む</v>
          </cell>
        </row>
        <row r="398">
          <cell r="A398">
            <v>3255</v>
          </cell>
          <cell r="C398" t="str">
            <v>ﾌﾗﾝｼﾞ接合材</v>
          </cell>
          <cell r="D398" t="str">
            <v>32A 10K</v>
          </cell>
          <cell r="E398" t="str">
            <v>組</v>
          </cell>
          <cell r="G398">
            <v>850</v>
          </cell>
          <cell r="J398" t="str">
            <v>見積</v>
          </cell>
        </row>
        <row r="399">
          <cell r="A399">
            <v>3255.5</v>
          </cell>
          <cell r="D399" t="str">
            <v>SUS B.N.P含む</v>
          </cell>
        </row>
        <row r="400">
          <cell r="A400">
            <v>3256</v>
          </cell>
          <cell r="C400" t="str">
            <v>ﾌﾗﾝｼﾞ接合材</v>
          </cell>
          <cell r="D400" t="str">
            <v>25A 10K</v>
          </cell>
          <cell r="E400" t="str">
            <v>組</v>
          </cell>
          <cell r="G400">
            <v>700</v>
          </cell>
          <cell r="J400" t="str">
            <v>見積</v>
          </cell>
        </row>
        <row r="401">
          <cell r="A401">
            <v>3256.5</v>
          </cell>
        </row>
        <row r="402">
          <cell r="A402">
            <v>3257</v>
          </cell>
        </row>
        <row r="403">
          <cell r="A403">
            <v>3257.5</v>
          </cell>
        </row>
        <row r="404">
          <cell r="A404">
            <v>3258</v>
          </cell>
        </row>
        <row r="405">
          <cell r="A405">
            <v>3258.5</v>
          </cell>
        </row>
        <row r="406">
          <cell r="A406">
            <v>3259</v>
          </cell>
        </row>
        <row r="407">
          <cell r="A407">
            <v>3259.5</v>
          </cell>
          <cell r="D407" t="str">
            <v xml:space="preserve">(材工共) </v>
          </cell>
          <cell r="J407" t="str">
            <v>見積</v>
          </cell>
        </row>
        <row r="408">
          <cell r="A408">
            <v>3260</v>
          </cell>
          <cell r="C408" t="str">
            <v>ｱﾝｶｰﾎﾞﾙﾄ</v>
          </cell>
          <cell r="D408" t="str">
            <v>M20</v>
          </cell>
          <cell r="E408" t="str">
            <v>本</v>
          </cell>
          <cell r="G408">
            <v>1540</v>
          </cell>
        </row>
        <row r="409">
          <cell r="A409">
            <v>3260.5</v>
          </cell>
          <cell r="J409" t="str">
            <v>見積</v>
          </cell>
        </row>
        <row r="410">
          <cell r="A410">
            <v>3261</v>
          </cell>
          <cell r="C410" t="str">
            <v>鋼材加工</v>
          </cell>
          <cell r="D410" t="str">
            <v>SUS</v>
          </cell>
          <cell r="E410" t="str">
            <v>kg</v>
          </cell>
          <cell r="G410">
            <v>2700</v>
          </cell>
        </row>
        <row r="411">
          <cell r="A411">
            <v>3261.5</v>
          </cell>
        </row>
        <row r="412">
          <cell r="A412">
            <v>3262</v>
          </cell>
        </row>
        <row r="413">
          <cell r="A413">
            <v>3262.5</v>
          </cell>
        </row>
        <row r="414">
          <cell r="A414">
            <v>3263</v>
          </cell>
        </row>
        <row r="415">
          <cell r="A415">
            <v>3263.5</v>
          </cell>
        </row>
        <row r="416">
          <cell r="A416">
            <v>3264</v>
          </cell>
        </row>
        <row r="417">
          <cell r="A417">
            <v>3264.5</v>
          </cell>
        </row>
        <row r="418">
          <cell r="A418">
            <v>3265</v>
          </cell>
        </row>
        <row r="419">
          <cell r="A419">
            <v>3265.5</v>
          </cell>
        </row>
        <row r="420">
          <cell r="A420">
            <v>3266</v>
          </cell>
        </row>
        <row r="421">
          <cell r="A421">
            <v>3266.5</v>
          </cell>
        </row>
        <row r="422">
          <cell r="A422">
            <v>3267</v>
          </cell>
        </row>
        <row r="423">
          <cell r="A423">
            <v>3267.5</v>
          </cell>
        </row>
        <row r="424">
          <cell r="A424">
            <v>3268</v>
          </cell>
        </row>
        <row r="425">
          <cell r="A425">
            <v>3268.5</v>
          </cell>
        </row>
        <row r="426">
          <cell r="A426">
            <v>3269</v>
          </cell>
        </row>
        <row r="427">
          <cell r="A427">
            <v>3269.5</v>
          </cell>
        </row>
        <row r="428">
          <cell r="A428">
            <v>3270</v>
          </cell>
        </row>
        <row r="429">
          <cell r="A429">
            <v>4000.5</v>
          </cell>
          <cell r="J429" t="str">
            <v>物価資料3月</v>
          </cell>
        </row>
        <row r="430">
          <cell r="A430">
            <v>4001</v>
          </cell>
        </row>
        <row r="431">
          <cell r="A431">
            <v>4001.5</v>
          </cell>
          <cell r="J431" t="str">
            <v>物価資料3月</v>
          </cell>
        </row>
        <row r="432">
          <cell r="A432">
            <v>4002</v>
          </cell>
        </row>
        <row r="433">
          <cell r="A433">
            <v>4002.5</v>
          </cell>
          <cell r="J433" t="str">
            <v>物価資料3月</v>
          </cell>
        </row>
        <row r="434">
          <cell r="A434">
            <v>4003</v>
          </cell>
        </row>
        <row r="435">
          <cell r="A435">
            <v>4003.5</v>
          </cell>
          <cell r="J435" t="str">
            <v>物価資料3月</v>
          </cell>
        </row>
        <row r="436">
          <cell r="A436">
            <v>4004</v>
          </cell>
        </row>
        <row r="437">
          <cell r="A437">
            <v>4004.5</v>
          </cell>
          <cell r="J437" t="str">
            <v>物価資料3月</v>
          </cell>
        </row>
        <row r="438">
          <cell r="A438">
            <v>4005</v>
          </cell>
        </row>
        <row r="439">
          <cell r="A439">
            <v>4005.5</v>
          </cell>
          <cell r="J439" t="str">
            <v>物価資料3月</v>
          </cell>
        </row>
        <row r="440">
          <cell r="A440">
            <v>4006</v>
          </cell>
        </row>
        <row r="441">
          <cell r="A441">
            <v>4006.5</v>
          </cell>
          <cell r="J441" t="str">
            <v>物価資料3月</v>
          </cell>
        </row>
        <row r="442">
          <cell r="A442">
            <v>4007</v>
          </cell>
        </row>
        <row r="443">
          <cell r="A443">
            <v>4007.5</v>
          </cell>
          <cell r="J443" t="str">
            <v>物価資料3月</v>
          </cell>
        </row>
        <row r="444">
          <cell r="A444">
            <v>4008</v>
          </cell>
        </row>
        <row r="445">
          <cell r="A445">
            <v>4008.5</v>
          </cell>
          <cell r="J445" t="str">
            <v>物価資料3月</v>
          </cell>
        </row>
        <row r="446">
          <cell r="A446">
            <v>4009</v>
          </cell>
        </row>
        <row r="447">
          <cell r="A447">
            <v>4009.5</v>
          </cell>
          <cell r="J447" t="str">
            <v>物価資料3月</v>
          </cell>
        </row>
        <row r="448">
          <cell r="A448">
            <v>4010</v>
          </cell>
        </row>
        <row r="449">
          <cell r="A449">
            <v>4010.5</v>
          </cell>
          <cell r="J449" t="str">
            <v>物価資料3月</v>
          </cell>
        </row>
        <row r="450">
          <cell r="A450">
            <v>4011</v>
          </cell>
        </row>
        <row r="451">
          <cell r="A451">
            <v>4011.5</v>
          </cell>
          <cell r="J451" t="str">
            <v>物価資料3月</v>
          </cell>
        </row>
        <row r="452">
          <cell r="A452">
            <v>4012</v>
          </cell>
        </row>
        <row r="453">
          <cell r="A453">
            <v>-0.5</v>
          </cell>
        </row>
        <row r="455">
          <cell r="A455">
            <v>5000.5</v>
          </cell>
          <cell r="J455" t="str">
            <v>物価資料3月</v>
          </cell>
        </row>
        <row r="456">
          <cell r="A456">
            <v>5001</v>
          </cell>
          <cell r="C456" t="str">
            <v>低圧ｹｰﾌﾞﾙ</v>
          </cell>
          <cell r="D456" t="str">
            <v>600v-CE 2 sq- 2 c</v>
          </cell>
          <cell r="E456" t="str">
            <v>ｍ</v>
          </cell>
          <cell r="G456">
            <v>141</v>
          </cell>
        </row>
        <row r="457">
          <cell r="A457">
            <v>5001.5</v>
          </cell>
          <cell r="J457" t="str">
            <v>物価資料3月</v>
          </cell>
        </row>
        <row r="458">
          <cell r="A458">
            <v>5002</v>
          </cell>
          <cell r="C458" t="str">
            <v>低圧ｹｰﾌﾞﾙ</v>
          </cell>
          <cell r="D458" t="str">
            <v>600v-CE 2 sq- 3 c</v>
          </cell>
          <cell r="E458" t="str">
            <v>ｍ</v>
          </cell>
          <cell r="G458">
            <v>170</v>
          </cell>
        </row>
        <row r="459">
          <cell r="A459">
            <v>5002.5</v>
          </cell>
          <cell r="J459" t="str">
            <v>物価資料3月</v>
          </cell>
        </row>
        <row r="460">
          <cell r="A460">
            <v>5003</v>
          </cell>
          <cell r="C460" t="str">
            <v>低圧ｹｰﾌﾞﾙ</v>
          </cell>
          <cell r="D460" t="str">
            <v>600v-CE 5.5 sq- 2 c</v>
          </cell>
          <cell r="E460" t="str">
            <v>ｍ</v>
          </cell>
          <cell r="G460">
            <v>260</v>
          </cell>
        </row>
        <row r="461">
          <cell r="A461">
            <v>5003.5</v>
          </cell>
          <cell r="J461" t="str">
            <v>物価資料3月</v>
          </cell>
        </row>
        <row r="462">
          <cell r="A462">
            <v>5004</v>
          </cell>
          <cell r="C462" t="str">
            <v>低圧ｹｰﾌﾞﾙ</v>
          </cell>
          <cell r="D462" t="str">
            <v>600v-CE 5.5 sq- 3 c</v>
          </cell>
          <cell r="E462" t="str">
            <v>ｍ</v>
          </cell>
          <cell r="G462">
            <v>350</v>
          </cell>
        </row>
        <row r="463">
          <cell r="A463">
            <v>5004.5</v>
          </cell>
          <cell r="J463" t="str">
            <v>物価資料3月</v>
          </cell>
        </row>
        <row r="464">
          <cell r="A464">
            <v>5005</v>
          </cell>
          <cell r="C464" t="str">
            <v>低圧ｹｰﾌﾞﾙ</v>
          </cell>
          <cell r="D464" t="str">
            <v>600v-CE 8 sq- 3 c</v>
          </cell>
          <cell r="E464" t="str">
            <v>ｍ</v>
          </cell>
          <cell r="G464">
            <v>450</v>
          </cell>
        </row>
        <row r="465">
          <cell r="A465">
            <v>5005.5</v>
          </cell>
          <cell r="J465" t="str">
            <v>物価資料3月</v>
          </cell>
        </row>
        <row r="466">
          <cell r="A466">
            <v>5006</v>
          </cell>
          <cell r="C466" t="str">
            <v>制御ｹｰﾌﾞﾙ</v>
          </cell>
          <cell r="D466" t="str">
            <v>CEE-S 1.25 sq- 10 c</v>
          </cell>
          <cell r="E466" t="str">
            <v>ｍ</v>
          </cell>
          <cell r="G466">
            <v>360</v>
          </cell>
        </row>
        <row r="467">
          <cell r="A467">
            <v>5006.5</v>
          </cell>
          <cell r="J467" t="str">
            <v>物価資料3月</v>
          </cell>
        </row>
        <row r="468">
          <cell r="A468">
            <v>5007</v>
          </cell>
          <cell r="C468" t="str">
            <v>制御ｹｰﾌﾞﾙ</v>
          </cell>
          <cell r="D468" t="str">
            <v>CEE 1.25 sq- 2 c</v>
          </cell>
          <cell r="E468" t="str">
            <v>ｍ</v>
          </cell>
          <cell r="G468">
            <v>190</v>
          </cell>
        </row>
        <row r="469">
          <cell r="A469">
            <v>5007.5</v>
          </cell>
          <cell r="J469" t="str">
            <v>物価資料3月</v>
          </cell>
        </row>
        <row r="470">
          <cell r="A470">
            <v>5008</v>
          </cell>
          <cell r="C470" t="str">
            <v>その他電線</v>
          </cell>
          <cell r="D470" t="str">
            <v>IE 3.5 sq</v>
          </cell>
          <cell r="E470" t="str">
            <v>ｍ</v>
          </cell>
          <cell r="G470">
            <v>65</v>
          </cell>
        </row>
        <row r="471">
          <cell r="A471">
            <v>5008.5</v>
          </cell>
          <cell r="J471" t="str">
            <v>物価資料3月</v>
          </cell>
        </row>
        <row r="472">
          <cell r="A472">
            <v>5009</v>
          </cell>
          <cell r="C472" t="str">
            <v>その他電線</v>
          </cell>
          <cell r="D472" t="str">
            <v>IE 5.5 sq</v>
          </cell>
          <cell r="E472" t="str">
            <v>ｍ</v>
          </cell>
          <cell r="G472">
            <v>99</v>
          </cell>
        </row>
        <row r="473">
          <cell r="A473">
            <v>5009.5</v>
          </cell>
          <cell r="J473" t="str">
            <v>物価資料3月</v>
          </cell>
        </row>
        <row r="474">
          <cell r="A474">
            <v>5010</v>
          </cell>
          <cell r="C474" t="str">
            <v>ｺﾝｸﾘｰﾄ柱装柱金物</v>
          </cell>
          <cell r="D474" t="str">
            <v>自在ﾊﾞﾝﾄﾞ</v>
          </cell>
          <cell r="E474" t="str">
            <v>個</v>
          </cell>
          <cell r="G474">
            <v>515</v>
          </cell>
        </row>
        <row r="475">
          <cell r="A475">
            <v>5010.5</v>
          </cell>
          <cell r="D475" t="str">
            <v>SUS WP</v>
          </cell>
          <cell r="J475" t="str">
            <v>物価資料3月</v>
          </cell>
        </row>
        <row r="476">
          <cell r="A476">
            <v>5011</v>
          </cell>
          <cell r="C476" t="str">
            <v>ﾌﾟﾙﾎﾞｯｸｽ</v>
          </cell>
          <cell r="D476" t="str">
            <v>200×200×100</v>
          </cell>
          <cell r="E476" t="str">
            <v>個</v>
          </cell>
          <cell r="G476">
            <v>6920</v>
          </cell>
        </row>
        <row r="477">
          <cell r="A477">
            <v>5011.5</v>
          </cell>
          <cell r="D477" t="str">
            <v>SUS WP</v>
          </cell>
          <cell r="J477" t="str">
            <v>物価資料3月</v>
          </cell>
        </row>
        <row r="478">
          <cell r="A478">
            <v>5012</v>
          </cell>
          <cell r="C478" t="str">
            <v>ﾌﾟﾙﾎﾞｯｸｽ</v>
          </cell>
          <cell r="D478" t="str">
            <v>200×200×200</v>
          </cell>
          <cell r="E478" t="str">
            <v>個</v>
          </cell>
          <cell r="G478">
            <v>10200</v>
          </cell>
        </row>
        <row r="479">
          <cell r="A479">
            <v>5012.5</v>
          </cell>
          <cell r="D479" t="str">
            <v>SUS WP</v>
          </cell>
          <cell r="J479" t="str">
            <v>物価資料3月</v>
          </cell>
        </row>
        <row r="480">
          <cell r="A480">
            <v>5013</v>
          </cell>
          <cell r="C480" t="str">
            <v>ﾌﾟﾙﾎﾞｯｸｽ</v>
          </cell>
          <cell r="D480" t="str">
            <v xml:space="preserve">250×250×250 </v>
          </cell>
          <cell r="E480" t="str">
            <v>個</v>
          </cell>
          <cell r="G480">
            <v>15600</v>
          </cell>
        </row>
        <row r="481">
          <cell r="A481">
            <v>5013.5</v>
          </cell>
          <cell r="D481" t="str">
            <v>ねじ無(保護管)</v>
          </cell>
          <cell r="J481" t="str">
            <v>物価資料3月</v>
          </cell>
        </row>
        <row r="482">
          <cell r="A482">
            <v>5014</v>
          </cell>
          <cell r="C482" t="str">
            <v>ﾎﾟﾘｴﾁﾚﾝﾗｲﾆﾝｸﾞ鋼管</v>
          </cell>
          <cell r="D482" t="str">
            <v>PE 28mm</v>
          </cell>
          <cell r="E482" t="str">
            <v>本</v>
          </cell>
          <cell r="G482">
            <v>517</v>
          </cell>
        </row>
        <row r="483">
          <cell r="A483">
            <v>5014.5</v>
          </cell>
          <cell r="D483" t="str">
            <v>HIVE ｴﾝﾄﾗﾝｽｷｬｯﾌﾟ</v>
          </cell>
          <cell r="J483" t="str">
            <v>物価資料3月</v>
          </cell>
        </row>
        <row r="484">
          <cell r="A484">
            <v>5015</v>
          </cell>
          <cell r="C484" t="str">
            <v>硬質ﾋﾞﾆﾙ電線管用附属品</v>
          </cell>
          <cell r="D484" t="str">
            <v>28mm</v>
          </cell>
          <cell r="E484" t="str">
            <v>個</v>
          </cell>
          <cell r="G484">
            <v>427</v>
          </cell>
        </row>
        <row r="485">
          <cell r="A485">
            <v>5015.5</v>
          </cell>
          <cell r="J485" t="str">
            <v>物価資料3月</v>
          </cell>
        </row>
        <row r="486">
          <cell r="A486">
            <v>5016</v>
          </cell>
          <cell r="C486" t="str">
            <v>鋼製電線管</v>
          </cell>
          <cell r="D486" t="str">
            <v>CP 22A</v>
          </cell>
          <cell r="E486" t="str">
            <v>ｍ</v>
          </cell>
          <cell r="G486">
            <v>314</v>
          </cell>
        </row>
        <row r="487">
          <cell r="A487">
            <v>5016.5</v>
          </cell>
          <cell r="J487" t="str">
            <v>物価資料3月</v>
          </cell>
        </row>
        <row r="488">
          <cell r="A488">
            <v>5017</v>
          </cell>
          <cell r="C488" t="str">
            <v>合成樹脂製可とう電線管</v>
          </cell>
          <cell r="D488" t="str">
            <v>PF-D管 16mm</v>
          </cell>
          <cell r="E488" t="str">
            <v>ｍ</v>
          </cell>
          <cell r="G488">
            <v>77</v>
          </cell>
        </row>
        <row r="489">
          <cell r="A489">
            <v>5017.5</v>
          </cell>
          <cell r="J489" t="str">
            <v>物価資料3月</v>
          </cell>
        </row>
        <row r="490">
          <cell r="A490">
            <v>5018</v>
          </cell>
          <cell r="C490" t="str">
            <v>合成樹脂製可とう電線管</v>
          </cell>
          <cell r="D490" t="str">
            <v>PF-D管 22mm</v>
          </cell>
          <cell r="E490" t="str">
            <v>ｍ</v>
          </cell>
          <cell r="G490">
            <v>116</v>
          </cell>
        </row>
        <row r="491">
          <cell r="A491">
            <v>5018.5</v>
          </cell>
          <cell r="J491" t="str">
            <v>物価資料3月</v>
          </cell>
        </row>
        <row r="492">
          <cell r="A492">
            <v>5019</v>
          </cell>
          <cell r="C492" t="str">
            <v>合成樹脂製可とう電線管</v>
          </cell>
          <cell r="D492" t="str">
            <v>PF-D管 28mm</v>
          </cell>
          <cell r="E492" t="str">
            <v>ｍ</v>
          </cell>
          <cell r="G492">
            <v>155</v>
          </cell>
        </row>
        <row r="493">
          <cell r="A493">
            <v>5019.5</v>
          </cell>
          <cell r="D493" t="str">
            <v>塩ﾋﾞ製 標準</v>
          </cell>
          <cell r="J493" t="str">
            <v>物価資料3月</v>
          </cell>
        </row>
        <row r="494">
          <cell r="A494">
            <v>5020</v>
          </cell>
          <cell r="C494" t="str">
            <v>樹脂製ﾌﾟﾙﾎﾞｯｸｽ</v>
          </cell>
          <cell r="D494" t="str">
            <v xml:space="preserve">250×250×200 </v>
          </cell>
          <cell r="E494" t="str">
            <v>個</v>
          </cell>
          <cell r="G494">
            <v>2720</v>
          </cell>
        </row>
        <row r="495">
          <cell r="A495">
            <v>5020.5</v>
          </cell>
          <cell r="D495" t="str">
            <v>塩ﾋﾞ製 標準</v>
          </cell>
          <cell r="J495" t="str">
            <v>物価資料3月</v>
          </cell>
        </row>
        <row r="496">
          <cell r="A496">
            <v>5021</v>
          </cell>
          <cell r="C496" t="str">
            <v>樹脂製ﾌﾟﾙﾎﾞｯｸｽ</v>
          </cell>
          <cell r="D496" t="str">
            <v xml:space="preserve">250×250×250 </v>
          </cell>
          <cell r="E496" t="str">
            <v>個</v>
          </cell>
          <cell r="G496">
            <v>2950</v>
          </cell>
        </row>
        <row r="497">
          <cell r="A497">
            <v>5021.5</v>
          </cell>
          <cell r="D497" t="str">
            <v>黄銅ﾛｳ付</v>
          </cell>
          <cell r="J497" t="str">
            <v>物価資料3月</v>
          </cell>
        </row>
        <row r="498">
          <cell r="A498">
            <v>5022</v>
          </cell>
          <cell r="C498" t="str">
            <v>接地極銅板</v>
          </cell>
          <cell r="D498" t="str">
            <v>900×900×1.5t</v>
          </cell>
          <cell r="E498" t="str">
            <v>枚</v>
          </cell>
          <cell r="G498">
            <v>2200</v>
          </cell>
        </row>
        <row r="499">
          <cell r="A499">
            <v>5022.5</v>
          </cell>
          <cell r="J499" t="str">
            <v>物価資料3月</v>
          </cell>
        </row>
        <row r="500">
          <cell r="A500">
            <v>5023</v>
          </cell>
          <cell r="C500" t="str">
            <v>接地極埋設標</v>
          </cell>
          <cell r="D500" t="str">
            <v>接地抵抗測定含む</v>
          </cell>
          <cell r="E500" t="str">
            <v>枚</v>
          </cell>
          <cell r="G500">
            <v>930</v>
          </cell>
        </row>
        <row r="501">
          <cell r="A501">
            <v>5023.5</v>
          </cell>
          <cell r="J501" t="str">
            <v>物価資料3月</v>
          </cell>
        </row>
        <row r="502">
          <cell r="A502">
            <v>5024</v>
          </cell>
          <cell r="C502" t="str">
            <v>地中埋設標</v>
          </cell>
          <cell r="D502" t="str">
            <v>ｺﾝｸﾘｰﾄ製</v>
          </cell>
          <cell r="E502" t="str">
            <v>個</v>
          </cell>
          <cell r="G502">
            <v>2350</v>
          </cell>
        </row>
        <row r="503">
          <cell r="A503">
            <v>5024.5</v>
          </cell>
          <cell r="J503" t="str">
            <v>物価資料3月</v>
          </cell>
        </row>
        <row r="504">
          <cell r="A504">
            <v>5025</v>
          </cell>
          <cell r="C504" t="str">
            <v>配電線用架線金具</v>
          </cell>
          <cell r="D504" t="str">
            <v xml:space="preserve">碍子金具 ｺ型金物 75用 </v>
          </cell>
          <cell r="E504" t="str">
            <v>個</v>
          </cell>
          <cell r="G504">
            <v>1190</v>
          </cell>
        </row>
        <row r="505">
          <cell r="A505">
            <v>5025.5</v>
          </cell>
          <cell r="J505" t="str">
            <v>物価資料3月</v>
          </cell>
        </row>
        <row r="506">
          <cell r="A506">
            <v>5026</v>
          </cell>
          <cell r="C506" t="str">
            <v>配電線用架線金具</v>
          </cell>
          <cell r="D506" t="str">
            <v>低圧ﾗｯｸ</v>
          </cell>
          <cell r="E506" t="str">
            <v>個</v>
          </cell>
          <cell r="G506">
            <v>196</v>
          </cell>
        </row>
        <row r="507">
          <cell r="A507">
            <v>5026.5</v>
          </cell>
          <cell r="J507" t="str">
            <v>物価資料3月</v>
          </cell>
        </row>
        <row r="508">
          <cell r="A508">
            <v>5027</v>
          </cell>
          <cell r="E508" t="str">
            <v>個</v>
          </cell>
        </row>
        <row r="509">
          <cell r="A509">
            <v>5027.5</v>
          </cell>
          <cell r="J509" t="str">
            <v>物価資料3月</v>
          </cell>
        </row>
        <row r="510">
          <cell r="A510">
            <v>5028</v>
          </cell>
          <cell r="E510" t="str">
            <v>個</v>
          </cell>
        </row>
        <row r="511">
          <cell r="A511">
            <v>5028.5</v>
          </cell>
          <cell r="J511" t="str">
            <v>物価資料3月</v>
          </cell>
        </row>
        <row r="512">
          <cell r="A512">
            <v>5029</v>
          </cell>
          <cell r="E512" t="str">
            <v>個</v>
          </cell>
        </row>
        <row r="513">
          <cell r="A513">
            <v>5029.5</v>
          </cell>
          <cell r="J513" t="str">
            <v>物価資料3月</v>
          </cell>
        </row>
        <row r="514">
          <cell r="A514">
            <v>5030</v>
          </cell>
          <cell r="E514" t="str">
            <v>kg</v>
          </cell>
        </row>
        <row r="515">
          <cell r="A515">
            <v>5030.5</v>
          </cell>
          <cell r="J515" t="str">
            <v>物価資料3月</v>
          </cell>
        </row>
        <row r="516">
          <cell r="A516">
            <v>5031</v>
          </cell>
          <cell r="E516" t="str">
            <v>組</v>
          </cell>
        </row>
        <row r="517">
          <cell r="A517">
            <v>5031.5</v>
          </cell>
          <cell r="J517" t="str">
            <v>物価資料3月</v>
          </cell>
        </row>
        <row r="518">
          <cell r="A518">
            <v>5032</v>
          </cell>
          <cell r="E518" t="str">
            <v>個</v>
          </cell>
        </row>
        <row r="519">
          <cell r="A519">
            <v>5032.5</v>
          </cell>
          <cell r="J519" t="str">
            <v>物価資料3月</v>
          </cell>
        </row>
        <row r="520">
          <cell r="A520">
            <v>5033</v>
          </cell>
          <cell r="E520" t="str">
            <v>個</v>
          </cell>
        </row>
        <row r="521">
          <cell r="A521">
            <v>5033.5</v>
          </cell>
          <cell r="J521" t="str">
            <v>物価資料3月</v>
          </cell>
        </row>
        <row r="522">
          <cell r="A522">
            <v>5034</v>
          </cell>
          <cell r="E522" t="str">
            <v>本</v>
          </cell>
        </row>
        <row r="523">
          <cell r="A523">
            <v>5034.5</v>
          </cell>
          <cell r="J523" t="str">
            <v>物価資料3月</v>
          </cell>
        </row>
        <row r="524">
          <cell r="A524">
            <v>5035</v>
          </cell>
          <cell r="E524" t="str">
            <v>個</v>
          </cell>
        </row>
        <row r="525">
          <cell r="A525">
            <v>5035.5</v>
          </cell>
          <cell r="J525" t="str">
            <v>物価資料3月</v>
          </cell>
        </row>
        <row r="526">
          <cell r="A526">
            <v>5036</v>
          </cell>
          <cell r="E526" t="str">
            <v>本</v>
          </cell>
        </row>
        <row r="527">
          <cell r="A527">
            <v>5036.5</v>
          </cell>
          <cell r="D527" t="str">
            <v/>
          </cell>
        </row>
        <row r="528">
          <cell r="A528">
            <v>5037</v>
          </cell>
          <cell r="C528" t="str">
            <v>同上付属材料</v>
          </cell>
          <cell r="D528" t="str">
            <v/>
          </cell>
          <cell r="E528" t="str">
            <v>式</v>
          </cell>
          <cell r="J528">
            <v>1.7500000000000002E-2</v>
          </cell>
        </row>
        <row r="529">
          <cell r="A529">
            <v>5037.5</v>
          </cell>
          <cell r="D529" t="str">
            <v/>
          </cell>
        </row>
        <row r="530">
          <cell r="A530">
            <v>5038</v>
          </cell>
          <cell r="C530" t="str">
            <v>同上付属材料</v>
          </cell>
          <cell r="D530" t="str">
            <v/>
          </cell>
          <cell r="E530" t="str">
            <v>式</v>
          </cell>
          <cell r="J530">
            <v>1.4999999999999999E-2</v>
          </cell>
        </row>
        <row r="531">
          <cell r="A531">
            <v>5600.5</v>
          </cell>
          <cell r="J531" t="str">
            <v>物価資料3月</v>
          </cell>
        </row>
        <row r="532">
          <cell r="A532">
            <v>5601</v>
          </cell>
          <cell r="C532" t="str">
            <v>耐衝撃性硬質ﾎﾟﾘ塩化ﾋﾞﾆﾙ管</v>
          </cell>
          <cell r="D532" t="str">
            <v>HIVP φ25</v>
          </cell>
          <cell r="E532" t="str">
            <v>ｍ</v>
          </cell>
          <cell r="G532">
            <v>218</v>
          </cell>
        </row>
        <row r="533">
          <cell r="A533">
            <v>5601.5</v>
          </cell>
          <cell r="J533" t="str">
            <v>物価資料3月</v>
          </cell>
        </row>
        <row r="534">
          <cell r="A534">
            <v>5602</v>
          </cell>
          <cell r="C534" t="str">
            <v>耐衝撃性硬質ﾎﾟﾘ塩化ﾋﾞﾆﾙ管</v>
          </cell>
          <cell r="D534" t="str">
            <v>HIVP φ40</v>
          </cell>
          <cell r="E534" t="str">
            <v>ｍ</v>
          </cell>
          <cell r="G534">
            <v>378</v>
          </cell>
        </row>
        <row r="535">
          <cell r="A535">
            <v>5602.5</v>
          </cell>
          <cell r="J535" t="str">
            <v>物価資料3月</v>
          </cell>
        </row>
        <row r="536">
          <cell r="A536">
            <v>5603</v>
          </cell>
          <cell r="C536" t="str">
            <v>HIｴﾙﾎﾞ</v>
          </cell>
          <cell r="D536" t="str">
            <v>φ25</v>
          </cell>
          <cell r="E536" t="str">
            <v>個</v>
          </cell>
          <cell r="G536">
            <v>83</v>
          </cell>
        </row>
        <row r="537">
          <cell r="A537">
            <v>5603.5</v>
          </cell>
          <cell r="J537" t="str">
            <v>物価資料3月</v>
          </cell>
        </row>
        <row r="538">
          <cell r="A538">
            <v>5604</v>
          </cell>
          <cell r="C538" t="str">
            <v>HIｴﾙﾎﾞ</v>
          </cell>
          <cell r="D538" t="str">
            <v>φ40</v>
          </cell>
          <cell r="E538" t="str">
            <v>個</v>
          </cell>
          <cell r="G538">
            <v>194</v>
          </cell>
        </row>
        <row r="539">
          <cell r="A539">
            <v>5604.5</v>
          </cell>
          <cell r="J539" t="str">
            <v>物価資料3月</v>
          </cell>
        </row>
        <row r="540">
          <cell r="A540">
            <v>5605</v>
          </cell>
          <cell r="C540" t="str">
            <v>埋設標識ｼｰﾄ</v>
          </cell>
          <cell r="D540" t="str">
            <v>W150 ｼﾝｸﾞﾙ</v>
          </cell>
          <cell r="E540" t="str">
            <v>ｍ</v>
          </cell>
          <cell r="G540">
            <v>59</v>
          </cell>
        </row>
        <row r="541">
          <cell r="A541">
            <v>5605.5</v>
          </cell>
          <cell r="J541" t="str">
            <v>物価資料3月</v>
          </cell>
        </row>
        <row r="542">
          <cell r="A542">
            <v>5606</v>
          </cell>
          <cell r="C542" t="str">
            <v>目荒し</v>
          </cell>
          <cell r="E542" t="str">
            <v>ｍ2</v>
          </cell>
          <cell r="G542">
            <v>2280</v>
          </cell>
        </row>
        <row r="543">
          <cell r="A543">
            <v>5606.5</v>
          </cell>
          <cell r="J543" t="str">
            <v>物価資料3月</v>
          </cell>
        </row>
        <row r="544">
          <cell r="A544">
            <v>5607</v>
          </cell>
          <cell r="E544" t="str">
            <v>ケ</v>
          </cell>
        </row>
        <row r="545">
          <cell r="A545">
            <v>5607.5</v>
          </cell>
          <cell r="J545" t="str">
            <v>物価資料3月</v>
          </cell>
        </row>
        <row r="546">
          <cell r="A546">
            <v>5608</v>
          </cell>
          <cell r="E546" t="str">
            <v>枚</v>
          </cell>
        </row>
        <row r="547">
          <cell r="A547">
            <v>5608.5</v>
          </cell>
          <cell r="J547" t="str">
            <v>物価資料3月</v>
          </cell>
        </row>
        <row r="548">
          <cell r="A548">
            <v>5609</v>
          </cell>
          <cell r="E548" t="str">
            <v>ケ</v>
          </cell>
        </row>
        <row r="549">
          <cell r="A549">
            <v>5609.5</v>
          </cell>
          <cell r="D549" t="str">
            <v>FCD</v>
          </cell>
          <cell r="J549" t="str">
            <v>物価資料3月</v>
          </cell>
        </row>
        <row r="550">
          <cell r="A550">
            <v>5610</v>
          </cell>
          <cell r="C550" t="str">
            <v>ｿﾌﾄｼｰﾙ仕切弁</v>
          </cell>
          <cell r="D550" t="str">
            <v>50A 外ネジ 10K</v>
          </cell>
          <cell r="E550" t="str">
            <v>個</v>
          </cell>
          <cell r="G550">
            <v>45700</v>
          </cell>
        </row>
        <row r="551">
          <cell r="A551">
            <v>5610.5</v>
          </cell>
          <cell r="J551" t="str">
            <v>物価資料3月</v>
          </cell>
        </row>
        <row r="552">
          <cell r="A552">
            <v>5611</v>
          </cell>
        </row>
        <row r="553">
          <cell r="A553">
            <v>5611.5</v>
          </cell>
          <cell r="J553" t="str">
            <v>物価資料3月</v>
          </cell>
        </row>
        <row r="554">
          <cell r="A554">
            <v>5612</v>
          </cell>
          <cell r="E554" t="str">
            <v>ケ</v>
          </cell>
        </row>
        <row r="555">
          <cell r="A555">
            <v>5612.5</v>
          </cell>
          <cell r="D555" t="str">
            <v>溶接金網</v>
          </cell>
          <cell r="J555" t="str">
            <v>物価資料3月</v>
          </cell>
        </row>
        <row r="556">
          <cell r="A556">
            <v>5613</v>
          </cell>
          <cell r="C556" t="str">
            <v>ﾜｲﾔｰﾒｯｼｭ</v>
          </cell>
          <cell r="D556" t="str">
            <v>φ6mm 100×100</v>
          </cell>
          <cell r="E556" t="str">
            <v>m2</v>
          </cell>
          <cell r="G556">
            <v>612</v>
          </cell>
        </row>
        <row r="557">
          <cell r="A557">
            <v>5613.5</v>
          </cell>
          <cell r="J557" t="str">
            <v>物価資料3月</v>
          </cell>
        </row>
        <row r="558">
          <cell r="A558">
            <v>5614</v>
          </cell>
          <cell r="E558" t="str">
            <v>ｍ</v>
          </cell>
        </row>
        <row r="559">
          <cell r="A559">
            <v>5614.5</v>
          </cell>
          <cell r="J559" t="str">
            <v>物価資料3月</v>
          </cell>
        </row>
        <row r="560">
          <cell r="A560">
            <v>5615</v>
          </cell>
          <cell r="E560" t="str">
            <v>ｍ</v>
          </cell>
        </row>
        <row r="561">
          <cell r="A561">
            <v>5615.5</v>
          </cell>
          <cell r="J561" t="str">
            <v>建築単価(春)</v>
          </cell>
        </row>
        <row r="562">
          <cell r="A562">
            <v>5616</v>
          </cell>
          <cell r="C562" t="str">
            <v>掘削</v>
          </cell>
          <cell r="E562" t="str">
            <v>ｍ3</v>
          </cell>
        </row>
        <row r="563">
          <cell r="A563">
            <v>5616.5</v>
          </cell>
          <cell r="J563" t="str">
            <v>建築単価(春)</v>
          </cell>
        </row>
        <row r="564">
          <cell r="A564">
            <v>5617</v>
          </cell>
          <cell r="C564" t="str">
            <v>埋戻し</v>
          </cell>
          <cell r="E564" t="str">
            <v>ｍ3</v>
          </cell>
        </row>
        <row r="565">
          <cell r="A565">
            <v>5617.5</v>
          </cell>
          <cell r="J565" t="str">
            <v>建築単価(春)</v>
          </cell>
        </row>
        <row r="566">
          <cell r="A566">
            <v>5618</v>
          </cell>
          <cell r="C566" t="str">
            <v>残土処理</v>
          </cell>
          <cell r="E566" t="str">
            <v>ｍ3</v>
          </cell>
        </row>
        <row r="567">
          <cell r="A567">
            <v>5618.5</v>
          </cell>
          <cell r="J567" t="str">
            <v>県単価P39</v>
          </cell>
        </row>
        <row r="568">
          <cell r="A568">
            <v>5619</v>
          </cell>
          <cell r="C568" t="str">
            <v>再生砕石</v>
          </cell>
          <cell r="D568" t="str">
            <v>RC-40</v>
          </cell>
          <cell r="E568" t="str">
            <v>ｍ3</v>
          </cell>
        </row>
        <row r="569">
          <cell r="A569">
            <v>5619.5</v>
          </cell>
        </row>
        <row r="570">
          <cell r="A570">
            <v>5620</v>
          </cell>
          <cell r="C570" t="str">
            <v>同上雑材料</v>
          </cell>
          <cell r="E570" t="str">
            <v>式</v>
          </cell>
        </row>
        <row r="571">
          <cell r="A571">
            <v>5620.5</v>
          </cell>
        </row>
        <row r="572">
          <cell r="A572">
            <v>5621</v>
          </cell>
          <cell r="C572" t="str">
            <v>同上付属品</v>
          </cell>
          <cell r="E572" t="str">
            <v>式</v>
          </cell>
        </row>
        <row r="573">
          <cell r="A573">
            <v>5621.5</v>
          </cell>
        </row>
        <row r="574">
          <cell r="A574">
            <v>5622</v>
          </cell>
          <cell r="C574" t="str">
            <v>同上継手</v>
          </cell>
          <cell r="E574" t="str">
            <v>式</v>
          </cell>
        </row>
        <row r="575">
          <cell r="A575">
            <v>5622.5</v>
          </cell>
        </row>
        <row r="576">
          <cell r="A576">
            <v>5623</v>
          </cell>
          <cell r="C576" t="str">
            <v>同上接合材等</v>
          </cell>
          <cell r="E576" t="str">
            <v>式</v>
          </cell>
        </row>
        <row r="577">
          <cell r="A577">
            <v>5623.5</v>
          </cell>
        </row>
        <row r="578">
          <cell r="A578">
            <v>5624</v>
          </cell>
          <cell r="C578" t="str">
            <v>同上支持金具</v>
          </cell>
          <cell r="E578" t="str">
            <v>式</v>
          </cell>
        </row>
        <row r="579">
          <cell r="A579">
            <v>5624.5</v>
          </cell>
        </row>
        <row r="580">
          <cell r="A580">
            <v>5625</v>
          </cell>
          <cell r="C580" t="str">
            <v>温度ｽｲｯﾁ調整費</v>
          </cell>
          <cell r="E580" t="str">
            <v>式</v>
          </cell>
        </row>
        <row r="581">
          <cell r="A581">
            <v>5700.5</v>
          </cell>
          <cell r="J581" t="str">
            <v>見積</v>
          </cell>
        </row>
        <row r="582">
          <cell r="A582">
            <v>5701</v>
          </cell>
          <cell r="C582" t="str">
            <v>電灯分電盤</v>
          </cell>
          <cell r="D582" t="str">
            <v>主+分岐6</v>
          </cell>
          <cell r="E582" t="str">
            <v>面</v>
          </cell>
          <cell r="G582">
            <v>20500</v>
          </cell>
        </row>
        <row r="583">
          <cell r="A583">
            <v>5701.5</v>
          </cell>
          <cell r="D583" t="str">
            <v>反射笠型</v>
          </cell>
          <cell r="J583" t="str">
            <v>見積</v>
          </cell>
        </row>
        <row r="584">
          <cell r="A584">
            <v>5702</v>
          </cell>
          <cell r="C584" t="str">
            <v>照明器具</v>
          </cell>
          <cell r="D584" t="str">
            <v>FL20W-1,SUS</v>
          </cell>
          <cell r="E584" t="str">
            <v>台</v>
          </cell>
          <cell r="G584">
            <v>23400</v>
          </cell>
        </row>
        <row r="585">
          <cell r="A585">
            <v>5702.5</v>
          </cell>
          <cell r="J585" t="str">
            <v>見積</v>
          </cell>
        </row>
        <row r="586">
          <cell r="A586">
            <v>5703</v>
          </cell>
          <cell r="C586" t="str">
            <v>有圧換気扇</v>
          </cell>
          <cell r="D586" t="str">
            <v>φ300,SUS,排気</v>
          </cell>
          <cell r="E586" t="str">
            <v>台</v>
          </cell>
          <cell r="G586">
            <v>129000</v>
          </cell>
        </row>
        <row r="587">
          <cell r="A587">
            <v>5703.5</v>
          </cell>
          <cell r="J587" t="str">
            <v>見積</v>
          </cell>
        </row>
        <row r="588">
          <cell r="A588">
            <v>5704</v>
          </cell>
          <cell r="C588" t="str">
            <v>ﾊﾞｯｸｶﾞｰﾄﾞ</v>
          </cell>
          <cell r="D588" t="str">
            <v>φ300,SUS</v>
          </cell>
          <cell r="E588" t="str">
            <v>ケ</v>
          </cell>
          <cell r="G588">
            <v>31900</v>
          </cell>
        </row>
        <row r="589">
          <cell r="A589">
            <v>5704.5</v>
          </cell>
          <cell r="J589" t="str">
            <v>見積</v>
          </cell>
        </row>
        <row r="590">
          <cell r="A590">
            <v>5705</v>
          </cell>
          <cell r="C590" t="str">
            <v>電気式ｼｬｯﾀ</v>
          </cell>
          <cell r="D590" t="str">
            <v>φ300,SUS</v>
          </cell>
          <cell r="E590" t="str">
            <v>ケ</v>
          </cell>
          <cell r="G590">
            <v>56500</v>
          </cell>
        </row>
        <row r="591">
          <cell r="A591">
            <v>5705.5</v>
          </cell>
          <cell r="J591" t="str">
            <v>見積</v>
          </cell>
        </row>
        <row r="592">
          <cell r="A592">
            <v>5706</v>
          </cell>
          <cell r="C592" t="str">
            <v>温度ｽｲｯﾁ</v>
          </cell>
          <cell r="E592" t="str">
            <v>ケ</v>
          </cell>
          <cell r="G592">
            <v>18000</v>
          </cell>
        </row>
        <row r="593">
          <cell r="A593">
            <v>5706.5</v>
          </cell>
          <cell r="J593" t="str">
            <v>見積</v>
          </cell>
        </row>
        <row r="594">
          <cell r="A594">
            <v>5707</v>
          </cell>
          <cell r="C594" t="str">
            <v>斜流ﾀﾞｸﾄﾌｧﾝ</v>
          </cell>
          <cell r="D594" t="str">
            <v>φ200,300㎥/H</v>
          </cell>
          <cell r="E594" t="str">
            <v>台</v>
          </cell>
          <cell r="G594">
            <v>30800</v>
          </cell>
        </row>
        <row r="595">
          <cell r="A595">
            <v>5707.5</v>
          </cell>
          <cell r="J595" t="str">
            <v>見積</v>
          </cell>
        </row>
        <row r="596">
          <cell r="A596">
            <v>5708</v>
          </cell>
          <cell r="C596" t="str">
            <v>防振吊り金具</v>
          </cell>
          <cell r="E596" t="str">
            <v>ケ</v>
          </cell>
          <cell r="G596">
            <v>1500</v>
          </cell>
        </row>
        <row r="597">
          <cell r="A597">
            <v>5708.5</v>
          </cell>
          <cell r="J597" t="str">
            <v>見積</v>
          </cell>
        </row>
        <row r="598">
          <cell r="A598">
            <v>5709</v>
          </cell>
          <cell r="C598" t="str">
            <v>ﾀｲﾑｽｲｯﾁ</v>
          </cell>
          <cell r="E598" t="str">
            <v>ケ</v>
          </cell>
          <cell r="G598">
            <v>7030</v>
          </cell>
        </row>
        <row r="599">
          <cell r="A599">
            <v>5709.5</v>
          </cell>
          <cell r="J599" t="str">
            <v>見積</v>
          </cell>
        </row>
        <row r="600">
          <cell r="A600">
            <v>5710</v>
          </cell>
          <cell r="C600" t="str">
            <v>ｴﾙﾎﾞ</v>
          </cell>
          <cell r="D600" t="str">
            <v>VUφ150</v>
          </cell>
          <cell r="E600" t="str">
            <v>ケ</v>
          </cell>
          <cell r="G600">
            <v>2755</v>
          </cell>
        </row>
        <row r="601">
          <cell r="A601">
            <v>5710.5</v>
          </cell>
          <cell r="J601" t="str">
            <v>見積</v>
          </cell>
        </row>
        <row r="602">
          <cell r="A602">
            <v>5711</v>
          </cell>
          <cell r="C602" t="str">
            <v>ｴﾙﾎﾞ</v>
          </cell>
          <cell r="D602" t="str">
            <v>VUφ200</v>
          </cell>
          <cell r="E602" t="str">
            <v>ケ</v>
          </cell>
          <cell r="G602">
            <v>3800</v>
          </cell>
        </row>
        <row r="603">
          <cell r="A603">
            <v>5711.5</v>
          </cell>
          <cell r="J603" t="str">
            <v>見積</v>
          </cell>
        </row>
        <row r="604">
          <cell r="A604">
            <v>5712</v>
          </cell>
          <cell r="C604" t="str">
            <v>異径ｿｹｯﾄ</v>
          </cell>
          <cell r="D604" t="str">
            <v>VUφ200→100</v>
          </cell>
          <cell r="E604" t="str">
            <v>ケ</v>
          </cell>
          <cell r="G604">
            <v>2480</v>
          </cell>
        </row>
        <row r="605">
          <cell r="A605">
            <v>5712.5</v>
          </cell>
          <cell r="J605" t="str">
            <v>見積</v>
          </cell>
        </row>
        <row r="606">
          <cell r="A606">
            <v>5713</v>
          </cell>
          <cell r="C606" t="str">
            <v>異径ｿｹｯﾄ</v>
          </cell>
          <cell r="D606" t="str">
            <v>VUφ200→150</v>
          </cell>
          <cell r="E606" t="str">
            <v>ケ</v>
          </cell>
          <cell r="G606">
            <v>3080</v>
          </cell>
        </row>
        <row r="607">
          <cell r="A607">
            <v>5713.5</v>
          </cell>
          <cell r="J607" t="str">
            <v>見積</v>
          </cell>
        </row>
        <row r="608">
          <cell r="A608">
            <v>5714</v>
          </cell>
          <cell r="C608" t="str">
            <v>異径ｿｹｯﾄ</v>
          </cell>
          <cell r="D608" t="str">
            <v>VUφ150→100</v>
          </cell>
          <cell r="E608" t="str">
            <v>ケ</v>
          </cell>
          <cell r="G608">
            <v>970</v>
          </cell>
        </row>
        <row r="609">
          <cell r="A609">
            <v>5714.5</v>
          </cell>
          <cell r="J609" t="str">
            <v>見積</v>
          </cell>
        </row>
        <row r="610">
          <cell r="A610">
            <v>5715</v>
          </cell>
          <cell r="C610" t="str">
            <v>ｿｹｯﾄ</v>
          </cell>
          <cell r="D610" t="str">
            <v>VUφ100</v>
          </cell>
          <cell r="E610" t="str">
            <v>ケ</v>
          </cell>
          <cell r="G610">
            <v>445</v>
          </cell>
        </row>
        <row r="611">
          <cell r="A611">
            <v>5715.5</v>
          </cell>
          <cell r="J611" t="str">
            <v>見積</v>
          </cell>
        </row>
        <row r="612">
          <cell r="A612">
            <v>5716</v>
          </cell>
          <cell r="C612" t="str">
            <v>ｿｹｯﾄ</v>
          </cell>
          <cell r="D612" t="str">
            <v>VUφ200</v>
          </cell>
          <cell r="E612" t="str">
            <v>ケ</v>
          </cell>
          <cell r="G612">
            <v>2200</v>
          </cell>
        </row>
        <row r="613">
          <cell r="A613">
            <v>5716.5</v>
          </cell>
          <cell r="J613" t="str">
            <v>見積</v>
          </cell>
        </row>
        <row r="614">
          <cell r="A614">
            <v>5717</v>
          </cell>
          <cell r="C614" t="str">
            <v>その他器具</v>
          </cell>
          <cell r="D614" t="str">
            <v xml:space="preserve">配管注入装置 </v>
          </cell>
          <cell r="E614" t="str">
            <v>台</v>
          </cell>
          <cell r="G614">
            <v>40000</v>
          </cell>
        </row>
        <row r="615">
          <cell r="A615">
            <v>5717.5</v>
          </cell>
          <cell r="J615" t="str">
            <v>見積</v>
          </cell>
        </row>
        <row r="616">
          <cell r="A616">
            <v>5718</v>
          </cell>
          <cell r="C616" t="str">
            <v>その他器具</v>
          </cell>
          <cell r="D616" t="str">
            <v xml:space="preserve">ﾌﾞﾚｰﾄﾞﾎｰｽ </v>
          </cell>
          <cell r="E616" t="str">
            <v>ｍ</v>
          </cell>
          <cell r="G616">
            <v>500</v>
          </cell>
        </row>
        <row r="617">
          <cell r="A617">
            <v>5718.5</v>
          </cell>
          <cell r="J617" t="str">
            <v>見積</v>
          </cell>
        </row>
        <row r="618">
          <cell r="A618">
            <v>5719</v>
          </cell>
          <cell r="C618" t="str">
            <v>機器移設費</v>
          </cell>
          <cell r="E618" t="str">
            <v>式</v>
          </cell>
          <cell r="G618">
            <v>5150000</v>
          </cell>
        </row>
        <row r="619">
          <cell r="A619">
            <v>5719.5</v>
          </cell>
          <cell r="J619" t="str">
            <v>見積</v>
          </cell>
        </row>
        <row r="620">
          <cell r="A620">
            <v>5720</v>
          </cell>
          <cell r="C620" t="str">
            <v>移設輸送費</v>
          </cell>
          <cell r="E620" t="str">
            <v>式</v>
          </cell>
          <cell r="G620">
            <v>500000</v>
          </cell>
        </row>
        <row r="621">
          <cell r="A621">
            <v>6000.5</v>
          </cell>
          <cell r="D621">
            <v>0</v>
          </cell>
          <cell r="G621">
            <v>0</v>
          </cell>
          <cell r="J621" t="str">
            <v>第1号代価表</v>
          </cell>
        </row>
        <row r="622">
          <cell r="A622">
            <v>6001</v>
          </cell>
          <cell r="C622" t="str">
            <v>ﾎﾟﾘｴﾁﾚﾝ管布設工</v>
          </cell>
          <cell r="D622" t="str">
            <v>φ100</v>
          </cell>
          <cell r="E622" t="str">
            <v>ｍ</v>
          </cell>
          <cell r="G622">
            <v>509</v>
          </cell>
        </row>
        <row r="623">
          <cell r="A623">
            <v>6001.5</v>
          </cell>
          <cell r="D623">
            <v>0</v>
          </cell>
          <cell r="G623">
            <v>0</v>
          </cell>
          <cell r="J623" t="str">
            <v>第2号代価表</v>
          </cell>
        </row>
        <row r="624">
          <cell r="A624">
            <v>6002</v>
          </cell>
          <cell r="C624" t="str">
            <v>ﾎﾟﾘｴﾁﾚﾝ管切断工</v>
          </cell>
          <cell r="D624" t="str">
            <v>φ100</v>
          </cell>
          <cell r="E624" t="str">
            <v>口</v>
          </cell>
          <cell r="G624">
            <v>695</v>
          </cell>
        </row>
        <row r="625">
          <cell r="A625">
            <v>6002.5</v>
          </cell>
          <cell r="D625" t="str">
            <v>融着接合</v>
          </cell>
          <cell r="G625">
            <v>0</v>
          </cell>
          <cell r="J625" t="str">
            <v>第3号代価表</v>
          </cell>
        </row>
        <row r="626">
          <cell r="A626">
            <v>6003</v>
          </cell>
          <cell r="C626" t="str">
            <v>ﾎﾟﾘｴﾁﾚﾝ管継手工</v>
          </cell>
          <cell r="D626" t="str">
            <v>φ100</v>
          </cell>
          <cell r="E626" t="str">
            <v>箇所</v>
          </cell>
          <cell r="G626">
            <v>2468</v>
          </cell>
        </row>
        <row r="627">
          <cell r="A627">
            <v>6003.5</v>
          </cell>
          <cell r="D627" t="str">
            <v>融着接合</v>
          </cell>
          <cell r="G627">
            <v>0</v>
          </cell>
          <cell r="J627" t="str">
            <v>第4号代価表</v>
          </cell>
        </row>
        <row r="628">
          <cell r="A628">
            <v>6004</v>
          </cell>
          <cell r="C628" t="str">
            <v>ﾎﾟﾘｴﾁﾚﾝ管継手工</v>
          </cell>
          <cell r="D628" t="str">
            <v>φ100</v>
          </cell>
          <cell r="E628" t="str">
            <v>口</v>
          </cell>
          <cell r="G628">
            <v>1727</v>
          </cell>
        </row>
        <row r="629">
          <cell r="A629">
            <v>6004.5</v>
          </cell>
          <cell r="D629" t="str">
            <v>人力</v>
          </cell>
          <cell r="G629">
            <v>0</v>
          </cell>
          <cell r="J629" t="str">
            <v>第5号代価表</v>
          </cell>
        </row>
        <row r="630">
          <cell r="A630">
            <v>6005</v>
          </cell>
          <cell r="C630" t="str">
            <v>鋼管布設工</v>
          </cell>
          <cell r="D630" t="str">
            <v>150A</v>
          </cell>
          <cell r="E630" t="str">
            <v>ｍ</v>
          </cell>
          <cell r="G630">
            <v>1049</v>
          </cell>
        </row>
        <row r="631">
          <cell r="A631">
            <v>6005.5</v>
          </cell>
          <cell r="D631">
            <v>0</v>
          </cell>
          <cell r="G631">
            <v>0</v>
          </cell>
          <cell r="J631" t="str">
            <v>第6号代価表</v>
          </cell>
        </row>
        <row r="632">
          <cell r="A632">
            <v>6006</v>
          </cell>
          <cell r="C632" t="str">
            <v>硬質塩化ﾋﾞﾆﾙ管布設工</v>
          </cell>
          <cell r="D632" t="str">
            <v>φ50～φ75</v>
          </cell>
          <cell r="E632" t="str">
            <v>ｍ</v>
          </cell>
          <cell r="G632">
            <v>444</v>
          </cell>
        </row>
        <row r="633">
          <cell r="A633">
            <v>6006.5</v>
          </cell>
          <cell r="D633">
            <v>0</v>
          </cell>
          <cell r="G633">
            <v>0</v>
          </cell>
          <cell r="J633" t="str">
            <v>第7号代価表</v>
          </cell>
        </row>
        <row r="634">
          <cell r="A634">
            <v>6007</v>
          </cell>
          <cell r="C634" t="str">
            <v>硬質塩化ﾋﾞﾆﾙ管切断工</v>
          </cell>
          <cell r="D634" t="str">
            <v>φ75</v>
          </cell>
          <cell r="E634" t="str">
            <v>口</v>
          </cell>
          <cell r="G634">
            <v>682</v>
          </cell>
        </row>
        <row r="635">
          <cell r="A635">
            <v>6007.5</v>
          </cell>
          <cell r="D635">
            <v>0</v>
          </cell>
          <cell r="G635">
            <v>0</v>
          </cell>
          <cell r="J635" t="str">
            <v>第8号代価表</v>
          </cell>
        </row>
        <row r="636">
          <cell r="A636">
            <v>6008</v>
          </cell>
          <cell r="C636" t="str">
            <v>ﾒｶﾆｶﾙ継手工</v>
          </cell>
          <cell r="D636" t="str">
            <v>φ75以下</v>
          </cell>
          <cell r="E636" t="str">
            <v>口</v>
          </cell>
          <cell r="G636">
            <v>1641</v>
          </cell>
        </row>
        <row r="637">
          <cell r="A637">
            <v>6008.5</v>
          </cell>
          <cell r="D637">
            <v>0</v>
          </cell>
          <cell r="G637">
            <v>0</v>
          </cell>
          <cell r="J637" t="str">
            <v>第9号代価表</v>
          </cell>
        </row>
        <row r="638">
          <cell r="A638">
            <v>6009</v>
          </cell>
          <cell r="C638" t="str">
            <v>RR継手工</v>
          </cell>
          <cell r="D638" t="str">
            <v>φ75以下</v>
          </cell>
          <cell r="E638" t="str">
            <v>口</v>
          </cell>
          <cell r="G638">
            <v>975</v>
          </cell>
        </row>
        <row r="639">
          <cell r="A639">
            <v>6009.5</v>
          </cell>
          <cell r="D639" t="str">
            <v>人力</v>
          </cell>
          <cell r="G639">
            <v>0</v>
          </cell>
          <cell r="J639" t="str">
            <v>第10号代価表</v>
          </cell>
        </row>
        <row r="640">
          <cell r="A640">
            <v>6010</v>
          </cell>
          <cell r="C640" t="str">
            <v>鋼管布設工</v>
          </cell>
          <cell r="D640" t="str">
            <v>100A</v>
          </cell>
          <cell r="E640" t="str">
            <v>ｍ</v>
          </cell>
          <cell r="G640">
            <v>777</v>
          </cell>
        </row>
        <row r="641">
          <cell r="A641">
            <v>6010.5</v>
          </cell>
          <cell r="D641">
            <v>0</v>
          </cell>
          <cell r="G641">
            <v>0</v>
          </cell>
          <cell r="J641" t="str">
            <v>第11号代価表</v>
          </cell>
        </row>
        <row r="642">
          <cell r="A642">
            <v>6011</v>
          </cell>
          <cell r="C642" t="str">
            <v>ﾎﾟﾘｴﾁﾚﾝ管布設工</v>
          </cell>
          <cell r="D642" t="str">
            <v>φ50</v>
          </cell>
          <cell r="E642" t="str">
            <v>ｍ</v>
          </cell>
          <cell r="G642">
            <v>444</v>
          </cell>
        </row>
        <row r="643">
          <cell r="A643">
            <v>6011.5</v>
          </cell>
          <cell r="D643">
            <v>0</v>
          </cell>
          <cell r="G643">
            <v>0</v>
          </cell>
          <cell r="J643" t="str">
            <v>第12号代価表</v>
          </cell>
        </row>
        <row r="644">
          <cell r="A644">
            <v>6012</v>
          </cell>
          <cell r="C644" t="str">
            <v>ﾎﾟﾘｴﾁﾚﾝ管切断工</v>
          </cell>
          <cell r="D644" t="str">
            <v>φ50</v>
          </cell>
          <cell r="E644" t="str">
            <v>口</v>
          </cell>
          <cell r="G644">
            <v>328</v>
          </cell>
        </row>
        <row r="645">
          <cell r="A645">
            <v>6012.5</v>
          </cell>
          <cell r="D645" t="str">
            <v>ﾒｶﾆｶﾙ継手</v>
          </cell>
          <cell r="G645">
            <v>0</v>
          </cell>
          <cell r="J645" t="str">
            <v>第13号代価表</v>
          </cell>
        </row>
        <row r="646">
          <cell r="A646">
            <v>6013</v>
          </cell>
          <cell r="C646" t="str">
            <v>ﾎﾟﾘｴﾁﾚﾝ管継手工</v>
          </cell>
          <cell r="D646" t="str">
            <v>φ50</v>
          </cell>
          <cell r="E646" t="str">
            <v>口</v>
          </cell>
          <cell r="G646">
            <v>1313</v>
          </cell>
        </row>
        <row r="647">
          <cell r="A647">
            <v>6013.5</v>
          </cell>
          <cell r="D647" t="str">
            <v>融着接合</v>
          </cell>
          <cell r="G647">
            <v>0</v>
          </cell>
          <cell r="J647" t="str">
            <v>第14号代価表</v>
          </cell>
        </row>
        <row r="648">
          <cell r="A648">
            <v>6014</v>
          </cell>
          <cell r="C648" t="str">
            <v>ﾎﾟﾘｴﾁﾚﾝ管継手工</v>
          </cell>
          <cell r="D648" t="str">
            <v>φ50</v>
          </cell>
          <cell r="E648" t="str">
            <v>口</v>
          </cell>
          <cell r="G648">
            <v>986</v>
          </cell>
        </row>
        <row r="649">
          <cell r="A649">
            <v>6014.5</v>
          </cell>
          <cell r="D649" t="str">
            <v>人力</v>
          </cell>
          <cell r="G649">
            <v>0</v>
          </cell>
          <cell r="J649" t="str">
            <v>第15号代価表</v>
          </cell>
        </row>
        <row r="650">
          <cell r="A650">
            <v>6015</v>
          </cell>
          <cell r="C650" t="str">
            <v>鋼管布設工</v>
          </cell>
          <cell r="D650" t="str">
            <v>80A</v>
          </cell>
          <cell r="E650" t="str">
            <v>ｍ</v>
          </cell>
          <cell r="G650">
            <v>694</v>
          </cell>
        </row>
        <row r="651">
          <cell r="A651">
            <v>6015.5</v>
          </cell>
          <cell r="D651" t="str">
            <v>人力</v>
          </cell>
          <cell r="G651">
            <v>0</v>
          </cell>
          <cell r="J651" t="str">
            <v>第16号代価表</v>
          </cell>
        </row>
        <row r="652">
          <cell r="A652">
            <v>6016</v>
          </cell>
          <cell r="C652" t="str">
            <v>鋼管布設工</v>
          </cell>
          <cell r="D652" t="str">
            <v>50A</v>
          </cell>
          <cell r="E652" t="str">
            <v>ｍ</v>
          </cell>
          <cell r="G652">
            <v>585</v>
          </cell>
        </row>
        <row r="653">
          <cell r="A653">
            <v>6016.5</v>
          </cell>
          <cell r="D653" t="str">
            <v>人力</v>
          </cell>
          <cell r="G653">
            <v>0</v>
          </cell>
          <cell r="J653" t="str">
            <v>第17号代価表</v>
          </cell>
        </row>
        <row r="654">
          <cell r="A654">
            <v>6017</v>
          </cell>
          <cell r="C654" t="str">
            <v>鋼管布設工</v>
          </cell>
          <cell r="D654" t="str">
            <v>300A</v>
          </cell>
          <cell r="E654" t="str">
            <v>ｍ</v>
          </cell>
          <cell r="G654">
            <v>1774</v>
          </cell>
        </row>
        <row r="655">
          <cell r="A655">
            <v>6017.5</v>
          </cell>
          <cell r="D655" t="str">
            <v>10K</v>
          </cell>
          <cell r="G655">
            <v>0</v>
          </cell>
          <cell r="J655" t="str">
            <v>第18号代価表</v>
          </cell>
        </row>
        <row r="656">
          <cell r="A656">
            <v>6018</v>
          </cell>
          <cell r="C656" t="str">
            <v>ﾌﾗﾝｼﾞ継手工</v>
          </cell>
          <cell r="D656" t="str">
            <v>φ65以下</v>
          </cell>
          <cell r="E656" t="str">
            <v>口</v>
          </cell>
          <cell r="G656">
            <v>1641</v>
          </cell>
        </row>
        <row r="657">
          <cell r="A657">
            <v>6018.5</v>
          </cell>
          <cell r="D657" t="str">
            <v>7.5K</v>
          </cell>
          <cell r="G657">
            <v>0</v>
          </cell>
          <cell r="J657" t="str">
            <v>第19号代価表</v>
          </cell>
        </row>
        <row r="658">
          <cell r="A658">
            <v>6019</v>
          </cell>
          <cell r="C658" t="str">
            <v>ﾌﾗﾝｼﾞ継手工</v>
          </cell>
          <cell r="D658" t="str">
            <v>φ80～φ100</v>
          </cell>
          <cell r="E658" t="str">
            <v>口</v>
          </cell>
          <cell r="G658">
            <v>1969</v>
          </cell>
        </row>
        <row r="659">
          <cell r="A659">
            <v>6019.5</v>
          </cell>
          <cell r="D659" t="str">
            <v>人力</v>
          </cell>
          <cell r="G659">
            <v>0</v>
          </cell>
          <cell r="J659" t="str">
            <v>第20号代価表</v>
          </cell>
        </row>
        <row r="660">
          <cell r="A660">
            <v>6020</v>
          </cell>
          <cell r="C660" t="str">
            <v>仕切弁設置工</v>
          </cell>
          <cell r="D660" t="str">
            <v>50A</v>
          </cell>
          <cell r="E660" t="str">
            <v>基</v>
          </cell>
          <cell r="G660">
            <v>2763</v>
          </cell>
        </row>
        <row r="661">
          <cell r="A661">
            <v>6020.5</v>
          </cell>
          <cell r="D661" t="str">
            <v>人力</v>
          </cell>
          <cell r="G661">
            <v>0</v>
          </cell>
          <cell r="J661" t="str">
            <v>第21号代価表</v>
          </cell>
        </row>
        <row r="662">
          <cell r="A662">
            <v>6021</v>
          </cell>
          <cell r="C662" t="str">
            <v>仕切弁設置工</v>
          </cell>
          <cell r="D662" t="str">
            <v>80A</v>
          </cell>
          <cell r="E662" t="str">
            <v>基</v>
          </cell>
          <cell r="G662">
            <v>3711</v>
          </cell>
        </row>
        <row r="663">
          <cell r="A663">
            <v>6021.5</v>
          </cell>
          <cell r="D663" t="str">
            <v>人力</v>
          </cell>
          <cell r="G663">
            <v>0</v>
          </cell>
          <cell r="J663" t="str">
            <v>第22号代価表</v>
          </cell>
        </row>
        <row r="664">
          <cell r="A664">
            <v>6022</v>
          </cell>
          <cell r="C664" t="str">
            <v>仕切弁設置工</v>
          </cell>
          <cell r="D664" t="str">
            <v>100A</v>
          </cell>
          <cell r="E664" t="str">
            <v>基</v>
          </cell>
          <cell r="G664">
            <v>4659</v>
          </cell>
        </row>
        <row r="665">
          <cell r="A665">
            <v>6022.5</v>
          </cell>
          <cell r="D665">
            <v>0</v>
          </cell>
          <cell r="G665">
            <v>0</v>
          </cell>
          <cell r="J665" t="str">
            <v>第23号代価表</v>
          </cell>
        </row>
        <row r="666">
          <cell r="A666">
            <v>6023</v>
          </cell>
          <cell r="C666" t="str">
            <v>硬質塩化ﾋﾞﾆﾙ管切断工</v>
          </cell>
          <cell r="D666" t="str">
            <v>φ50</v>
          </cell>
          <cell r="E666" t="str">
            <v>口</v>
          </cell>
          <cell r="G666">
            <v>328</v>
          </cell>
        </row>
        <row r="667">
          <cell r="A667">
            <v>6023.5</v>
          </cell>
          <cell r="D667" t="str">
            <v>給水車不要</v>
          </cell>
          <cell r="G667">
            <v>0</v>
          </cell>
          <cell r="J667" t="str">
            <v>第24号代価表</v>
          </cell>
        </row>
        <row r="668">
          <cell r="A668">
            <v>6024</v>
          </cell>
          <cell r="C668" t="str">
            <v>通水試験工</v>
          </cell>
          <cell r="D668" t="str">
            <v>既設管連絡</v>
          </cell>
          <cell r="E668" t="str">
            <v>ｍ</v>
          </cell>
          <cell r="G668">
            <v>93</v>
          </cell>
        </row>
        <row r="671">
          <cell r="A671">
            <v>6100.5</v>
          </cell>
          <cell r="J671" t="str">
            <v>第101号代価表</v>
          </cell>
        </row>
        <row r="672">
          <cell r="A672">
            <v>6101</v>
          </cell>
          <cell r="C672" t="str">
            <v>舗装版切断工</v>
          </cell>
          <cell r="D672" t="str">
            <v>ｺﾝｸﾘｰﾄ舗装版 Co:15cm以下</v>
          </cell>
          <cell r="E672" t="str">
            <v>ｍ</v>
          </cell>
          <cell r="G672">
            <v>1027</v>
          </cell>
        </row>
        <row r="673">
          <cell r="A673">
            <v>6101.5</v>
          </cell>
          <cell r="J673" t="str">
            <v>第102号代価表</v>
          </cell>
        </row>
        <row r="674">
          <cell r="A674">
            <v>6102</v>
          </cell>
          <cell r="C674" t="str">
            <v>舗装版破砕積込工</v>
          </cell>
          <cell r="D674" t="str">
            <v>小規模土工</v>
          </cell>
          <cell r="E674" t="str">
            <v>ｍ2</v>
          </cell>
          <cell r="G674">
            <v>1479</v>
          </cell>
        </row>
        <row r="675">
          <cell r="A675">
            <v>6102.5</v>
          </cell>
          <cell r="D675" t="str">
            <v>排出ガス対策型(2次)</v>
          </cell>
          <cell r="J675" t="str">
            <v>第103号代価表</v>
          </cell>
        </row>
        <row r="676">
          <cell r="A676">
            <v>6103</v>
          </cell>
          <cell r="C676" t="str">
            <v>機械掘削工</v>
          </cell>
          <cell r="D676" t="str">
            <v>ｸﾛｰﾗ型･山積0.13 m3(平積0.10m3)</v>
          </cell>
          <cell r="E676" t="str">
            <v>ｍ3</v>
          </cell>
          <cell r="G676">
            <v>2268</v>
          </cell>
        </row>
        <row r="677">
          <cell r="A677">
            <v>6103.5</v>
          </cell>
          <cell r="D677" t="str">
            <v>排出ガス対策型(2次)</v>
          </cell>
          <cell r="J677" t="str">
            <v>第104号代価表</v>
          </cell>
        </row>
        <row r="678">
          <cell r="A678">
            <v>6104</v>
          </cell>
          <cell r="C678" t="str">
            <v>機械埋戻工</v>
          </cell>
          <cell r="D678" t="str">
            <v>ｸﾛｰﾗ型･山積0.13 m3(平積0.10m3)</v>
          </cell>
          <cell r="E678" t="str">
            <v>ｍ2</v>
          </cell>
          <cell r="G678">
            <v>3132</v>
          </cell>
        </row>
        <row r="679">
          <cell r="A679">
            <v>6104.5</v>
          </cell>
          <cell r="J679" t="str">
            <v>第105号代価表</v>
          </cell>
        </row>
        <row r="680">
          <cell r="A680">
            <v>6105</v>
          </cell>
          <cell r="C680" t="str">
            <v>基面整正工</v>
          </cell>
          <cell r="E680" t="str">
            <v>ｍ2</v>
          </cell>
          <cell r="G680">
            <v>380</v>
          </cell>
        </row>
        <row r="681">
          <cell r="A681">
            <v>6105.5</v>
          </cell>
          <cell r="D681" t="str">
            <v>小規模</v>
          </cell>
          <cell r="J681" t="str">
            <v>第106号代価表</v>
          </cell>
        </row>
        <row r="682">
          <cell r="A682">
            <v>6106</v>
          </cell>
          <cell r="C682" t="str">
            <v>土砂等運搬工</v>
          </cell>
          <cell r="D682" t="str">
            <v>4t車 10.5km</v>
          </cell>
          <cell r="E682" t="str">
            <v>ｍ3</v>
          </cell>
          <cell r="G682">
            <v>5151</v>
          </cell>
        </row>
        <row r="683">
          <cell r="A683">
            <v>6106.5</v>
          </cell>
          <cell r="J683" t="str">
            <v>第107号代価表</v>
          </cell>
        </row>
        <row r="684">
          <cell r="A684">
            <v>6107</v>
          </cell>
          <cell r="C684" t="str">
            <v>残土受入料</v>
          </cell>
          <cell r="E684" t="str">
            <v>ｍ3</v>
          </cell>
          <cell r="G684">
            <v>66</v>
          </cell>
        </row>
        <row r="685">
          <cell r="A685">
            <v>6107.5</v>
          </cell>
          <cell r="J685" t="str">
            <v>第108号代価表</v>
          </cell>
        </row>
        <row r="686">
          <cell r="A686">
            <v>6108</v>
          </cell>
          <cell r="C686" t="str">
            <v>不陸整正工</v>
          </cell>
          <cell r="D686" t="str">
            <v>路盤材なし</v>
          </cell>
          <cell r="E686" t="str">
            <v>ｍ2</v>
          </cell>
          <cell r="G686">
            <v>106</v>
          </cell>
        </row>
        <row r="687">
          <cell r="A687">
            <v>6108.5</v>
          </cell>
          <cell r="D687" t="str">
            <v>RC-40　t=10cm</v>
          </cell>
          <cell r="J687" t="str">
            <v>第109号代価表</v>
          </cell>
        </row>
        <row r="688">
          <cell r="A688">
            <v>6109</v>
          </cell>
          <cell r="C688" t="str">
            <v>路盤工</v>
          </cell>
          <cell r="D688" t="str">
            <v>歩道</v>
          </cell>
          <cell r="E688" t="str">
            <v>ｍ2</v>
          </cell>
          <cell r="G688">
            <v>870</v>
          </cell>
        </row>
        <row r="689">
          <cell r="A689">
            <v>6109.5</v>
          </cell>
          <cell r="D689" t="str">
            <v>人力舗設 20cm未満</v>
          </cell>
          <cell r="J689" t="str">
            <v>第110号代価表</v>
          </cell>
        </row>
        <row r="690">
          <cell r="A690">
            <v>6110</v>
          </cell>
          <cell r="C690" t="str">
            <v>コンクリート舗装工</v>
          </cell>
          <cell r="D690" t="str">
            <v>18-8-25BB</v>
          </cell>
          <cell r="E690" t="str">
            <v>ｍ2</v>
          </cell>
          <cell r="G690">
            <v>3983</v>
          </cell>
        </row>
        <row r="691">
          <cell r="A691">
            <v>6110.5</v>
          </cell>
          <cell r="D691" t="str">
            <v>ポンプ車打設 10m3以上300ｍ3未満</v>
          </cell>
          <cell r="J691" t="str">
            <v>第111号代価表</v>
          </cell>
        </row>
        <row r="692">
          <cell r="A692">
            <v>6111</v>
          </cell>
          <cell r="C692" t="str">
            <v>コンクリート工</v>
          </cell>
          <cell r="D692" t="str">
            <v>24-8-25BB 鉄筋構造物養生あり</v>
          </cell>
          <cell r="E692" t="str">
            <v>ｍ3</v>
          </cell>
          <cell r="G692">
            <v>21100</v>
          </cell>
        </row>
        <row r="693">
          <cell r="A693">
            <v>6111.5</v>
          </cell>
          <cell r="J693" t="str">
            <v>第112号代価表</v>
          </cell>
        </row>
        <row r="694">
          <cell r="A694">
            <v>6112</v>
          </cell>
          <cell r="C694" t="str">
            <v>型枠工</v>
          </cell>
          <cell r="D694" t="str">
            <v>鉄筋・無筋構造物</v>
          </cell>
          <cell r="E694" t="str">
            <v>ｍ2</v>
          </cell>
          <cell r="G694">
            <v>7690</v>
          </cell>
        </row>
        <row r="695">
          <cell r="A695">
            <v>6112.5</v>
          </cell>
          <cell r="J695" t="str">
            <v>第113号代価表</v>
          </cell>
        </row>
        <row r="696">
          <cell r="A696">
            <v>6113</v>
          </cell>
          <cell r="C696" t="str">
            <v>鉄筋工</v>
          </cell>
          <cell r="D696" t="str">
            <v>D16 SD345</v>
          </cell>
          <cell r="E696" t="str">
            <v>ｔ</v>
          </cell>
          <cell r="G696">
            <v>174240</v>
          </cell>
        </row>
        <row r="697">
          <cell r="A697">
            <v>6113.5</v>
          </cell>
          <cell r="J697" t="str">
            <v>第114号代価表</v>
          </cell>
        </row>
        <row r="698">
          <cell r="A698">
            <v>6114</v>
          </cell>
          <cell r="C698" t="str">
            <v>鉄筋工</v>
          </cell>
          <cell r="D698" t="str">
            <v>D13 SD345</v>
          </cell>
          <cell r="E698" t="str">
            <v>ｔ</v>
          </cell>
          <cell r="G698">
            <v>176300</v>
          </cell>
        </row>
        <row r="699">
          <cell r="A699">
            <v>6114.5</v>
          </cell>
          <cell r="D699" t="str">
            <v>ポンプ車打設 10m3以上300ｍ3未満</v>
          </cell>
          <cell r="J699" t="str">
            <v>第115号代価表</v>
          </cell>
        </row>
        <row r="700">
          <cell r="A700">
            <v>6115</v>
          </cell>
          <cell r="C700" t="str">
            <v>均しｺﾝｸﾘｰﾄ工</v>
          </cell>
          <cell r="D700" t="str">
            <v>18-8-40BB 鉄筋構造物養生あり</v>
          </cell>
          <cell r="E700" t="str">
            <v>ｍ3</v>
          </cell>
          <cell r="G700">
            <v>21940</v>
          </cell>
        </row>
        <row r="701">
          <cell r="A701">
            <v>6115.5</v>
          </cell>
          <cell r="J701" t="str">
            <v>第116号代価表</v>
          </cell>
        </row>
        <row r="702">
          <cell r="A702">
            <v>6116</v>
          </cell>
          <cell r="C702" t="str">
            <v>均しｺﾝｸﾘｰﾄ型枠工</v>
          </cell>
          <cell r="E702" t="str">
            <v>ｍ2</v>
          </cell>
          <cell r="G702">
            <v>3196</v>
          </cell>
        </row>
        <row r="703">
          <cell r="A703">
            <v>6116.5</v>
          </cell>
          <cell r="J703" t="str">
            <v>第117号代価表</v>
          </cell>
        </row>
        <row r="704">
          <cell r="A704">
            <v>6117</v>
          </cell>
          <cell r="C704" t="str">
            <v>基礎砕石工</v>
          </cell>
          <cell r="D704" t="str">
            <v>RC-40</v>
          </cell>
          <cell r="E704" t="str">
            <v>ｍ3</v>
          </cell>
          <cell r="G704">
            <v>1536</v>
          </cell>
        </row>
        <row r="705">
          <cell r="A705">
            <v>6117.5</v>
          </cell>
          <cell r="D705" t="str">
            <v>人力打設</v>
          </cell>
          <cell r="J705" t="str">
            <v>第118号代価表</v>
          </cell>
        </row>
        <row r="706">
          <cell r="A706">
            <v>6118</v>
          </cell>
          <cell r="C706" t="str">
            <v>コンクリート工</v>
          </cell>
          <cell r="D706" t="str">
            <v>18-8-40BB　小型構造物</v>
          </cell>
          <cell r="E706" t="str">
            <v>ｍ3</v>
          </cell>
          <cell r="G706">
            <v>26920</v>
          </cell>
        </row>
        <row r="707">
          <cell r="A707">
            <v>6118.5</v>
          </cell>
          <cell r="J707" t="str">
            <v>第119号代価表</v>
          </cell>
        </row>
        <row r="708">
          <cell r="A708">
            <v>6119</v>
          </cell>
          <cell r="C708" t="str">
            <v>型枠工</v>
          </cell>
          <cell r="D708" t="str">
            <v>小型構造物</v>
          </cell>
          <cell r="E708" t="str">
            <v>ｍ2</v>
          </cell>
          <cell r="G708">
            <v>6939</v>
          </cell>
        </row>
        <row r="709">
          <cell r="A709">
            <v>6119.5</v>
          </cell>
          <cell r="J709" t="str">
            <v>第120号代価表</v>
          </cell>
        </row>
        <row r="710">
          <cell r="A710">
            <v>6120</v>
          </cell>
          <cell r="C710" t="str">
            <v>埋設表示シート工</v>
          </cell>
          <cell r="D710" t="str">
            <v>W150 シングル</v>
          </cell>
          <cell r="E710" t="str">
            <v>ｍ</v>
          </cell>
          <cell r="G710">
            <v>169</v>
          </cell>
        </row>
        <row r="711">
          <cell r="A711">
            <v>6120.5</v>
          </cell>
          <cell r="D711" t="str">
            <v>ﾀﾞﾝﾌﾟ2t BH0.13m3</v>
          </cell>
          <cell r="J711" t="str">
            <v>第121号代価表</v>
          </cell>
        </row>
        <row r="712">
          <cell r="A712">
            <v>6121</v>
          </cell>
          <cell r="C712" t="str">
            <v>コンクリート殻処分工</v>
          </cell>
          <cell r="D712" t="str">
            <v>12km Co塊(無筋) 良好 DID無</v>
          </cell>
          <cell r="E712" t="str">
            <v>ｍ3</v>
          </cell>
          <cell r="G712">
            <v>11510</v>
          </cell>
        </row>
        <row r="713">
          <cell r="A713">
            <v>6107.5</v>
          </cell>
          <cell r="J713" t="str">
            <v>第122号代価表</v>
          </cell>
        </row>
        <row r="714">
          <cell r="A714">
            <v>6122</v>
          </cell>
        </row>
        <row r="715">
          <cell r="A715">
            <v>6122.5</v>
          </cell>
          <cell r="J715" t="str">
            <v>第123号代価表</v>
          </cell>
        </row>
        <row r="716">
          <cell r="A716">
            <v>6123</v>
          </cell>
        </row>
        <row r="717">
          <cell r="A717">
            <v>6123.5</v>
          </cell>
          <cell r="J717" t="str">
            <v>第124号代価表</v>
          </cell>
        </row>
        <row r="718">
          <cell r="A718">
            <v>6124</v>
          </cell>
        </row>
        <row r="719">
          <cell r="A719">
            <v>6124.5</v>
          </cell>
          <cell r="J719" t="str">
            <v>第125号代価表</v>
          </cell>
        </row>
        <row r="720">
          <cell r="A720">
            <v>6125</v>
          </cell>
        </row>
        <row r="721">
          <cell r="A721">
            <v>6125.5</v>
          </cell>
          <cell r="J721" t="str">
            <v>第126号代価表</v>
          </cell>
        </row>
        <row r="722">
          <cell r="A722">
            <v>6126</v>
          </cell>
        </row>
        <row r="723">
          <cell r="A723">
            <v>6200.5</v>
          </cell>
          <cell r="D723" t="str">
            <v>排出ガス対策型(2次)</v>
          </cell>
          <cell r="J723" t="str">
            <v>第201号代価表</v>
          </cell>
        </row>
        <row r="724">
          <cell r="A724">
            <v>6201</v>
          </cell>
          <cell r="C724" t="str">
            <v>機械掘削工</v>
          </cell>
          <cell r="D724" t="str">
            <v>小規模 0.10m3BH</v>
          </cell>
          <cell r="E724" t="str">
            <v>ｍ3</v>
          </cell>
          <cell r="G724">
            <v>2268</v>
          </cell>
        </row>
        <row r="725">
          <cell r="A725">
            <v>6201.5</v>
          </cell>
          <cell r="D725" t="str">
            <v>排出ガス対策型(2次)</v>
          </cell>
          <cell r="J725" t="str">
            <v>第202号代価表</v>
          </cell>
        </row>
        <row r="726">
          <cell r="A726">
            <v>6202</v>
          </cell>
          <cell r="C726" t="str">
            <v>バックホウ運転</v>
          </cell>
          <cell r="D726" t="str">
            <v>クローラ型 0.60m3(掘削積込)</v>
          </cell>
          <cell r="E726" t="str">
            <v>日</v>
          </cell>
          <cell r="G726">
            <v>58029</v>
          </cell>
        </row>
        <row r="727">
          <cell r="A727">
            <v>6202.5</v>
          </cell>
          <cell r="D727" t="str">
            <v>排出ガス対策型(2次)</v>
          </cell>
          <cell r="J727" t="str">
            <v>第203号代価表</v>
          </cell>
        </row>
        <row r="728">
          <cell r="A728">
            <v>6203</v>
          </cell>
          <cell r="C728" t="str">
            <v>機械投入埋戻工</v>
          </cell>
          <cell r="D728" t="str">
            <v>クローラ型 山積0.13m3(平0.10m3)</v>
          </cell>
          <cell r="E728" t="str">
            <v>ｍ3</v>
          </cell>
          <cell r="G728">
            <v>3132</v>
          </cell>
        </row>
        <row r="729">
          <cell r="A729">
            <v>6203.5</v>
          </cell>
          <cell r="J729" t="str">
            <v>第204号代価表</v>
          </cell>
        </row>
        <row r="730">
          <cell r="A730">
            <v>6204</v>
          </cell>
          <cell r="C730" t="str">
            <v>基面整正工</v>
          </cell>
          <cell r="E730" t="str">
            <v>ｍ2</v>
          </cell>
          <cell r="G730">
            <v>298</v>
          </cell>
        </row>
        <row r="731">
          <cell r="A731">
            <v>6204.5</v>
          </cell>
          <cell r="J731" t="str">
            <v>第205号代価表</v>
          </cell>
        </row>
        <row r="732">
          <cell r="A732">
            <v>6205</v>
          </cell>
          <cell r="C732" t="str">
            <v>基礎砕石工</v>
          </cell>
          <cell r="D732" t="str">
            <v>RC-40 t=10cm</v>
          </cell>
          <cell r="E732" t="str">
            <v>ｍ2</v>
          </cell>
          <cell r="G732">
            <v>1212</v>
          </cell>
        </row>
        <row r="733">
          <cell r="A733">
            <v>6205.5</v>
          </cell>
          <cell r="D733" t="str">
            <v>排出ガス対策型(2次)</v>
          </cell>
          <cell r="J733" t="str">
            <v>第206号代価表</v>
          </cell>
        </row>
        <row r="734">
          <cell r="A734">
            <v>6206</v>
          </cell>
          <cell r="C734" t="str">
            <v>バックホウ運転</v>
          </cell>
          <cell r="D734" t="str">
            <v>クローラ型 0.60m3</v>
          </cell>
          <cell r="E734" t="str">
            <v>ｈ</v>
          </cell>
          <cell r="G734">
            <v>9926</v>
          </cell>
        </row>
        <row r="735">
          <cell r="A735">
            <v>6206.5</v>
          </cell>
          <cell r="D735" t="str">
            <v>ﾊﾝﾄﾞｶﾞｲﾄﾞ式</v>
          </cell>
          <cell r="J735" t="str">
            <v>第207号代価表</v>
          </cell>
        </row>
        <row r="736">
          <cell r="A736">
            <v>6207</v>
          </cell>
          <cell r="C736" t="str">
            <v>振動ﾛｰﾗ運転</v>
          </cell>
          <cell r="D736" t="str">
            <v>0.8～1.1t</v>
          </cell>
          <cell r="E736" t="str">
            <v>日</v>
          </cell>
          <cell r="G736">
            <v>20797</v>
          </cell>
        </row>
        <row r="737">
          <cell r="A737">
            <v>6207.5</v>
          </cell>
          <cell r="D737">
            <v>0</v>
          </cell>
          <cell r="J737" t="str">
            <v>第208号代価表</v>
          </cell>
        </row>
        <row r="738">
          <cell r="A738">
            <v>6208</v>
          </cell>
          <cell r="C738" t="str">
            <v>タンパ締固め</v>
          </cell>
          <cell r="D738" t="str">
            <v xml:space="preserve">60～80kg </v>
          </cell>
          <cell r="E738" t="str">
            <v>ｍ3</v>
          </cell>
          <cell r="G738">
            <v>1019</v>
          </cell>
        </row>
        <row r="739">
          <cell r="A739">
            <v>6208.5</v>
          </cell>
          <cell r="D739">
            <v>0</v>
          </cell>
          <cell r="J739" t="str">
            <v>第209号代価表</v>
          </cell>
        </row>
        <row r="740">
          <cell r="A740">
            <v>6209</v>
          </cell>
          <cell r="C740" t="str">
            <v>タンパ運転</v>
          </cell>
          <cell r="D740" t="str">
            <v xml:space="preserve">60～80kg </v>
          </cell>
          <cell r="E740" t="str">
            <v>日</v>
          </cell>
          <cell r="G740">
            <v>19076</v>
          </cell>
        </row>
        <row r="741">
          <cell r="A741">
            <v>6209.5</v>
          </cell>
          <cell r="D741" t="str">
            <v>機械による切土整形</v>
          </cell>
          <cell r="J741" t="str">
            <v>第210号代価表</v>
          </cell>
        </row>
        <row r="742">
          <cell r="A742">
            <v>6210</v>
          </cell>
          <cell r="C742" t="str">
            <v>切土法面整形工</v>
          </cell>
          <cell r="D742" t="str">
            <v>排出ｶﾞｽ対策型(法面ﾊﾞｹｯﾄ付) 0.60m3</v>
          </cell>
          <cell r="E742" t="str">
            <v>ｍ2</v>
          </cell>
          <cell r="G742">
            <v>725</v>
          </cell>
        </row>
        <row r="743">
          <cell r="A743">
            <v>6210.5</v>
          </cell>
          <cell r="D743" t="str">
            <v>排出ガス対策型(2次)</v>
          </cell>
          <cell r="J743" t="str">
            <v>第211号代価表</v>
          </cell>
        </row>
        <row r="744">
          <cell r="A744">
            <v>6211</v>
          </cell>
          <cell r="C744" t="str">
            <v>バックホウ運転</v>
          </cell>
          <cell r="D744" t="str">
            <v>クローラ型(法面ﾊﾞｹｯﾄ付) 0.60m3</v>
          </cell>
          <cell r="E744" t="str">
            <v>ｈ</v>
          </cell>
          <cell r="G744">
            <v>10100</v>
          </cell>
        </row>
        <row r="745">
          <cell r="A745">
            <v>6211.5</v>
          </cell>
          <cell r="D745" t="str">
            <v>小型構造物</v>
          </cell>
          <cell r="J745" t="str">
            <v>第212号代価表</v>
          </cell>
        </row>
        <row r="746">
          <cell r="A746">
            <v>6212</v>
          </cell>
          <cell r="C746" t="str">
            <v>小口止工</v>
          </cell>
          <cell r="D746" t="str">
            <v>18-8-25BB</v>
          </cell>
          <cell r="E746" t="str">
            <v>式</v>
          </cell>
          <cell r="G746">
            <v>25027</v>
          </cell>
        </row>
        <row r="747">
          <cell r="A747">
            <v>6212.5</v>
          </cell>
          <cell r="D747" t="str">
            <v>150kg/個未満</v>
          </cell>
          <cell r="J747" t="str">
            <v>第213号代価表</v>
          </cell>
        </row>
        <row r="748">
          <cell r="A748">
            <v>6213</v>
          </cell>
          <cell r="C748" t="str">
            <v>ｺﾝｸﾘｰﾄﾌﾞﾛｯｸ積工</v>
          </cell>
          <cell r="D748" t="str">
            <v>間知ﾌﾞﾛｯｸ（水抜きあり）</v>
          </cell>
          <cell r="E748" t="str">
            <v>ｍ2</v>
          </cell>
          <cell r="G748">
            <v>17914</v>
          </cell>
        </row>
        <row r="749">
          <cell r="A749">
            <v>6213.5</v>
          </cell>
          <cell r="D749">
            <v>0</v>
          </cell>
          <cell r="J749" t="str">
            <v>第214号代価表</v>
          </cell>
        </row>
        <row r="750">
          <cell r="A750">
            <v>6214</v>
          </cell>
          <cell r="C750" t="str">
            <v>天端ｺﾝｸﾘｰﾄ工</v>
          </cell>
          <cell r="D750" t="str">
            <v>18-8-25BB</v>
          </cell>
          <cell r="E750" t="str">
            <v>ｍ</v>
          </cell>
          <cell r="G750">
            <v>2830</v>
          </cell>
        </row>
        <row r="751">
          <cell r="A751">
            <v>6214.5</v>
          </cell>
          <cell r="D751">
            <v>0</v>
          </cell>
          <cell r="J751" t="str">
            <v>第215号代価表</v>
          </cell>
        </row>
        <row r="752">
          <cell r="A752">
            <v>6215</v>
          </cell>
          <cell r="C752" t="str">
            <v>胴込・裏込材工</v>
          </cell>
          <cell r="D752" t="str">
            <v>RC-40</v>
          </cell>
          <cell r="E752" t="str">
            <v>ｍ3</v>
          </cell>
          <cell r="G752">
            <v>5217</v>
          </cell>
        </row>
        <row r="753">
          <cell r="A753">
            <v>6215.5</v>
          </cell>
          <cell r="D753" t="str">
            <v>養生有り</v>
          </cell>
          <cell r="J753" t="str">
            <v>第216号代価表</v>
          </cell>
        </row>
        <row r="754">
          <cell r="A754">
            <v>6216</v>
          </cell>
          <cell r="C754" t="str">
            <v>天端ｺﾝｸﾘｰﾄ工</v>
          </cell>
          <cell r="D754" t="str">
            <v>小型18-8-25BB</v>
          </cell>
          <cell r="E754" t="str">
            <v>ｍ3</v>
          </cell>
          <cell r="G754">
            <v>35378</v>
          </cell>
        </row>
        <row r="755">
          <cell r="A755">
            <v>6216.5</v>
          </cell>
          <cell r="D755">
            <v>0</v>
          </cell>
          <cell r="J755" t="str">
            <v>第217号代価表</v>
          </cell>
        </row>
        <row r="756">
          <cell r="A756">
            <v>6217</v>
          </cell>
          <cell r="C756" t="str">
            <v>基礎砕石工</v>
          </cell>
          <cell r="D756" t="str">
            <v>RC-40 t=10cm</v>
          </cell>
          <cell r="E756" t="str">
            <v>ｍ2</v>
          </cell>
          <cell r="G756">
            <v>928</v>
          </cell>
        </row>
        <row r="757">
          <cell r="A757">
            <v>6217.5</v>
          </cell>
          <cell r="D757" t="str">
            <v>排出ガス対策型(2次)</v>
          </cell>
          <cell r="J757" t="str">
            <v>第218号代価表</v>
          </cell>
        </row>
        <row r="758">
          <cell r="A758">
            <v>6218</v>
          </cell>
          <cell r="C758" t="str">
            <v>バックホウ運転</v>
          </cell>
          <cell r="D758" t="str">
            <v>クローラ型 0.60m3</v>
          </cell>
          <cell r="E758" t="str">
            <v>日</v>
          </cell>
          <cell r="G758">
            <v>22920</v>
          </cell>
        </row>
        <row r="759">
          <cell r="A759">
            <v>6218.5</v>
          </cell>
          <cell r="D759">
            <v>0</v>
          </cell>
          <cell r="J759" t="str">
            <v>第219号代価表</v>
          </cell>
        </row>
        <row r="760">
          <cell r="A760">
            <v>6219</v>
          </cell>
          <cell r="C760" t="str">
            <v>型枠工</v>
          </cell>
          <cell r="D760" t="str">
            <v>小型構造物</v>
          </cell>
          <cell r="E760" t="str">
            <v>ｍ2</v>
          </cell>
          <cell r="G760">
            <v>5375</v>
          </cell>
        </row>
        <row r="761">
          <cell r="A761">
            <v>6219.5</v>
          </cell>
          <cell r="D761" t="str">
            <v>養生有り</v>
          </cell>
          <cell r="J761" t="str">
            <v>第220号代価表</v>
          </cell>
        </row>
        <row r="762">
          <cell r="A762">
            <v>6220</v>
          </cell>
          <cell r="C762" t="str">
            <v>生ｺﾝｸﾘｰﾄ工</v>
          </cell>
          <cell r="D762" t="str">
            <v>小型18-8-25BB</v>
          </cell>
          <cell r="E762" t="str">
            <v>ｍ3</v>
          </cell>
          <cell r="G762">
            <v>22931</v>
          </cell>
        </row>
        <row r="763">
          <cell r="A763">
            <v>6220.5</v>
          </cell>
          <cell r="D763" t="str">
            <v>小規模 0.10m3BH</v>
          </cell>
          <cell r="J763" t="str">
            <v>第221号代価表</v>
          </cell>
        </row>
        <row r="764">
          <cell r="A764">
            <v>6221</v>
          </cell>
          <cell r="C764" t="str">
            <v>残土処理工</v>
          </cell>
          <cell r="D764" t="str">
            <v>2ｔ車 10km(12km以下)</v>
          </cell>
          <cell r="E764" t="str">
            <v>ｍ3</v>
          </cell>
          <cell r="G764">
            <v>5151</v>
          </cell>
        </row>
        <row r="765">
          <cell r="A765">
            <v>6221.5</v>
          </cell>
          <cell r="D765" t="str">
            <v>良好</v>
          </cell>
          <cell r="J765" t="str">
            <v>第222号代価表</v>
          </cell>
        </row>
        <row r="766">
          <cell r="A766">
            <v>6222</v>
          </cell>
          <cell r="C766" t="str">
            <v>ダンプトラック運転</v>
          </cell>
          <cell r="D766" t="str">
            <v>D10t積</v>
          </cell>
          <cell r="E766" t="str">
            <v>日</v>
          </cell>
          <cell r="G766">
            <v>47085</v>
          </cell>
        </row>
        <row r="767">
          <cell r="A767">
            <v>6222.5</v>
          </cell>
          <cell r="J767" t="str">
            <v>第223号代価表</v>
          </cell>
        </row>
        <row r="768">
          <cell r="A768">
            <v>6223</v>
          </cell>
          <cell r="C768" t="str">
            <v>不陸整正工</v>
          </cell>
          <cell r="D768" t="str">
            <v>路盤材なし</v>
          </cell>
          <cell r="E768" t="str">
            <v>ｍ2</v>
          </cell>
          <cell r="G768">
            <v>100</v>
          </cell>
        </row>
        <row r="769">
          <cell r="A769">
            <v>6223.5</v>
          </cell>
          <cell r="D769" t="str">
            <v>排出ガス対策型(1次)</v>
          </cell>
          <cell r="J769" t="str">
            <v>第224号代価表</v>
          </cell>
        </row>
        <row r="770">
          <cell r="A770">
            <v>6224</v>
          </cell>
          <cell r="C770" t="str">
            <v>ﾓｰﾀｰｸﾞﾚｰﾀﾞ運転</v>
          </cell>
          <cell r="D770" t="str">
            <v>3.1ｍ</v>
          </cell>
          <cell r="E770" t="str">
            <v>日</v>
          </cell>
          <cell r="G770">
            <v>47552</v>
          </cell>
        </row>
        <row r="771">
          <cell r="A771">
            <v>6224.5</v>
          </cell>
          <cell r="D771" t="str">
            <v>排出ガス対策型(1次)</v>
          </cell>
          <cell r="J771" t="str">
            <v>第225号代価表</v>
          </cell>
        </row>
        <row r="772">
          <cell r="A772">
            <v>6225</v>
          </cell>
          <cell r="C772" t="str">
            <v>ﾛｰﾄﾞﾛｰﾗ運転</v>
          </cell>
          <cell r="D772" t="str">
            <v>ﾏｶﾀﾞﾑ10～12t</v>
          </cell>
          <cell r="E772" t="str">
            <v>日</v>
          </cell>
          <cell r="G772">
            <v>39396</v>
          </cell>
        </row>
        <row r="773">
          <cell r="A773">
            <v>6225.5</v>
          </cell>
          <cell r="D773" t="str">
            <v>排出ガス対策型(1次)</v>
          </cell>
          <cell r="J773" t="str">
            <v>第226号代価表</v>
          </cell>
        </row>
        <row r="774">
          <cell r="A774">
            <v>6226</v>
          </cell>
          <cell r="C774" t="str">
            <v>ﾀｲﾔﾛｰﾗ運転</v>
          </cell>
          <cell r="D774" t="str">
            <v>8～20t</v>
          </cell>
          <cell r="E774" t="str">
            <v>日</v>
          </cell>
          <cell r="G774">
            <v>38880</v>
          </cell>
        </row>
        <row r="775">
          <cell r="A775">
            <v>6226.5</v>
          </cell>
          <cell r="D775" t="str">
            <v>人力施工</v>
          </cell>
          <cell r="J775" t="str">
            <v>第227号代価表</v>
          </cell>
        </row>
        <row r="776">
          <cell r="A776">
            <v>6227</v>
          </cell>
          <cell r="C776" t="str">
            <v>ｱｽﾌｧﾙﾄ舗装工</v>
          </cell>
          <cell r="D776" t="str">
            <v>歩道 密粒度As13 t=5cm</v>
          </cell>
          <cell r="E776" t="str">
            <v>ｍ2</v>
          </cell>
          <cell r="G776">
            <v>2250</v>
          </cell>
        </row>
        <row r="777">
          <cell r="A777">
            <v>6227.5</v>
          </cell>
          <cell r="D777" t="str">
            <v>ﾊﾝﾄﾞｶﾞｲﾄﾞ式</v>
          </cell>
          <cell r="J777" t="str">
            <v>第228号代価表</v>
          </cell>
        </row>
        <row r="778">
          <cell r="A778">
            <v>6228</v>
          </cell>
          <cell r="C778" t="str">
            <v>振動ﾛｰﾗ運転</v>
          </cell>
          <cell r="D778" t="str">
            <v>0.5～0.6t</v>
          </cell>
          <cell r="E778" t="str">
            <v>日</v>
          </cell>
          <cell r="G778">
            <v>19587</v>
          </cell>
        </row>
        <row r="779">
          <cell r="A779">
            <v>6228.5</v>
          </cell>
          <cell r="D779" t="str">
            <v>前進型</v>
          </cell>
          <cell r="J779" t="str">
            <v>第229号代価表</v>
          </cell>
        </row>
        <row r="780">
          <cell r="A780">
            <v>6229</v>
          </cell>
          <cell r="C780" t="str">
            <v>振動ｺﾝﾊﾟｸﾀ運転</v>
          </cell>
          <cell r="D780" t="str">
            <v>40～60kg</v>
          </cell>
          <cell r="E780" t="str">
            <v>日</v>
          </cell>
          <cell r="G780">
            <v>18473</v>
          </cell>
        </row>
        <row r="781">
          <cell r="A781">
            <v>6229.5</v>
          </cell>
          <cell r="D781" t="str">
            <v>小型構造物</v>
          </cell>
          <cell r="J781" t="str">
            <v>第230号代価表</v>
          </cell>
        </row>
        <row r="782">
          <cell r="A782">
            <v>6230</v>
          </cell>
          <cell r="C782" t="str">
            <v>基礎ｺﾝｸﾘｰﾄ工</v>
          </cell>
          <cell r="D782" t="str">
            <v>18-8-25BB</v>
          </cell>
          <cell r="E782" t="str">
            <v>ｍ</v>
          </cell>
          <cell r="G782">
            <v>6914</v>
          </cell>
        </row>
        <row r="783">
          <cell r="A783">
            <v>6230.5</v>
          </cell>
          <cell r="D783" t="str">
            <v>養生有り</v>
          </cell>
          <cell r="J783" t="str">
            <v>第231号代価表</v>
          </cell>
        </row>
        <row r="784">
          <cell r="A784">
            <v>6231</v>
          </cell>
          <cell r="C784" t="str">
            <v>基礎ｺﾝｸﾘｰﾄ工</v>
          </cell>
          <cell r="D784" t="str">
            <v>小型18-8-25BB</v>
          </cell>
          <cell r="E784" t="str">
            <v>ｍ3</v>
          </cell>
          <cell r="G784">
            <v>44419</v>
          </cell>
        </row>
        <row r="785">
          <cell r="A785">
            <v>6231.5</v>
          </cell>
          <cell r="D785" t="str">
            <v>RC-40 t=10cm</v>
          </cell>
          <cell r="J785" t="str">
            <v>第232号代価表</v>
          </cell>
        </row>
        <row r="786">
          <cell r="A786">
            <v>6232</v>
          </cell>
          <cell r="C786" t="str">
            <v>路盤工</v>
          </cell>
          <cell r="D786" t="str">
            <v>歩道</v>
          </cell>
          <cell r="E786" t="str">
            <v>ｍ2</v>
          </cell>
          <cell r="G786">
            <v>1212</v>
          </cell>
        </row>
        <row r="787">
          <cell r="A787">
            <v>6232.5</v>
          </cell>
          <cell r="D787" t="str">
            <v>排出ガス対策型(1次)</v>
          </cell>
          <cell r="J787" t="str">
            <v>第233号代価表</v>
          </cell>
        </row>
        <row r="788">
          <cell r="A788">
            <v>6233</v>
          </cell>
          <cell r="C788" t="str">
            <v>振動ﾛｰﾗ運転</v>
          </cell>
          <cell r="D788" t="str">
            <v>搭乗式ｺﾝﾊﾞｲﾝﾄﾞ型3～4t</v>
          </cell>
          <cell r="E788" t="str">
            <v>日</v>
          </cell>
          <cell r="G788">
            <v>24655</v>
          </cell>
        </row>
        <row r="789">
          <cell r="A789">
            <v>6233.5</v>
          </cell>
          <cell r="D789" t="str">
            <v>排出ガス対策型(2次)</v>
          </cell>
          <cell r="J789" t="str">
            <v>第234号代価表</v>
          </cell>
        </row>
        <row r="790">
          <cell r="A790">
            <v>6234</v>
          </cell>
          <cell r="C790" t="str">
            <v>小型ﾊﾞｯｸﾎｳ運転</v>
          </cell>
          <cell r="D790" t="str">
            <v>ｸﾛｰﾗ型平積0.08ｍ3</v>
          </cell>
          <cell r="E790" t="str">
            <v>日</v>
          </cell>
          <cell r="G790">
            <v>27012</v>
          </cell>
        </row>
        <row r="791">
          <cell r="A791">
            <v>6234.5</v>
          </cell>
          <cell r="D791" t="str">
            <v>小規模(50ｍ未満)</v>
          </cell>
          <cell r="J791" t="str">
            <v>第235号代価表</v>
          </cell>
        </row>
        <row r="792">
          <cell r="A792">
            <v>6235</v>
          </cell>
          <cell r="C792" t="str">
            <v>排水構造物工(1)</v>
          </cell>
          <cell r="D792" t="str">
            <v>PU1-B240×H240</v>
          </cell>
          <cell r="E792" t="str">
            <v>ｍ</v>
          </cell>
          <cell r="G792">
            <v>5022</v>
          </cell>
        </row>
        <row r="793">
          <cell r="A793">
            <v>6235.5</v>
          </cell>
          <cell r="D793" t="str">
            <v>小規模(50ｍ未満)</v>
          </cell>
          <cell r="J793" t="str">
            <v>第236号代価表</v>
          </cell>
        </row>
        <row r="794">
          <cell r="A794">
            <v>6236</v>
          </cell>
          <cell r="C794" t="str">
            <v>排水構造物工(1)</v>
          </cell>
          <cell r="D794" t="str">
            <v>PU1-B240×H240 鋼製蓋車道用</v>
          </cell>
          <cell r="E794" t="str">
            <v>ｍ</v>
          </cell>
          <cell r="G794">
            <v>9927</v>
          </cell>
        </row>
        <row r="795">
          <cell r="A795">
            <v>6236.5</v>
          </cell>
          <cell r="D795">
            <v>0</v>
          </cell>
          <cell r="J795" t="str">
            <v>第237号代価表</v>
          </cell>
        </row>
        <row r="796">
          <cell r="A796">
            <v>6237</v>
          </cell>
          <cell r="C796" t="str">
            <v>排水構造物工(2)</v>
          </cell>
          <cell r="D796" t="str">
            <v>集水桝 500×500×500</v>
          </cell>
          <cell r="E796" t="str">
            <v>基</v>
          </cell>
          <cell r="G796">
            <v>34046</v>
          </cell>
        </row>
        <row r="797">
          <cell r="A797">
            <v>6237.5</v>
          </cell>
          <cell r="J797" t="str">
            <v>第238号代価表</v>
          </cell>
        </row>
        <row r="798">
          <cell r="A798">
            <v>6238</v>
          </cell>
          <cell r="C798" t="str">
            <v>ｺﾝｸﾘｰﾄ舗装版切断工</v>
          </cell>
          <cell r="D798" t="str">
            <v xml:space="preserve">t=7cm(15cm以下)  </v>
          </cell>
          <cell r="E798" t="str">
            <v>ｍ</v>
          </cell>
          <cell r="G798">
            <v>1027</v>
          </cell>
        </row>
        <row r="799">
          <cell r="A799">
            <v>6238.5</v>
          </cell>
          <cell r="D799" t="str">
            <v>排出ガス対策型(2次)</v>
          </cell>
          <cell r="J799" t="str">
            <v>第238号代価表</v>
          </cell>
        </row>
        <row r="800">
          <cell r="A800">
            <v>6239</v>
          </cell>
          <cell r="C800" t="str">
            <v>舗装版砕石積込</v>
          </cell>
          <cell r="D800" t="str">
            <v>クローラ型 山積0.13m3(平0.10m3)</v>
          </cell>
          <cell r="E800" t="str">
            <v>ｍ2</v>
          </cell>
          <cell r="G800">
            <v>1479</v>
          </cell>
        </row>
        <row r="801">
          <cell r="A801">
            <v>6239.5</v>
          </cell>
          <cell r="D801" t="str">
            <v>人力舗装 t=7cm</v>
          </cell>
          <cell r="J801" t="str">
            <v>第239号代価表</v>
          </cell>
        </row>
        <row r="802">
          <cell r="A802">
            <v>6240</v>
          </cell>
          <cell r="C802" t="str">
            <v>ｺﾝｸﾘｰﾄ舗装工</v>
          </cell>
          <cell r="D802" t="str">
            <v>18-8-25BB</v>
          </cell>
          <cell r="E802" t="str">
            <v>ｍ2</v>
          </cell>
          <cell r="G802">
            <v>3983</v>
          </cell>
        </row>
        <row r="803">
          <cell r="A803">
            <v>6240.5</v>
          </cell>
          <cell r="J803" t="str">
            <v>第240号代価表</v>
          </cell>
        </row>
        <row r="804">
          <cell r="A804">
            <v>6241</v>
          </cell>
          <cell r="C804" t="str">
            <v>埋設表示シート工</v>
          </cell>
          <cell r="D804" t="str">
            <v>W150シングル</v>
          </cell>
          <cell r="E804" t="str">
            <v>ｍ</v>
          </cell>
          <cell r="G804">
            <v>169</v>
          </cell>
        </row>
        <row r="805">
          <cell r="A805">
            <v>6241.5</v>
          </cell>
          <cell r="D805" t="str">
            <v>小規模 0.10m3BH</v>
          </cell>
          <cell r="J805" t="str">
            <v>第241号代価表</v>
          </cell>
        </row>
        <row r="806">
          <cell r="A806">
            <v>6242</v>
          </cell>
          <cell r="C806" t="str">
            <v>ｺﾝｸﾘｰﾄ殻処分工</v>
          </cell>
          <cell r="D806" t="str">
            <v>2ｔ車 10km(12km以下)</v>
          </cell>
          <cell r="E806" t="str">
            <v>ｍ3</v>
          </cell>
          <cell r="G806">
            <v>11510</v>
          </cell>
        </row>
        <row r="807">
          <cell r="A807">
            <v>6242.5</v>
          </cell>
          <cell r="J807" t="str">
            <v>第242号代価表</v>
          </cell>
        </row>
        <row r="808">
          <cell r="A808">
            <v>6243</v>
          </cell>
        </row>
        <row r="809">
          <cell r="A809">
            <v>6243.5</v>
          </cell>
          <cell r="J809" t="str">
            <v>第243号代価表</v>
          </cell>
        </row>
        <row r="810">
          <cell r="A810">
            <v>6244</v>
          </cell>
        </row>
        <row r="811">
          <cell r="A811">
            <v>6300.5</v>
          </cell>
          <cell r="J811" t="str">
            <v>第301号代価表</v>
          </cell>
        </row>
        <row r="812">
          <cell r="A812">
            <v>6301</v>
          </cell>
          <cell r="C812" t="str">
            <v>埋込ｽｲｯﾁ</v>
          </cell>
          <cell r="D812" t="str">
            <v>1P15A</v>
          </cell>
          <cell r="E812" t="str">
            <v>組</v>
          </cell>
          <cell r="G812">
            <v>1287</v>
          </cell>
        </row>
        <row r="813">
          <cell r="A813">
            <v>6301.5</v>
          </cell>
          <cell r="D813">
            <v>0</v>
          </cell>
          <cell r="J813" t="str">
            <v>第302号代価表</v>
          </cell>
        </row>
        <row r="814">
          <cell r="A814">
            <v>6302</v>
          </cell>
          <cell r="C814" t="str">
            <v>埋込ｺﾝｾﾝﾄ</v>
          </cell>
          <cell r="D814" t="str">
            <v>2P15A×2+E</v>
          </cell>
          <cell r="E814" t="str">
            <v>組</v>
          </cell>
          <cell r="G814">
            <v>1331</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J21"/>
  <sheetViews>
    <sheetView view="pageBreakPreview" zoomScaleNormal="100" zoomScaleSheetLayoutView="100" workbookViewId="0"/>
  </sheetViews>
  <sheetFormatPr defaultColWidth="7.625" defaultRowHeight="18" customHeight="1" x14ac:dyDescent="0.15"/>
  <cols>
    <col min="1" max="10" width="12.625" style="31" customWidth="1"/>
    <col min="11" max="16384" width="7.625" style="31"/>
  </cols>
  <sheetData>
    <row r="7" spans="1:10" ht="18" customHeight="1" x14ac:dyDescent="0.15">
      <c r="A7" s="331" t="s">
        <v>407</v>
      </c>
      <c r="B7" s="331"/>
      <c r="C7" s="331"/>
      <c r="D7" s="331"/>
      <c r="E7" s="331"/>
      <c r="F7" s="331"/>
      <c r="G7" s="331"/>
      <c r="H7" s="331"/>
      <c r="I7" s="331"/>
      <c r="J7" s="331"/>
    </row>
    <row r="8" spans="1:10" ht="18" customHeight="1" x14ac:dyDescent="0.15">
      <c r="A8" s="331"/>
      <c r="B8" s="331"/>
      <c r="C8" s="331"/>
      <c r="D8" s="331"/>
      <c r="E8" s="331"/>
      <c r="F8" s="331"/>
      <c r="G8" s="331"/>
      <c r="H8" s="331"/>
      <c r="I8" s="331"/>
      <c r="J8" s="331"/>
    </row>
    <row r="9" spans="1:10" ht="18" customHeight="1" x14ac:dyDescent="0.15">
      <c r="F9" s="38"/>
    </row>
    <row r="11" spans="1:10" ht="18" customHeight="1" x14ac:dyDescent="0.15">
      <c r="A11" s="332" t="s">
        <v>137</v>
      </c>
      <c r="B11" s="332"/>
      <c r="C11" s="332"/>
      <c r="D11" s="332"/>
      <c r="E11" s="332"/>
      <c r="F11" s="332"/>
      <c r="G11" s="332"/>
      <c r="H11" s="332"/>
      <c r="I11" s="332"/>
      <c r="J11" s="332"/>
    </row>
    <row r="12" spans="1:10" ht="18" customHeight="1" x14ac:dyDescent="0.15">
      <c r="A12" s="332"/>
      <c r="B12" s="332"/>
      <c r="C12" s="332"/>
      <c r="D12" s="332"/>
      <c r="E12" s="332"/>
      <c r="F12" s="332"/>
      <c r="G12" s="332"/>
      <c r="H12" s="332"/>
      <c r="I12" s="332"/>
      <c r="J12" s="332"/>
    </row>
    <row r="13" spans="1:10" ht="38.25" customHeight="1" x14ac:dyDescent="0.15">
      <c r="A13" s="332" t="s">
        <v>269</v>
      </c>
      <c r="B13" s="332"/>
      <c r="C13" s="332"/>
      <c r="D13" s="332"/>
      <c r="E13" s="332"/>
      <c r="F13" s="332"/>
      <c r="G13" s="332"/>
      <c r="H13" s="332"/>
      <c r="I13" s="332"/>
      <c r="J13" s="332"/>
    </row>
    <row r="14" spans="1:10" ht="42" customHeight="1" x14ac:dyDescent="0.15">
      <c r="A14" s="39"/>
      <c r="B14" s="39"/>
      <c r="C14" s="39"/>
      <c r="D14" s="39"/>
      <c r="E14" s="39"/>
      <c r="F14" s="39"/>
      <c r="G14" s="39"/>
      <c r="H14" s="39"/>
      <c r="I14" s="39"/>
      <c r="J14" s="39"/>
    </row>
    <row r="15" spans="1:10" ht="46.5" customHeight="1" x14ac:dyDescent="0.15"/>
    <row r="18" spans="3:4" ht="18" customHeight="1" x14ac:dyDescent="0.15">
      <c r="C18" s="40"/>
    </row>
    <row r="19" spans="3:4" ht="18" customHeight="1" x14ac:dyDescent="0.15">
      <c r="D19" s="41"/>
    </row>
    <row r="21" spans="3:4" ht="18" customHeight="1" x14ac:dyDescent="0.15">
      <c r="C21" s="40"/>
    </row>
  </sheetData>
  <mergeCells count="3">
    <mergeCell ref="A7:J8"/>
    <mergeCell ref="A11:J12"/>
    <mergeCell ref="A13:J13"/>
  </mergeCells>
  <phoneticPr fontId="1"/>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7"/>
  <sheetViews>
    <sheetView view="pageBreakPreview" zoomScaleNormal="100" zoomScaleSheetLayoutView="100" workbookViewId="0">
      <selection activeCell="F2" sqref="F2"/>
    </sheetView>
  </sheetViews>
  <sheetFormatPr defaultColWidth="9" defaultRowHeight="13.5" x14ac:dyDescent="0.15"/>
  <cols>
    <col min="1" max="11" width="4.375" style="65" customWidth="1"/>
    <col min="12" max="12" width="4.375" style="197" customWidth="1"/>
    <col min="13" max="13" width="13.625" style="197" customWidth="1"/>
    <col min="14" max="14" width="16.625" style="198" customWidth="1"/>
    <col min="15" max="15" width="3.125" style="66" customWidth="1"/>
    <col min="16" max="16" width="5.625" style="283" customWidth="1"/>
    <col min="17" max="17" width="3.125" style="66" customWidth="1"/>
    <col min="18" max="18" width="5.625" style="65" customWidth="1"/>
    <col min="19" max="19" width="3.125" style="66" customWidth="1"/>
    <col min="20" max="20" width="5.625" style="65" customWidth="1"/>
    <col min="21" max="21" width="3.125" style="67" customWidth="1"/>
    <col min="22" max="22" width="5.625" style="65" customWidth="1"/>
    <col min="23" max="23" width="3.125" style="67" customWidth="1"/>
    <col min="24" max="24" width="5.625" style="199" customWidth="1"/>
    <col min="25" max="25" width="3.625" style="197" customWidth="1"/>
    <col min="26" max="26" width="6.625" style="65" customWidth="1"/>
    <col min="27" max="16384" width="9" style="47"/>
  </cols>
  <sheetData>
    <row r="1" spans="1:26" x14ac:dyDescent="0.15">
      <c r="Z1" s="24">
        <v>9</v>
      </c>
    </row>
    <row r="2" spans="1:26" ht="17.25" x14ac:dyDescent="0.2">
      <c r="A2" s="56" t="s">
        <v>174</v>
      </c>
      <c r="B2" s="57"/>
      <c r="C2" s="58"/>
      <c r="D2" s="58"/>
      <c r="E2" s="58"/>
      <c r="F2" s="58"/>
      <c r="G2" s="58"/>
      <c r="H2" s="58"/>
      <c r="I2" s="58"/>
      <c r="J2" s="58"/>
      <c r="K2" s="58"/>
      <c r="L2" s="58"/>
      <c r="M2" s="59" t="s">
        <v>206</v>
      </c>
      <c r="N2" s="60"/>
      <c r="O2" s="61"/>
      <c r="P2" s="284"/>
      <c r="Q2" s="63"/>
      <c r="R2" s="64"/>
      <c r="S2" s="63"/>
      <c r="T2" s="243"/>
      <c r="U2" s="63"/>
      <c r="V2" s="244"/>
      <c r="W2" s="63"/>
      <c r="X2" s="245"/>
      <c r="Y2" s="246"/>
      <c r="Z2" s="244" t="s">
        <v>175</v>
      </c>
    </row>
    <row r="3" spans="1:26" x14ac:dyDescent="0.15">
      <c r="A3" s="58"/>
      <c r="B3" s="58"/>
      <c r="C3" s="58"/>
      <c r="D3" s="58"/>
      <c r="E3" s="58"/>
      <c r="F3" s="58"/>
      <c r="G3" s="58"/>
      <c r="H3" s="58"/>
      <c r="I3" s="58"/>
      <c r="J3" s="58"/>
      <c r="K3" s="58"/>
      <c r="L3" s="58"/>
      <c r="M3" s="68"/>
      <c r="N3" s="69"/>
      <c r="O3" s="70"/>
      <c r="P3" s="285"/>
      <c r="Q3" s="58"/>
      <c r="R3" s="71"/>
      <c r="S3" s="58"/>
      <c r="T3" s="71"/>
      <c r="U3" s="58"/>
      <c r="V3" s="72"/>
      <c r="W3" s="58"/>
      <c r="X3" s="73"/>
      <c r="Y3" s="74"/>
      <c r="Z3" s="75"/>
    </row>
    <row r="4" spans="1:26" x14ac:dyDescent="0.15">
      <c r="A4" s="76"/>
      <c r="B4" s="77"/>
      <c r="C4" s="77"/>
      <c r="D4" s="77"/>
      <c r="E4" s="77"/>
      <c r="F4" s="77"/>
      <c r="G4" s="77"/>
      <c r="H4" s="77"/>
      <c r="I4" s="77"/>
      <c r="J4" s="77"/>
      <c r="K4" s="77"/>
      <c r="L4" s="77"/>
      <c r="M4" s="78"/>
      <c r="N4" s="79"/>
      <c r="O4" s="80"/>
      <c r="P4" s="286"/>
      <c r="Q4" s="77"/>
      <c r="R4" s="81"/>
      <c r="S4" s="82"/>
      <c r="T4" s="81"/>
      <c r="U4" s="77"/>
      <c r="V4" s="83"/>
      <c r="W4" s="77"/>
      <c r="X4" s="84"/>
      <c r="Y4" s="85" t="s">
        <v>176</v>
      </c>
      <c r="Z4" s="86"/>
    </row>
    <row r="5" spans="1:26" x14ac:dyDescent="0.15">
      <c r="A5" s="87"/>
      <c r="B5" s="88"/>
      <c r="C5" s="88"/>
      <c r="D5" s="88"/>
      <c r="E5" s="88"/>
      <c r="F5" s="58"/>
      <c r="G5" s="58"/>
      <c r="H5" s="88"/>
      <c r="I5" s="88"/>
      <c r="J5" s="88"/>
      <c r="K5" s="88"/>
      <c r="L5" s="88"/>
      <c r="M5" s="89" t="s">
        <v>177</v>
      </c>
      <c r="N5" s="90" t="s">
        <v>178</v>
      </c>
      <c r="O5" s="91" t="s">
        <v>179</v>
      </c>
      <c r="P5" s="287"/>
      <c r="Q5" s="93"/>
      <c r="R5" s="92"/>
      <c r="S5" s="94"/>
      <c r="T5" s="92"/>
      <c r="U5" s="93"/>
      <c r="V5" s="93"/>
      <c r="W5" s="93"/>
      <c r="X5" s="95"/>
      <c r="Y5" s="90"/>
      <c r="Z5" s="96" t="s">
        <v>180</v>
      </c>
    </row>
    <row r="6" spans="1:26" ht="17.25" x14ac:dyDescent="0.2">
      <c r="A6" s="87"/>
      <c r="B6" s="97"/>
      <c r="C6" s="98"/>
      <c r="D6" s="88"/>
      <c r="E6" s="99"/>
      <c r="F6" s="70"/>
      <c r="G6" s="100"/>
      <c r="H6" s="101"/>
      <c r="I6" s="102"/>
      <c r="J6" s="88"/>
      <c r="K6" s="88"/>
      <c r="L6" s="88"/>
      <c r="M6" s="318"/>
      <c r="N6" s="319"/>
      <c r="O6" s="320"/>
      <c r="P6" s="321"/>
      <c r="Q6" s="322"/>
      <c r="R6" s="323"/>
      <c r="S6" s="324"/>
      <c r="T6" s="323"/>
      <c r="U6" s="322"/>
      <c r="V6" s="325"/>
      <c r="W6" s="322"/>
      <c r="X6" s="326"/>
      <c r="Y6" s="319" t="s">
        <v>181</v>
      </c>
      <c r="Z6" s="327"/>
    </row>
    <row r="7" spans="1:26" x14ac:dyDescent="0.15">
      <c r="A7" s="87"/>
      <c r="B7" s="88"/>
      <c r="C7" s="102"/>
      <c r="D7" s="88"/>
      <c r="E7" s="88"/>
      <c r="F7" s="88"/>
      <c r="G7" s="88"/>
      <c r="H7" s="88"/>
      <c r="I7" s="88"/>
      <c r="J7" s="88"/>
      <c r="K7" s="103"/>
      <c r="L7" s="88"/>
      <c r="M7" s="125"/>
      <c r="N7" s="316"/>
      <c r="O7" s="148"/>
      <c r="P7" s="290"/>
      <c r="Q7" s="129"/>
      <c r="R7" s="128" t="s">
        <v>182</v>
      </c>
      <c r="S7" s="129"/>
      <c r="T7" s="128"/>
      <c r="U7" s="129"/>
      <c r="V7" s="150"/>
      <c r="W7" s="129"/>
      <c r="X7" s="131"/>
      <c r="Y7" s="50"/>
      <c r="Z7" s="317"/>
    </row>
    <row r="8" spans="1:26" x14ac:dyDescent="0.15">
      <c r="A8" s="87"/>
      <c r="B8" s="88"/>
      <c r="C8" s="88"/>
      <c r="D8" s="88"/>
      <c r="E8" s="88"/>
      <c r="F8" s="98"/>
      <c r="G8" s="102"/>
      <c r="H8" s="112"/>
      <c r="I8" s="88"/>
      <c r="J8" s="113"/>
      <c r="K8" s="103"/>
      <c r="L8" s="88"/>
      <c r="M8" s="114" t="s">
        <v>146</v>
      </c>
      <c r="N8" s="115" t="s">
        <v>147</v>
      </c>
      <c r="O8" s="116"/>
      <c r="P8" s="289">
        <v>1</v>
      </c>
      <c r="Q8" s="118" t="s">
        <v>63</v>
      </c>
      <c r="R8" s="117">
        <v>2</v>
      </c>
      <c r="S8" s="119"/>
      <c r="T8" s="117"/>
      <c r="U8" s="118"/>
      <c r="V8" s="120"/>
      <c r="W8" s="118" t="s">
        <v>183</v>
      </c>
      <c r="X8" s="121">
        <f>P8*R8</f>
        <v>2</v>
      </c>
      <c r="Y8" s="49" t="s">
        <v>148</v>
      </c>
      <c r="Z8" s="122">
        <f>ROUND(X8,2)</f>
        <v>2</v>
      </c>
    </row>
    <row r="9" spans="1:26" x14ac:dyDescent="0.15">
      <c r="A9" s="87"/>
      <c r="B9" s="88"/>
      <c r="C9" s="58"/>
      <c r="D9" s="88"/>
      <c r="E9" s="88"/>
      <c r="F9" s="88"/>
      <c r="G9" s="58"/>
      <c r="H9" s="88"/>
      <c r="I9" s="88"/>
      <c r="J9" s="113"/>
      <c r="K9" s="103"/>
      <c r="L9" s="88"/>
      <c r="M9" s="123"/>
      <c r="N9" s="105" t="s">
        <v>149</v>
      </c>
      <c r="O9" s="106"/>
      <c r="P9" s="288"/>
      <c r="Q9" s="108"/>
      <c r="R9" s="107"/>
      <c r="S9" s="108"/>
      <c r="T9" s="107"/>
      <c r="U9" s="108"/>
      <c r="V9" s="109"/>
      <c r="W9" s="108"/>
      <c r="X9" s="110"/>
      <c r="Y9" s="48"/>
      <c r="Z9" s="111"/>
    </row>
    <row r="10" spans="1:26" x14ac:dyDescent="0.15">
      <c r="A10" s="87"/>
      <c r="B10" s="88"/>
      <c r="C10" s="124"/>
      <c r="D10" s="88"/>
      <c r="E10" s="88"/>
      <c r="F10" s="88"/>
      <c r="G10" s="88"/>
      <c r="H10" s="58"/>
      <c r="I10" s="88"/>
      <c r="J10" s="113"/>
      <c r="K10" s="103"/>
      <c r="L10" s="88"/>
      <c r="M10" s="114" t="s">
        <v>150</v>
      </c>
      <c r="N10" s="115" t="s">
        <v>147</v>
      </c>
      <c r="O10" s="116"/>
      <c r="P10" s="289">
        <v>0.55000000000000004</v>
      </c>
      <c r="Q10" s="118" t="s">
        <v>184</v>
      </c>
      <c r="R10" s="117">
        <v>1</v>
      </c>
      <c r="S10" s="119"/>
      <c r="T10" s="117"/>
      <c r="U10" s="118"/>
      <c r="V10" s="120"/>
      <c r="W10" s="118" t="s">
        <v>183</v>
      </c>
      <c r="X10" s="121">
        <f>P10*R10</f>
        <v>0.55000000000000004</v>
      </c>
      <c r="Y10" s="49" t="s">
        <v>151</v>
      </c>
      <c r="Z10" s="122">
        <f t="shared" ref="Z10" si="0">ROUND(X10,2)</f>
        <v>0.55000000000000004</v>
      </c>
    </row>
    <row r="11" spans="1:26" x14ac:dyDescent="0.15">
      <c r="A11" s="87"/>
      <c r="B11" s="88"/>
      <c r="C11" s="58"/>
      <c r="D11" s="88"/>
      <c r="E11" s="88"/>
      <c r="F11" s="88"/>
      <c r="G11" s="88"/>
      <c r="H11" s="88"/>
      <c r="I11" s="88"/>
      <c r="J11" s="58"/>
      <c r="K11" s="103"/>
      <c r="L11" s="88"/>
      <c r="M11" s="125" t="s">
        <v>185</v>
      </c>
      <c r="N11" s="126" t="s">
        <v>153</v>
      </c>
      <c r="O11" s="127"/>
      <c r="P11" s="290"/>
      <c r="Q11" s="129"/>
      <c r="R11" s="128"/>
      <c r="S11" s="129"/>
      <c r="T11" s="128"/>
      <c r="U11" s="129"/>
      <c r="V11" s="130"/>
      <c r="W11" s="129"/>
      <c r="X11" s="131"/>
      <c r="Y11" s="50"/>
      <c r="Z11" s="111"/>
    </row>
    <row r="12" spans="1:26" ht="14.25" x14ac:dyDescent="0.15">
      <c r="A12" s="87"/>
      <c r="B12" s="88"/>
      <c r="C12" s="97"/>
      <c r="D12" s="88"/>
      <c r="E12" s="88"/>
      <c r="F12" s="88"/>
      <c r="G12" s="112"/>
      <c r="H12" s="88"/>
      <c r="I12" s="88"/>
      <c r="J12" s="113"/>
      <c r="K12" s="103"/>
      <c r="L12" s="88"/>
      <c r="M12" s="132" t="s">
        <v>186</v>
      </c>
      <c r="N12" s="115" t="s">
        <v>187</v>
      </c>
      <c r="O12" s="133"/>
      <c r="P12" s="289">
        <v>0.55000000000000004</v>
      </c>
      <c r="Q12" s="134" t="s">
        <v>188</v>
      </c>
      <c r="R12" s="117">
        <v>0.73</v>
      </c>
      <c r="S12" s="134" t="s">
        <v>188</v>
      </c>
      <c r="T12" s="117">
        <v>1</v>
      </c>
      <c r="U12" s="118"/>
      <c r="V12" s="135"/>
      <c r="W12" s="118" t="s">
        <v>189</v>
      </c>
      <c r="X12" s="136">
        <f>T12*P12*R12</f>
        <v>0.40150000000000002</v>
      </c>
      <c r="Y12" s="49" t="s">
        <v>156</v>
      </c>
      <c r="Z12" s="122">
        <f t="shared" ref="Z12" si="1">ROUND(X12,2)</f>
        <v>0.4</v>
      </c>
    </row>
    <row r="13" spans="1:26" x14ac:dyDescent="0.15">
      <c r="A13" s="87"/>
      <c r="B13" s="58"/>
      <c r="C13" s="97"/>
      <c r="D13" s="88"/>
      <c r="E13" s="88"/>
      <c r="F13" s="88"/>
      <c r="G13" s="88"/>
      <c r="H13" s="88"/>
      <c r="I13" s="88"/>
      <c r="J13" s="58"/>
      <c r="K13" s="103"/>
      <c r="L13" s="88"/>
      <c r="M13" s="137" t="s">
        <v>152</v>
      </c>
      <c r="N13" s="138" t="s">
        <v>157</v>
      </c>
      <c r="O13" s="139"/>
      <c r="P13" s="288"/>
      <c r="Q13" s="108"/>
      <c r="R13" s="107"/>
      <c r="S13" s="140"/>
      <c r="T13" s="107"/>
      <c r="U13" s="108"/>
      <c r="V13" s="141"/>
      <c r="W13" s="142"/>
      <c r="X13" s="143"/>
      <c r="Y13" s="51"/>
      <c r="Z13" s="111"/>
    </row>
    <row r="14" spans="1:26" ht="14.25" x14ac:dyDescent="0.15">
      <c r="A14" s="87"/>
      <c r="B14" s="97"/>
      <c r="C14" s="97"/>
      <c r="D14" s="88"/>
      <c r="E14" s="88"/>
      <c r="F14" s="88"/>
      <c r="G14" s="88"/>
      <c r="H14" s="88"/>
      <c r="I14" s="88"/>
      <c r="J14" s="113"/>
      <c r="K14" s="58"/>
      <c r="L14" s="88"/>
      <c r="M14" s="144" t="s">
        <v>190</v>
      </c>
      <c r="N14" s="145" t="s">
        <v>191</v>
      </c>
      <c r="O14" s="146"/>
      <c r="P14" s="289">
        <v>0.55000000000000004</v>
      </c>
      <c r="Q14" s="134" t="s">
        <v>188</v>
      </c>
      <c r="R14" s="117">
        <v>0.63</v>
      </c>
      <c r="S14" s="134" t="s">
        <v>188</v>
      </c>
      <c r="T14" s="117">
        <v>1</v>
      </c>
      <c r="U14" s="118"/>
      <c r="V14" s="135"/>
      <c r="W14" s="118" t="s">
        <v>189</v>
      </c>
      <c r="X14" s="136">
        <f>T14*P14*R14</f>
        <v>0.34650000000000003</v>
      </c>
      <c r="Y14" s="49" t="s">
        <v>156</v>
      </c>
      <c r="Z14" s="122">
        <f t="shared" ref="Z14" si="2">ROUND(X14,2)</f>
        <v>0.35</v>
      </c>
    </row>
    <row r="15" spans="1:26" x14ac:dyDescent="0.15">
      <c r="A15" s="87"/>
      <c r="B15" s="97"/>
      <c r="C15" s="58"/>
      <c r="D15" s="88"/>
      <c r="E15" s="88"/>
      <c r="F15" s="88"/>
      <c r="G15" s="88"/>
      <c r="H15" s="88"/>
      <c r="I15" s="88"/>
      <c r="J15" s="58"/>
      <c r="K15" s="103"/>
      <c r="L15" s="88"/>
      <c r="M15" s="104"/>
      <c r="N15" s="105"/>
      <c r="O15" s="106"/>
      <c r="P15" s="288"/>
      <c r="Q15" s="108"/>
      <c r="R15" s="107"/>
      <c r="S15" s="108"/>
      <c r="T15" s="107"/>
      <c r="U15" s="108"/>
      <c r="V15" s="109"/>
      <c r="W15" s="108"/>
      <c r="X15" s="110"/>
      <c r="Y15" s="48"/>
      <c r="Z15" s="111"/>
    </row>
    <row r="16" spans="1:26" x14ac:dyDescent="0.15">
      <c r="A16" s="87"/>
      <c r="B16" s="88"/>
      <c r="C16" s="97"/>
      <c r="D16" s="88"/>
      <c r="E16" s="88"/>
      <c r="F16" s="88"/>
      <c r="G16" s="88"/>
      <c r="H16" s="88"/>
      <c r="I16" s="88"/>
      <c r="J16" s="58"/>
      <c r="K16" s="58"/>
      <c r="L16" s="88"/>
      <c r="M16" s="114" t="s">
        <v>160</v>
      </c>
      <c r="N16" s="115" t="s">
        <v>161</v>
      </c>
      <c r="O16" s="116"/>
      <c r="P16" s="289">
        <v>1</v>
      </c>
      <c r="Q16" s="118"/>
      <c r="R16" s="117"/>
      <c r="S16" s="119"/>
      <c r="T16" s="117"/>
      <c r="U16" s="118"/>
      <c r="V16" s="120"/>
      <c r="W16" s="118" t="s">
        <v>183</v>
      </c>
      <c r="X16" s="121">
        <f>P16</f>
        <v>1</v>
      </c>
      <c r="Y16" s="49" t="s">
        <v>148</v>
      </c>
      <c r="Z16" s="122">
        <f t="shared" ref="Z16" si="3">ROUND(X16,2)</f>
        <v>1</v>
      </c>
    </row>
    <row r="17" spans="1:26" ht="14.25" x14ac:dyDescent="0.15">
      <c r="A17" s="87"/>
      <c r="B17" s="88"/>
      <c r="C17" s="97"/>
      <c r="D17" s="88"/>
      <c r="E17" s="88"/>
      <c r="F17" s="88"/>
      <c r="G17" s="88"/>
      <c r="H17" s="88"/>
      <c r="I17" s="88"/>
      <c r="J17" s="113"/>
      <c r="K17" s="103"/>
      <c r="L17" s="88"/>
      <c r="M17" s="125"/>
      <c r="N17" s="147" t="s">
        <v>162</v>
      </c>
      <c r="O17" s="148"/>
      <c r="P17" s="291"/>
      <c r="Q17" s="129"/>
      <c r="R17" s="128"/>
      <c r="S17" s="129"/>
      <c r="T17" s="128"/>
      <c r="U17" s="129"/>
      <c r="V17" s="150"/>
      <c r="W17" s="129"/>
      <c r="X17" s="131"/>
      <c r="Y17" s="50"/>
      <c r="Z17" s="111"/>
    </row>
    <row r="18" spans="1:26" x14ac:dyDescent="0.15">
      <c r="A18" s="87"/>
      <c r="B18" s="88"/>
      <c r="C18" s="97"/>
      <c r="D18" s="88"/>
      <c r="E18" s="88"/>
      <c r="F18" s="88"/>
      <c r="G18" s="88"/>
      <c r="H18" s="88"/>
      <c r="I18" s="88"/>
      <c r="J18" s="58"/>
      <c r="K18" s="103"/>
      <c r="L18" s="88"/>
      <c r="M18" s="151" t="s">
        <v>406</v>
      </c>
      <c r="N18" s="115" t="s">
        <v>192</v>
      </c>
      <c r="O18" s="152"/>
      <c r="P18" s="289">
        <v>0.55000000000000004</v>
      </c>
      <c r="Q18" s="118" t="s">
        <v>188</v>
      </c>
      <c r="R18" s="117">
        <v>1</v>
      </c>
      <c r="S18" s="118"/>
      <c r="T18" s="153"/>
      <c r="U18" s="119"/>
      <c r="V18" s="135"/>
      <c r="W18" s="118" t="s">
        <v>189</v>
      </c>
      <c r="X18" s="136">
        <f>P18*R18</f>
        <v>0.55000000000000004</v>
      </c>
      <c r="Y18" s="49" t="s">
        <v>164</v>
      </c>
      <c r="Z18" s="122">
        <f t="shared" ref="Z18" si="4">ROUND(X18,2)</f>
        <v>0.55000000000000004</v>
      </c>
    </row>
    <row r="19" spans="1:26" x14ac:dyDescent="0.15">
      <c r="A19" s="87"/>
      <c r="B19" s="88"/>
      <c r="C19" s="97"/>
      <c r="D19" s="88"/>
      <c r="E19" s="88"/>
      <c r="F19" s="88"/>
      <c r="G19" s="88"/>
      <c r="H19" s="88"/>
      <c r="I19" s="88"/>
      <c r="J19" s="154"/>
      <c r="K19" s="103"/>
      <c r="L19" s="88"/>
      <c r="M19" s="125"/>
      <c r="N19" s="147"/>
      <c r="O19" s="148"/>
      <c r="P19" s="291"/>
      <c r="Q19" s="129"/>
      <c r="R19" s="128"/>
      <c r="S19" s="129"/>
      <c r="T19" s="128"/>
      <c r="U19" s="129"/>
      <c r="V19" s="150"/>
      <c r="W19" s="129"/>
      <c r="X19" s="155"/>
      <c r="Y19" s="50"/>
      <c r="Z19" s="111"/>
    </row>
    <row r="20" spans="1:26" x14ac:dyDescent="0.15">
      <c r="A20" s="87"/>
      <c r="B20" s="88"/>
      <c r="C20" s="97"/>
      <c r="D20" s="88"/>
      <c r="E20" s="88"/>
      <c r="F20" s="88"/>
      <c r="G20" s="88"/>
      <c r="H20" s="88"/>
      <c r="I20" s="88"/>
      <c r="J20" s="154"/>
      <c r="K20" s="103"/>
      <c r="L20" s="88"/>
      <c r="M20" s="151" t="s">
        <v>193</v>
      </c>
      <c r="N20" s="115" t="s">
        <v>166</v>
      </c>
      <c r="O20" s="152"/>
      <c r="P20" s="289">
        <v>0.55000000000000004</v>
      </c>
      <c r="Q20" s="118" t="s">
        <v>194</v>
      </c>
      <c r="R20" s="117">
        <v>1</v>
      </c>
      <c r="S20" s="118"/>
      <c r="T20" s="117"/>
      <c r="U20" s="119"/>
      <c r="V20" s="135"/>
      <c r="W20" s="118" t="s">
        <v>195</v>
      </c>
      <c r="X20" s="136">
        <f>P20*R20</f>
        <v>0.55000000000000004</v>
      </c>
      <c r="Y20" s="49" t="s">
        <v>151</v>
      </c>
      <c r="Z20" s="122">
        <f t="shared" ref="Z20" si="5">ROUND(X20,2)</f>
        <v>0.55000000000000004</v>
      </c>
    </row>
    <row r="21" spans="1:26" x14ac:dyDescent="0.15">
      <c r="A21" s="87"/>
      <c r="B21" s="88"/>
      <c r="C21" s="88"/>
      <c r="D21" s="88"/>
      <c r="E21" s="88"/>
      <c r="F21" s="88"/>
      <c r="G21" s="88"/>
      <c r="H21" s="88"/>
      <c r="I21" s="88"/>
      <c r="J21" s="103"/>
      <c r="K21" s="103"/>
      <c r="L21" s="88"/>
      <c r="M21" s="104"/>
      <c r="N21" s="105"/>
      <c r="O21" s="106"/>
      <c r="P21" s="149" t="s">
        <v>167</v>
      </c>
      <c r="Q21" s="129"/>
      <c r="R21" s="128"/>
      <c r="S21" s="129"/>
      <c r="T21" s="128"/>
      <c r="U21" s="129"/>
      <c r="V21" s="128" t="s">
        <v>196</v>
      </c>
      <c r="W21" s="129"/>
      <c r="X21" s="155"/>
      <c r="Y21" s="50"/>
      <c r="Z21" s="111"/>
    </row>
    <row r="22" spans="1:26" x14ac:dyDescent="0.15">
      <c r="A22" s="87"/>
      <c r="B22" s="88"/>
      <c r="C22" s="88"/>
      <c r="D22" s="88"/>
      <c r="E22" s="88"/>
      <c r="F22" s="156"/>
      <c r="G22" s="157"/>
      <c r="H22" s="88"/>
      <c r="I22" s="88"/>
      <c r="J22" s="58"/>
      <c r="K22" s="88"/>
      <c r="L22" s="88"/>
      <c r="M22" s="114"/>
      <c r="N22" s="115"/>
      <c r="O22" s="116"/>
      <c r="P22" s="289">
        <v>0.55000000000000004</v>
      </c>
      <c r="Q22" s="118" t="s">
        <v>194</v>
      </c>
      <c r="R22" s="117">
        <v>7.0000000000000007E-2</v>
      </c>
      <c r="S22" s="118" t="s">
        <v>194</v>
      </c>
      <c r="T22" s="117">
        <v>1</v>
      </c>
      <c r="U22" s="118" t="s">
        <v>194</v>
      </c>
      <c r="V22" s="117">
        <v>1.04</v>
      </c>
      <c r="W22" s="118" t="s">
        <v>195</v>
      </c>
      <c r="X22" s="136">
        <f>P22*R22*T22*V22</f>
        <v>4.0040000000000006E-2</v>
      </c>
      <c r="Y22" s="49" t="s">
        <v>168</v>
      </c>
      <c r="Z22" s="122">
        <f t="shared" ref="Z22" si="6">ROUND(X22,2)</f>
        <v>0.04</v>
      </c>
    </row>
    <row r="23" spans="1:26" x14ac:dyDescent="0.15">
      <c r="A23" s="87"/>
      <c r="B23" s="88"/>
      <c r="C23" s="88"/>
      <c r="D23" s="88"/>
      <c r="E23" s="88"/>
      <c r="F23" s="88"/>
      <c r="G23" s="88"/>
      <c r="H23" s="88"/>
      <c r="I23" s="88"/>
      <c r="J23" s="103"/>
      <c r="K23" s="88"/>
      <c r="L23" s="88"/>
      <c r="M23" s="137"/>
      <c r="N23" s="158"/>
      <c r="O23" s="159"/>
      <c r="P23" s="292"/>
      <c r="Q23" s="161"/>
      <c r="R23" s="160"/>
      <c r="S23" s="161"/>
      <c r="T23" s="160"/>
      <c r="U23" s="161"/>
      <c r="V23" s="162"/>
      <c r="W23" s="161"/>
      <c r="X23" s="163"/>
      <c r="Y23" s="52"/>
      <c r="Z23" s="111"/>
    </row>
    <row r="24" spans="1:26" x14ac:dyDescent="0.15">
      <c r="A24" s="87"/>
      <c r="B24" s="102"/>
      <c r="C24" s="88"/>
      <c r="D24" s="88"/>
      <c r="E24" s="88"/>
      <c r="F24" s="88"/>
      <c r="G24" s="88"/>
      <c r="H24" s="88"/>
      <c r="I24" s="88"/>
      <c r="J24" s="103"/>
      <c r="K24" s="164"/>
      <c r="L24" s="88"/>
      <c r="M24" s="165" t="s">
        <v>203</v>
      </c>
      <c r="N24" s="145" t="s">
        <v>205</v>
      </c>
      <c r="O24" s="166"/>
      <c r="P24" s="284">
        <v>0.55000000000000004</v>
      </c>
      <c r="Q24" s="167" t="s">
        <v>63</v>
      </c>
      <c r="R24" s="62">
        <v>1</v>
      </c>
      <c r="S24" s="167"/>
      <c r="T24" s="62"/>
      <c r="U24" s="168"/>
      <c r="V24" s="62"/>
      <c r="W24" s="169" t="s">
        <v>189</v>
      </c>
      <c r="X24" s="170">
        <f>P24*R24</f>
        <v>0.55000000000000004</v>
      </c>
      <c r="Y24" s="53" t="s">
        <v>164</v>
      </c>
      <c r="Z24" s="122">
        <f t="shared" ref="Z24" si="7">ROUND(X24,2)</f>
        <v>0.55000000000000004</v>
      </c>
    </row>
    <row r="25" spans="1:26" ht="14.25" x14ac:dyDescent="0.15">
      <c r="A25" s="87"/>
      <c r="B25" s="58"/>
      <c r="C25" s="171"/>
      <c r="D25" s="172"/>
      <c r="E25" s="172"/>
      <c r="F25" s="173"/>
      <c r="G25" s="174"/>
      <c r="H25" s="175"/>
      <c r="I25" s="176"/>
      <c r="J25" s="175"/>
      <c r="K25" s="173"/>
      <c r="L25" s="164"/>
      <c r="M25" s="137"/>
      <c r="N25" s="158" t="s">
        <v>197</v>
      </c>
      <c r="O25" s="159"/>
      <c r="P25" s="292"/>
      <c r="Q25" s="161"/>
      <c r="R25" s="160"/>
      <c r="S25" s="161"/>
      <c r="T25" s="160"/>
      <c r="U25" s="161"/>
      <c r="V25" s="162"/>
      <c r="W25" s="161"/>
      <c r="X25" s="163"/>
      <c r="Y25" s="52"/>
      <c r="Z25" s="111"/>
    </row>
    <row r="26" spans="1:26" x14ac:dyDescent="0.15">
      <c r="A26" s="87"/>
      <c r="B26" s="58"/>
      <c r="C26" s="172"/>
      <c r="D26" s="171"/>
      <c r="E26" s="171"/>
      <c r="F26" s="173"/>
      <c r="G26" s="174"/>
      <c r="H26" s="172"/>
      <c r="I26" s="172"/>
      <c r="J26" s="172"/>
      <c r="K26" s="172"/>
      <c r="L26" s="164"/>
      <c r="M26" s="165" t="s">
        <v>198</v>
      </c>
      <c r="N26" s="145" t="s">
        <v>199</v>
      </c>
      <c r="O26" s="166"/>
      <c r="P26" s="293">
        <f>+X12</f>
        <v>0.40150000000000002</v>
      </c>
      <c r="Q26" s="167" t="s">
        <v>200</v>
      </c>
      <c r="R26" s="329">
        <f>+X14</f>
        <v>0.34650000000000003</v>
      </c>
      <c r="S26" s="167"/>
      <c r="T26" s="62"/>
      <c r="U26" s="168"/>
      <c r="V26" s="62"/>
      <c r="W26" s="169" t="s">
        <v>189</v>
      </c>
      <c r="X26" s="170">
        <f>P26-R26</f>
        <v>5.4999999999999993E-2</v>
      </c>
      <c r="Y26" s="53" t="s">
        <v>156</v>
      </c>
      <c r="Z26" s="122">
        <f t="shared" ref="Z26" si="8">ROUND(X26,2)</f>
        <v>0.06</v>
      </c>
    </row>
    <row r="27" spans="1:26" x14ac:dyDescent="0.15">
      <c r="A27" s="87"/>
      <c r="B27" s="58"/>
      <c r="C27" s="177"/>
      <c r="D27" s="177"/>
      <c r="E27" s="177"/>
      <c r="F27" s="177"/>
      <c r="G27" s="177"/>
      <c r="H27" s="178"/>
      <c r="I27" s="178"/>
      <c r="J27" s="179"/>
      <c r="K27" s="178"/>
      <c r="L27" s="164"/>
      <c r="M27" s="104"/>
      <c r="N27" s="158" t="s">
        <v>172</v>
      </c>
      <c r="O27" s="159"/>
      <c r="P27" s="292"/>
      <c r="Q27" s="161"/>
      <c r="R27" s="160"/>
      <c r="S27" s="161"/>
      <c r="T27" s="160"/>
      <c r="U27" s="161"/>
      <c r="V27" s="162"/>
      <c r="W27" s="161"/>
      <c r="X27" s="163"/>
      <c r="Y27" s="52"/>
      <c r="Z27" s="111"/>
    </row>
    <row r="28" spans="1:26" x14ac:dyDescent="0.15">
      <c r="A28" s="87"/>
      <c r="B28" s="58"/>
      <c r="C28" s="180"/>
      <c r="D28" s="180"/>
      <c r="E28" s="180"/>
      <c r="F28" s="181"/>
      <c r="G28" s="181"/>
      <c r="H28" s="180"/>
      <c r="I28" s="180"/>
      <c r="J28" s="180"/>
      <c r="K28" s="182"/>
      <c r="L28" s="164"/>
      <c r="M28" s="114" t="s">
        <v>396</v>
      </c>
      <c r="N28" s="145" t="s">
        <v>201</v>
      </c>
      <c r="O28" s="166"/>
      <c r="P28" s="284">
        <v>0.55000000000000004</v>
      </c>
      <c r="Q28" s="169" t="s">
        <v>184</v>
      </c>
      <c r="R28" s="62">
        <v>7.0000000000000007E-2</v>
      </c>
      <c r="S28" s="167"/>
      <c r="T28" s="62"/>
      <c r="U28" s="168"/>
      <c r="V28" s="62"/>
      <c r="W28" s="169" t="s">
        <v>189</v>
      </c>
      <c r="X28" s="170">
        <f>P28*R28</f>
        <v>3.8500000000000006E-2</v>
      </c>
      <c r="Y28" s="53" t="s">
        <v>156</v>
      </c>
      <c r="Z28" s="122">
        <f t="shared" ref="Z28:Z30" si="9">ROUND(X28,2)</f>
        <v>0.04</v>
      </c>
    </row>
    <row r="29" spans="1:26" x14ac:dyDescent="0.15">
      <c r="A29" s="87"/>
      <c r="B29" s="58"/>
      <c r="C29" s="58"/>
      <c r="D29" s="58"/>
      <c r="E29" s="58"/>
      <c r="F29" s="58"/>
      <c r="G29" s="58"/>
      <c r="H29" s="58"/>
      <c r="I29" s="58"/>
      <c r="J29" s="58"/>
      <c r="K29" s="164"/>
      <c r="L29" s="88"/>
      <c r="M29" s="104"/>
      <c r="N29" s="105" t="s">
        <v>399</v>
      </c>
      <c r="O29" s="106"/>
      <c r="P29" s="288"/>
      <c r="Q29" s="108"/>
      <c r="R29" s="107"/>
      <c r="S29" s="108"/>
      <c r="T29" s="107"/>
      <c r="U29" s="108"/>
      <c r="V29" s="109"/>
      <c r="W29" s="108"/>
      <c r="X29" s="110"/>
      <c r="Y29" s="48"/>
      <c r="Z29" s="111"/>
    </row>
    <row r="30" spans="1:26" x14ac:dyDescent="0.15">
      <c r="A30" s="87"/>
      <c r="B30" s="102"/>
      <c r="C30" s="88"/>
      <c r="D30" s="88"/>
      <c r="E30" s="88"/>
      <c r="F30" s="180"/>
      <c r="G30" s="88"/>
      <c r="H30" s="112"/>
      <c r="I30" s="112"/>
      <c r="J30" s="112"/>
      <c r="K30" s="164"/>
      <c r="L30" s="88"/>
      <c r="M30" s="114" t="s">
        <v>397</v>
      </c>
      <c r="N30" s="115" t="s">
        <v>400</v>
      </c>
      <c r="O30" s="116"/>
      <c r="P30" s="328">
        <f>X28</f>
        <v>3.8500000000000006E-2</v>
      </c>
      <c r="Q30" s="169" t="s">
        <v>184</v>
      </c>
      <c r="R30" s="117">
        <v>2.35</v>
      </c>
      <c r="S30" s="119"/>
      <c r="T30" s="117"/>
      <c r="U30" s="118"/>
      <c r="V30" s="120"/>
      <c r="W30" s="169" t="s">
        <v>189</v>
      </c>
      <c r="X30" s="170">
        <f>P30*R30</f>
        <v>9.0475000000000014E-2</v>
      </c>
      <c r="Y30" s="49" t="s">
        <v>398</v>
      </c>
      <c r="Z30" s="122">
        <f t="shared" si="9"/>
        <v>0.09</v>
      </c>
    </row>
    <row r="31" spans="1:26" x14ac:dyDescent="0.15">
      <c r="A31" s="87"/>
      <c r="B31" s="102"/>
      <c r="C31" s="88"/>
      <c r="D31" s="88"/>
      <c r="E31" s="88"/>
      <c r="F31" s="180"/>
      <c r="G31" s="88"/>
      <c r="H31" s="112"/>
      <c r="I31" s="112"/>
      <c r="J31" s="112"/>
      <c r="K31" s="164"/>
      <c r="L31" s="88"/>
      <c r="M31" s="104"/>
      <c r="N31" s="105"/>
      <c r="O31" s="106"/>
      <c r="P31" s="288"/>
      <c r="Q31" s="108"/>
      <c r="R31" s="107"/>
      <c r="S31" s="108"/>
      <c r="T31" s="107"/>
      <c r="U31" s="108"/>
      <c r="V31" s="109"/>
      <c r="W31" s="108"/>
      <c r="X31" s="110"/>
      <c r="Y31" s="48"/>
      <c r="Z31" s="111"/>
    </row>
    <row r="32" spans="1:26" x14ac:dyDescent="0.15">
      <c r="A32" s="87"/>
      <c r="B32" s="102"/>
      <c r="C32" s="88"/>
      <c r="D32" s="88"/>
      <c r="E32" s="88"/>
      <c r="F32" s="180"/>
      <c r="G32" s="88"/>
      <c r="H32" s="112"/>
      <c r="I32" s="112"/>
      <c r="J32" s="112"/>
      <c r="K32" s="88"/>
      <c r="L32" s="88"/>
      <c r="M32" s="114"/>
      <c r="N32" s="115"/>
      <c r="O32" s="116"/>
      <c r="P32" s="289"/>
      <c r="Q32" s="118"/>
      <c r="R32" s="117"/>
      <c r="S32" s="119"/>
      <c r="T32" s="117"/>
      <c r="U32" s="118"/>
      <c r="V32" s="120"/>
      <c r="W32" s="118"/>
      <c r="X32" s="183"/>
      <c r="Y32" s="49"/>
      <c r="Z32" s="122"/>
    </row>
    <row r="33" spans="1:26" x14ac:dyDescent="0.15">
      <c r="A33" s="87"/>
      <c r="B33" s="102"/>
      <c r="C33" s="88"/>
      <c r="D33" s="88"/>
      <c r="E33" s="88"/>
      <c r="F33" s="180"/>
      <c r="G33" s="88"/>
      <c r="H33" s="112"/>
      <c r="I33" s="112"/>
      <c r="J33" s="112"/>
      <c r="K33" s="164"/>
      <c r="L33" s="88"/>
      <c r="M33" s="104"/>
      <c r="N33" s="105"/>
      <c r="O33" s="106"/>
      <c r="P33" s="288"/>
      <c r="Q33" s="108"/>
      <c r="R33" s="107"/>
      <c r="S33" s="108"/>
      <c r="T33" s="107"/>
      <c r="U33" s="108"/>
      <c r="V33" s="109"/>
      <c r="W33" s="108"/>
      <c r="X33" s="110"/>
      <c r="Y33" s="48"/>
      <c r="Z33" s="111"/>
    </row>
    <row r="34" spans="1:26" x14ac:dyDescent="0.15">
      <c r="A34" s="87"/>
      <c r="B34" s="102"/>
      <c r="C34" s="88"/>
      <c r="D34" s="88"/>
      <c r="E34" s="88"/>
      <c r="F34" s="180"/>
      <c r="G34" s="88"/>
      <c r="H34" s="112"/>
      <c r="I34" s="112"/>
      <c r="J34" s="112"/>
      <c r="K34" s="88"/>
      <c r="L34" s="88"/>
      <c r="M34" s="114"/>
      <c r="N34" s="115"/>
      <c r="O34" s="116"/>
      <c r="P34" s="289"/>
      <c r="Q34" s="118"/>
      <c r="R34" s="117"/>
      <c r="S34" s="119"/>
      <c r="T34" s="117"/>
      <c r="U34" s="118"/>
      <c r="V34" s="120"/>
      <c r="W34" s="118"/>
      <c r="X34" s="183"/>
      <c r="Y34" s="49"/>
      <c r="Z34" s="122"/>
    </row>
    <row r="35" spans="1:26" x14ac:dyDescent="0.15">
      <c r="A35" s="87"/>
      <c r="B35" s="98"/>
      <c r="C35" s="88"/>
      <c r="D35" s="88"/>
      <c r="E35" s="88"/>
      <c r="F35" s="180"/>
      <c r="G35" s="88"/>
      <c r="H35" s="112"/>
      <c r="I35" s="112"/>
      <c r="J35" s="112"/>
      <c r="K35" s="88"/>
      <c r="L35" s="88"/>
      <c r="M35" s="125"/>
      <c r="N35" s="147"/>
      <c r="O35" s="148"/>
      <c r="P35" s="290"/>
      <c r="Q35" s="129"/>
      <c r="R35" s="128"/>
      <c r="S35" s="129"/>
      <c r="T35" s="128"/>
      <c r="U35" s="129"/>
      <c r="V35" s="150"/>
      <c r="W35" s="129"/>
      <c r="X35" s="131"/>
      <c r="Y35" s="50"/>
      <c r="Z35" s="184"/>
    </row>
    <row r="36" spans="1:26" x14ac:dyDescent="0.15">
      <c r="A36" s="185"/>
      <c r="B36" s="186"/>
      <c r="C36" s="186"/>
      <c r="D36" s="186"/>
      <c r="E36" s="186"/>
      <c r="F36" s="186"/>
      <c r="G36" s="186"/>
      <c r="H36" s="186"/>
      <c r="I36" s="186"/>
      <c r="J36" s="186"/>
      <c r="K36" s="186"/>
      <c r="L36" s="186"/>
      <c r="M36" s="187"/>
      <c r="N36" s="188"/>
      <c r="O36" s="189"/>
      <c r="P36" s="294"/>
      <c r="Q36" s="191"/>
      <c r="R36" s="190"/>
      <c r="S36" s="191"/>
      <c r="T36" s="190"/>
      <c r="U36" s="191"/>
      <c r="V36" s="192"/>
      <c r="W36" s="191"/>
      <c r="X36" s="193"/>
      <c r="Y36" s="194"/>
      <c r="Z36" s="195"/>
    </row>
    <row r="37" spans="1:26" ht="28.5" customHeight="1" x14ac:dyDescent="0.15">
      <c r="A37" s="196"/>
      <c r="B37" s="196"/>
      <c r="C37" s="196"/>
      <c r="D37" s="196"/>
      <c r="E37" s="196"/>
      <c r="F37" s="196"/>
      <c r="G37" s="196"/>
      <c r="H37" s="196"/>
      <c r="I37" s="196"/>
      <c r="J37" s="196"/>
      <c r="K37" s="196"/>
      <c r="L37" s="196"/>
      <c r="M37" s="196"/>
      <c r="N37" s="196"/>
      <c r="O37" s="196"/>
      <c r="P37" s="295"/>
      <c r="Q37" s="196"/>
      <c r="R37" s="196"/>
      <c r="S37" s="196"/>
      <c r="T37" s="196"/>
      <c r="U37" s="196"/>
      <c r="V37" s="196"/>
      <c r="W37" s="196"/>
      <c r="X37" s="196"/>
      <c r="Y37" s="196"/>
      <c r="Z37" s="196"/>
    </row>
  </sheetData>
  <phoneticPr fontId="1"/>
  <printOptions horizontalCentered="1" verticalCentered="1"/>
  <pageMargins left="0.70866141732283472" right="0.70866141732283472" top="0.74803149606299213" bottom="0.56000000000000005" header="0.31496062992125984" footer="0.31496062992125984"/>
  <pageSetup paperSize="9" scale="9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U98"/>
  <sheetViews>
    <sheetView tabSelected="1" view="pageBreakPreview" topLeftCell="A65" zoomScale="85" zoomScaleNormal="85" zoomScaleSheetLayoutView="85" workbookViewId="0">
      <selection activeCell="F65" sqref="F65"/>
    </sheetView>
  </sheetViews>
  <sheetFormatPr defaultColWidth="9" defaultRowHeight="24" customHeight="1" x14ac:dyDescent="0.15"/>
  <cols>
    <col min="1" max="1" width="18.125" style="251" customWidth="1"/>
    <col min="2" max="2" width="18.5" style="250" customWidth="1"/>
    <col min="3" max="3" width="17.25" style="250" customWidth="1"/>
    <col min="4" max="4" width="5.625" style="250" customWidth="1"/>
    <col min="5" max="5" width="10.5" style="250" customWidth="1"/>
    <col min="6" max="6" width="14.625" style="250" customWidth="1"/>
    <col min="7" max="16384" width="9" style="47"/>
  </cols>
  <sheetData>
    <row r="1" spans="1:21" ht="24" customHeight="1" x14ac:dyDescent="0.15">
      <c r="A1" s="333" t="s">
        <v>278</v>
      </c>
      <c r="B1" s="334"/>
      <c r="C1" s="334"/>
      <c r="D1" s="334"/>
      <c r="E1" s="334"/>
      <c r="F1" s="335"/>
      <c r="G1" s="252"/>
      <c r="H1" s="252"/>
      <c r="I1" s="252"/>
      <c r="J1" s="252"/>
      <c r="K1" s="252"/>
      <c r="L1" s="271"/>
      <c r="M1" s="271"/>
      <c r="N1" s="271"/>
      <c r="O1" s="271"/>
      <c r="P1" s="271"/>
      <c r="Q1" s="271"/>
      <c r="R1" s="271"/>
      <c r="S1" s="271"/>
      <c r="T1" s="271"/>
      <c r="U1" s="271"/>
    </row>
    <row r="2" spans="1:21" ht="24" customHeight="1" x14ac:dyDescent="0.15">
      <c r="A2" s="276" t="s">
        <v>277</v>
      </c>
      <c r="B2" s="276" t="s">
        <v>276</v>
      </c>
      <c r="C2" s="276" t="s">
        <v>275</v>
      </c>
      <c r="D2" s="276" t="s">
        <v>143</v>
      </c>
      <c r="E2" s="276" t="s">
        <v>274</v>
      </c>
      <c r="F2" s="276" t="s">
        <v>273</v>
      </c>
      <c r="G2" s="252"/>
      <c r="H2" s="252"/>
      <c r="I2" s="252"/>
      <c r="J2" s="252"/>
      <c r="K2" s="252"/>
      <c r="L2" s="271"/>
      <c r="M2" s="271"/>
      <c r="N2" s="271"/>
      <c r="O2" s="271"/>
      <c r="P2" s="271"/>
      <c r="Q2" s="271"/>
      <c r="R2" s="271"/>
      <c r="S2" s="271"/>
      <c r="T2" s="271"/>
      <c r="U2" s="271"/>
    </row>
    <row r="3" spans="1:21" ht="24" customHeight="1" x14ac:dyDescent="0.15">
      <c r="A3" s="266" t="s">
        <v>281</v>
      </c>
      <c r="B3" s="265"/>
      <c r="C3" s="265"/>
      <c r="D3" s="264"/>
      <c r="E3" s="267"/>
      <c r="F3" s="264"/>
      <c r="G3" s="252"/>
      <c r="H3" s="252"/>
      <c r="I3" s="252"/>
      <c r="J3" s="252"/>
      <c r="K3" s="252"/>
      <c r="L3" s="271"/>
      <c r="M3" s="271"/>
      <c r="N3" s="271"/>
      <c r="O3" s="271"/>
      <c r="P3" s="271"/>
      <c r="Q3" s="271"/>
      <c r="R3" s="271"/>
      <c r="S3" s="271"/>
      <c r="T3" s="271"/>
      <c r="U3" s="271"/>
    </row>
    <row r="4" spans="1:21" ht="24" customHeight="1" x14ac:dyDescent="0.15">
      <c r="A4" s="270" t="s">
        <v>282</v>
      </c>
      <c r="B4" s="261" t="s">
        <v>375</v>
      </c>
      <c r="C4" s="261" t="s">
        <v>379</v>
      </c>
      <c r="D4" s="259" t="s">
        <v>287</v>
      </c>
      <c r="E4" s="260">
        <v>1</v>
      </c>
      <c r="F4" s="259" t="s">
        <v>373</v>
      </c>
      <c r="G4" s="252"/>
      <c r="H4" s="252"/>
      <c r="I4" s="252"/>
      <c r="J4" s="252"/>
      <c r="K4" s="252"/>
      <c r="L4" s="271"/>
      <c r="M4" s="271"/>
      <c r="N4" s="271"/>
      <c r="O4" s="271"/>
      <c r="P4" s="271"/>
      <c r="Q4" s="271"/>
      <c r="R4" s="271"/>
      <c r="S4" s="271"/>
      <c r="T4" s="271"/>
      <c r="U4" s="271"/>
    </row>
    <row r="5" spans="1:21" ht="24" customHeight="1" x14ac:dyDescent="0.15">
      <c r="A5" s="270" t="s">
        <v>283</v>
      </c>
      <c r="B5" s="269" t="s">
        <v>378</v>
      </c>
      <c r="C5" s="269" t="s">
        <v>380</v>
      </c>
      <c r="D5" s="259" t="s">
        <v>287</v>
      </c>
      <c r="E5" s="260">
        <v>1</v>
      </c>
      <c r="F5" s="259"/>
      <c r="G5" s="252"/>
      <c r="H5" s="252"/>
      <c r="I5" s="252"/>
      <c r="J5" s="252"/>
      <c r="K5" s="252"/>
      <c r="L5" s="271"/>
      <c r="M5" s="271"/>
      <c r="N5" s="271"/>
      <c r="O5" s="271"/>
      <c r="P5" s="271"/>
      <c r="Q5" s="271"/>
      <c r="R5" s="271"/>
      <c r="S5" s="271"/>
      <c r="T5" s="271"/>
      <c r="U5" s="271"/>
    </row>
    <row r="6" spans="1:21" ht="24" customHeight="1" x14ac:dyDescent="0.15">
      <c r="A6" s="270"/>
      <c r="B6" s="269"/>
      <c r="C6" s="269"/>
      <c r="D6" s="259"/>
      <c r="E6" s="260"/>
      <c r="F6" s="259"/>
      <c r="G6" s="252"/>
      <c r="H6" s="252"/>
      <c r="I6" s="252"/>
      <c r="J6" s="252"/>
      <c r="K6" s="252"/>
      <c r="L6" s="271"/>
      <c r="M6" s="271"/>
      <c r="N6" s="271"/>
      <c r="O6" s="271"/>
      <c r="P6" s="271"/>
      <c r="Q6" s="271"/>
      <c r="R6" s="271"/>
      <c r="S6" s="271"/>
      <c r="T6" s="271"/>
      <c r="U6" s="271"/>
    </row>
    <row r="7" spans="1:21" ht="24" customHeight="1" x14ac:dyDescent="0.15">
      <c r="A7" s="270" t="s">
        <v>284</v>
      </c>
      <c r="B7" s="269"/>
      <c r="C7" s="261"/>
      <c r="D7" s="259"/>
      <c r="E7" s="260"/>
      <c r="F7" s="259"/>
      <c r="G7" s="252"/>
      <c r="H7" s="252"/>
      <c r="I7" s="252"/>
      <c r="J7" s="252"/>
      <c r="K7" s="252"/>
      <c r="L7" s="271"/>
      <c r="M7" s="271"/>
      <c r="N7" s="271"/>
      <c r="O7" s="271"/>
      <c r="P7" s="271"/>
      <c r="Q7" s="271"/>
      <c r="R7" s="271"/>
      <c r="S7" s="271"/>
      <c r="T7" s="271"/>
      <c r="U7" s="271"/>
    </row>
    <row r="8" spans="1:21" ht="24" customHeight="1" x14ac:dyDescent="0.15">
      <c r="A8" s="262" t="s">
        <v>323</v>
      </c>
      <c r="B8" s="261"/>
      <c r="C8" s="261"/>
      <c r="D8" s="259"/>
      <c r="E8" s="260"/>
      <c r="F8" s="259"/>
      <c r="G8" s="252"/>
      <c r="H8" s="252"/>
      <c r="I8" s="252"/>
      <c r="J8" s="252"/>
      <c r="K8" s="252"/>
      <c r="L8" s="271"/>
      <c r="M8" s="271"/>
      <c r="N8" s="271"/>
      <c r="O8" s="271"/>
      <c r="P8" s="271"/>
      <c r="Q8" s="271"/>
      <c r="R8" s="271"/>
      <c r="S8" s="271"/>
      <c r="T8" s="271"/>
      <c r="U8" s="271"/>
    </row>
    <row r="9" spans="1:21" ht="24" customHeight="1" x14ac:dyDescent="0.15">
      <c r="A9" s="262" t="s">
        <v>285</v>
      </c>
      <c r="B9" s="261" t="s">
        <v>288</v>
      </c>
      <c r="C9" s="261" t="s">
        <v>289</v>
      </c>
      <c r="D9" s="259" t="s">
        <v>272</v>
      </c>
      <c r="E9" s="260">
        <v>1</v>
      </c>
      <c r="F9" s="259"/>
      <c r="G9" s="252"/>
      <c r="H9" s="252"/>
      <c r="I9" s="252"/>
      <c r="J9" s="252"/>
      <c r="K9" s="252"/>
      <c r="L9" s="271"/>
      <c r="M9" s="271"/>
      <c r="N9" s="271"/>
      <c r="O9" s="271"/>
      <c r="P9" s="271"/>
      <c r="Q9" s="271"/>
      <c r="R9" s="271"/>
      <c r="S9" s="271"/>
      <c r="T9" s="271"/>
      <c r="U9" s="271"/>
    </row>
    <row r="10" spans="1:21" ht="24" customHeight="1" x14ac:dyDescent="0.15">
      <c r="A10" s="262" t="s">
        <v>286</v>
      </c>
      <c r="B10" s="261" t="s">
        <v>288</v>
      </c>
      <c r="C10" s="261" t="s">
        <v>290</v>
      </c>
      <c r="D10" s="259" t="s">
        <v>272</v>
      </c>
      <c r="E10" s="260">
        <v>1</v>
      </c>
      <c r="F10" s="259"/>
      <c r="G10" s="252"/>
      <c r="H10" s="252"/>
      <c r="I10" s="252"/>
      <c r="J10" s="252"/>
      <c r="K10" s="252"/>
      <c r="L10" s="271"/>
      <c r="M10" s="271"/>
      <c r="N10" s="271"/>
      <c r="O10" s="271"/>
      <c r="P10" s="271"/>
      <c r="Q10" s="271"/>
      <c r="R10" s="271"/>
      <c r="S10" s="271"/>
      <c r="T10" s="271"/>
      <c r="U10" s="271"/>
    </row>
    <row r="11" spans="1:21" ht="24" customHeight="1" x14ac:dyDescent="0.15">
      <c r="A11" s="262" t="s">
        <v>292</v>
      </c>
      <c r="B11" s="261" t="s">
        <v>288</v>
      </c>
      <c r="C11" s="261" t="s">
        <v>291</v>
      </c>
      <c r="D11" s="259" t="s">
        <v>272</v>
      </c>
      <c r="E11" s="260">
        <v>1</v>
      </c>
      <c r="F11" s="259"/>
      <c r="G11" s="252"/>
      <c r="H11" s="252"/>
      <c r="I11" s="252"/>
      <c r="J11" s="252"/>
      <c r="K11" s="252"/>
      <c r="L11" s="271"/>
      <c r="M11" s="271"/>
      <c r="N11" s="271"/>
      <c r="O11" s="271"/>
      <c r="P11" s="271"/>
      <c r="Q11" s="271"/>
      <c r="R11" s="271"/>
      <c r="S11" s="271"/>
      <c r="T11" s="271"/>
      <c r="U11" s="271"/>
    </row>
    <row r="12" spans="1:21" ht="24" customHeight="1" x14ac:dyDescent="0.15">
      <c r="A12" s="262" t="s">
        <v>293</v>
      </c>
      <c r="B12" s="261" t="s">
        <v>288</v>
      </c>
      <c r="C12" s="261" t="s">
        <v>298</v>
      </c>
      <c r="D12" s="259" t="s">
        <v>272</v>
      </c>
      <c r="E12" s="260">
        <v>1</v>
      </c>
      <c r="F12" s="259"/>
      <c r="G12" s="252"/>
      <c r="H12" s="252"/>
      <c r="I12" s="252"/>
      <c r="J12" s="252"/>
      <c r="K12" s="252"/>
      <c r="L12" s="271"/>
      <c r="M12" s="271"/>
      <c r="N12" s="271"/>
      <c r="O12" s="271"/>
      <c r="P12" s="271"/>
      <c r="Q12" s="271"/>
      <c r="R12" s="271"/>
      <c r="S12" s="271"/>
      <c r="T12" s="271"/>
      <c r="U12" s="271"/>
    </row>
    <row r="13" spans="1:21" ht="24" customHeight="1" x14ac:dyDescent="0.15">
      <c r="A13" s="262" t="s">
        <v>294</v>
      </c>
      <c r="B13" s="261" t="s">
        <v>288</v>
      </c>
      <c r="C13" s="261" t="s">
        <v>299</v>
      </c>
      <c r="D13" s="259" t="s">
        <v>272</v>
      </c>
      <c r="E13" s="260">
        <v>1</v>
      </c>
      <c r="F13" s="259"/>
      <c r="G13" s="252"/>
      <c r="H13" s="252"/>
      <c r="I13" s="252"/>
      <c r="J13" s="252"/>
      <c r="K13" s="252"/>
      <c r="L13" s="271"/>
      <c r="M13" s="271"/>
      <c r="N13" s="271"/>
      <c r="O13" s="271"/>
      <c r="P13" s="271"/>
      <c r="Q13" s="271"/>
      <c r="R13" s="271"/>
      <c r="S13" s="271"/>
      <c r="T13" s="271"/>
      <c r="U13" s="271"/>
    </row>
    <row r="14" spans="1:21" ht="24" customHeight="1" x14ac:dyDescent="0.15">
      <c r="A14" s="262" t="s">
        <v>286</v>
      </c>
      <c r="B14" s="261" t="s">
        <v>288</v>
      </c>
      <c r="C14" s="261" t="s">
        <v>300</v>
      </c>
      <c r="D14" s="259" t="s">
        <v>272</v>
      </c>
      <c r="E14" s="260">
        <v>1</v>
      </c>
      <c r="F14" s="259"/>
      <c r="G14" s="252"/>
      <c r="H14" s="252"/>
      <c r="I14" s="252"/>
      <c r="J14" s="252"/>
      <c r="K14" s="252"/>
      <c r="L14" s="271"/>
      <c r="M14" s="271"/>
      <c r="N14" s="271"/>
      <c r="O14" s="271"/>
      <c r="P14" s="271"/>
      <c r="Q14" s="271"/>
      <c r="R14" s="271"/>
      <c r="S14" s="271"/>
      <c r="T14" s="271"/>
      <c r="U14" s="271"/>
    </row>
    <row r="15" spans="1:21" ht="24" customHeight="1" x14ac:dyDescent="0.15">
      <c r="A15" s="262" t="s">
        <v>294</v>
      </c>
      <c r="B15" s="261" t="s">
        <v>288</v>
      </c>
      <c r="C15" s="261" t="s">
        <v>301</v>
      </c>
      <c r="D15" s="259" t="s">
        <v>272</v>
      </c>
      <c r="E15" s="260">
        <v>1</v>
      </c>
      <c r="F15" s="259"/>
      <c r="G15" s="252"/>
      <c r="H15" s="252"/>
      <c r="I15" s="252"/>
      <c r="J15" s="252"/>
      <c r="K15" s="252"/>
      <c r="L15" s="271"/>
      <c r="M15" s="271"/>
      <c r="N15" s="271"/>
      <c r="O15" s="271"/>
      <c r="P15" s="271"/>
      <c r="Q15" s="271"/>
      <c r="R15" s="271"/>
      <c r="S15" s="271"/>
      <c r="T15" s="271"/>
      <c r="U15" s="271"/>
    </row>
    <row r="16" spans="1:21" ht="24" customHeight="1" x14ac:dyDescent="0.15">
      <c r="A16" s="262" t="s">
        <v>286</v>
      </c>
      <c r="B16" s="261" t="s">
        <v>288</v>
      </c>
      <c r="C16" s="261" t="s">
        <v>302</v>
      </c>
      <c r="D16" s="259" t="s">
        <v>272</v>
      </c>
      <c r="E16" s="260">
        <v>1</v>
      </c>
      <c r="F16" s="259"/>
      <c r="G16" s="252"/>
      <c r="H16" s="252"/>
      <c r="I16" s="252"/>
      <c r="J16" s="252"/>
      <c r="K16" s="252"/>
      <c r="L16" s="271"/>
      <c r="M16" s="271"/>
      <c r="N16" s="271"/>
      <c r="O16" s="271"/>
      <c r="P16" s="271"/>
      <c r="Q16" s="271"/>
      <c r="R16" s="271"/>
      <c r="S16" s="271"/>
      <c r="T16" s="271"/>
      <c r="U16" s="271"/>
    </row>
    <row r="17" spans="1:21" ht="24" customHeight="1" x14ac:dyDescent="0.15">
      <c r="A17" s="262" t="s">
        <v>295</v>
      </c>
      <c r="B17" s="261" t="s">
        <v>288</v>
      </c>
      <c r="C17" s="261" t="s">
        <v>303</v>
      </c>
      <c r="D17" s="259" t="s">
        <v>272</v>
      </c>
      <c r="E17" s="260">
        <v>1</v>
      </c>
      <c r="F17" s="259"/>
      <c r="G17" s="252"/>
      <c r="H17" s="252"/>
      <c r="I17" s="252"/>
      <c r="J17" s="252"/>
      <c r="K17" s="252"/>
      <c r="L17" s="271"/>
      <c r="M17" s="271"/>
      <c r="N17" s="271"/>
      <c r="O17" s="271"/>
      <c r="P17" s="271"/>
      <c r="Q17" s="271"/>
      <c r="R17" s="271"/>
      <c r="S17" s="271"/>
      <c r="T17" s="271"/>
      <c r="U17" s="271"/>
    </row>
    <row r="18" spans="1:21" ht="24" customHeight="1" x14ac:dyDescent="0.15">
      <c r="A18" s="262" t="s">
        <v>296</v>
      </c>
      <c r="B18" s="261" t="s">
        <v>288</v>
      </c>
      <c r="C18" s="261" t="s">
        <v>304</v>
      </c>
      <c r="D18" s="259" t="s">
        <v>297</v>
      </c>
      <c r="E18" s="260">
        <v>1</v>
      </c>
      <c r="F18" s="259"/>
      <c r="G18" s="252"/>
      <c r="H18" s="252"/>
      <c r="I18" s="252"/>
      <c r="J18" s="252"/>
      <c r="K18" s="252"/>
      <c r="L18" s="271"/>
      <c r="M18" s="271"/>
      <c r="N18" s="271"/>
      <c r="O18" s="271"/>
      <c r="P18" s="271"/>
      <c r="Q18" s="271"/>
      <c r="R18" s="271"/>
      <c r="S18" s="271"/>
      <c r="T18" s="271"/>
      <c r="U18" s="271"/>
    </row>
    <row r="19" spans="1:21" ht="24" customHeight="1" x14ac:dyDescent="0.15">
      <c r="A19" s="270" t="s">
        <v>321</v>
      </c>
      <c r="B19" s="269"/>
      <c r="C19" s="261"/>
      <c r="D19" s="259"/>
      <c r="E19" s="268"/>
      <c r="F19" s="259"/>
      <c r="G19" s="252"/>
      <c r="H19" s="252"/>
      <c r="I19" s="252"/>
      <c r="J19" s="252"/>
      <c r="K19" s="252"/>
      <c r="L19" s="271"/>
      <c r="M19" s="271"/>
      <c r="N19" s="271"/>
      <c r="O19" s="271"/>
      <c r="P19" s="271"/>
      <c r="Q19" s="271"/>
      <c r="R19" s="271"/>
      <c r="S19" s="271"/>
      <c r="T19" s="271"/>
      <c r="U19" s="271"/>
    </row>
    <row r="20" spans="1:21" ht="24" customHeight="1" x14ac:dyDescent="0.15">
      <c r="A20" s="262" t="s">
        <v>293</v>
      </c>
      <c r="B20" s="261" t="s">
        <v>288</v>
      </c>
      <c r="C20" s="261" t="s">
        <v>305</v>
      </c>
      <c r="D20" s="259" t="s">
        <v>272</v>
      </c>
      <c r="E20" s="260">
        <v>1</v>
      </c>
      <c r="F20" s="259"/>
      <c r="G20" s="252"/>
      <c r="H20" s="252"/>
      <c r="I20" s="252"/>
      <c r="J20" s="252"/>
      <c r="K20" s="252"/>
      <c r="L20" s="271"/>
      <c r="M20" s="271"/>
      <c r="N20" s="271"/>
      <c r="O20" s="271"/>
      <c r="P20" s="271"/>
      <c r="Q20" s="271"/>
      <c r="R20" s="271"/>
      <c r="S20" s="271"/>
      <c r="T20" s="271"/>
      <c r="U20" s="271"/>
    </row>
    <row r="21" spans="1:21" ht="24" customHeight="1" x14ac:dyDescent="0.15">
      <c r="A21" s="262" t="s">
        <v>286</v>
      </c>
      <c r="B21" s="261" t="s">
        <v>288</v>
      </c>
      <c r="C21" s="261" t="s">
        <v>307</v>
      </c>
      <c r="D21" s="259" t="s">
        <v>272</v>
      </c>
      <c r="E21" s="260">
        <v>1</v>
      </c>
      <c r="F21" s="259"/>
      <c r="G21" s="252"/>
      <c r="H21" s="252"/>
      <c r="I21" s="252"/>
      <c r="J21" s="252"/>
      <c r="K21" s="252"/>
    </row>
    <row r="22" spans="1:21" ht="24" customHeight="1" x14ac:dyDescent="0.15">
      <c r="A22" s="262" t="s">
        <v>293</v>
      </c>
      <c r="B22" s="261" t="s">
        <v>288</v>
      </c>
      <c r="C22" s="261" t="s">
        <v>308</v>
      </c>
      <c r="D22" s="259" t="s">
        <v>272</v>
      </c>
      <c r="E22" s="260">
        <v>1</v>
      </c>
      <c r="F22" s="259"/>
      <c r="G22" s="252"/>
      <c r="H22" s="252"/>
      <c r="I22" s="252"/>
      <c r="J22" s="252"/>
      <c r="K22" s="252"/>
    </row>
    <row r="23" spans="1:21" ht="24" customHeight="1" x14ac:dyDescent="0.15">
      <c r="A23" s="262" t="s">
        <v>306</v>
      </c>
      <c r="B23" s="261" t="s">
        <v>288</v>
      </c>
      <c r="C23" s="261" t="s">
        <v>309</v>
      </c>
      <c r="D23" s="259" t="s">
        <v>272</v>
      </c>
      <c r="E23" s="260">
        <v>1</v>
      </c>
      <c r="F23" s="259"/>
      <c r="G23" s="252"/>
      <c r="H23" s="252"/>
      <c r="I23" s="252"/>
      <c r="J23" s="252"/>
      <c r="K23" s="252"/>
    </row>
    <row r="24" spans="1:21" ht="24" customHeight="1" x14ac:dyDescent="0.15">
      <c r="A24" s="262" t="s">
        <v>295</v>
      </c>
      <c r="B24" s="261" t="s">
        <v>288</v>
      </c>
      <c r="C24" s="261" t="s">
        <v>310</v>
      </c>
      <c r="D24" s="259" t="s">
        <v>272</v>
      </c>
      <c r="E24" s="260">
        <v>1</v>
      </c>
      <c r="F24" s="259"/>
      <c r="G24" s="252"/>
      <c r="H24" s="252"/>
      <c r="I24" s="252"/>
      <c r="J24" s="252"/>
      <c r="K24" s="252"/>
    </row>
    <row r="25" spans="1:21" ht="24" customHeight="1" x14ac:dyDescent="0.15">
      <c r="A25" s="262" t="s">
        <v>286</v>
      </c>
      <c r="B25" s="261" t="s">
        <v>288</v>
      </c>
      <c r="C25" s="261" t="s">
        <v>311</v>
      </c>
      <c r="D25" s="259" t="s">
        <v>272</v>
      </c>
      <c r="E25" s="260">
        <v>1</v>
      </c>
      <c r="F25" s="259"/>
      <c r="G25" s="252"/>
      <c r="H25" s="252"/>
      <c r="I25" s="252"/>
      <c r="J25" s="252"/>
      <c r="K25" s="252"/>
    </row>
    <row r="26" spans="1:21" ht="24" customHeight="1" x14ac:dyDescent="0.15">
      <c r="A26" s="262" t="s">
        <v>294</v>
      </c>
      <c r="B26" s="261" t="s">
        <v>288</v>
      </c>
      <c r="C26" s="261" t="s">
        <v>312</v>
      </c>
      <c r="D26" s="259" t="s">
        <v>272</v>
      </c>
      <c r="E26" s="260">
        <v>1</v>
      </c>
      <c r="F26" s="259"/>
      <c r="G26" s="252"/>
      <c r="H26" s="252"/>
      <c r="I26" s="252"/>
      <c r="J26" s="252"/>
      <c r="K26" s="252"/>
    </row>
    <row r="27" spans="1:21" ht="24" customHeight="1" x14ac:dyDescent="0.15">
      <c r="A27" s="262" t="s">
        <v>286</v>
      </c>
      <c r="B27" s="261" t="s">
        <v>288</v>
      </c>
      <c r="C27" s="261" t="s">
        <v>317</v>
      </c>
      <c r="D27" s="259" t="s">
        <v>272</v>
      </c>
      <c r="E27" s="260">
        <v>1</v>
      </c>
      <c r="F27" s="259"/>
      <c r="G27" s="252"/>
      <c r="H27" s="252"/>
      <c r="I27" s="252"/>
      <c r="J27" s="252"/>
      <c r="K27" s="252"/>
    </row>
    <row r="28" spans="1:21" ht="24" customHeight="1" x14ac:dyDescent="0.15">
      <c r="A28" s="262" t="s">
        <v>293</v>
      </c>
      <c r="B28" s="261" t="s">
        <v>288</v>
      </c>
      <c r="C28" s="261" t="s">
        <v>318</v>
      </c>
      <c r="D28" s="259" t="s">
        <v>272</v>
      </c>
      <c r="E28" s="260">
        <v>1</v>
      </c>
      <c r="F28" s="259"/>
      <c r="G28" s="252"/>
      <c r="H28" s="252"/>
      <c r="I28" s="252"/>
      <c r="J28" s="252"/>
      <c r="K28" s="252"/>
    </row>
    <row r="29" spans="1:21" ht="24" customHeight="1" x14ac:dyDescent="0.15">
      <c r="A29" s="262" t="s">
        <v>294</v>
      </c>
      <c r="B29" s="261" t="s">
        <v>288</v>
      </c>
      <c r="C29" s="261" t="s">
        <v>319</v>
      </c>
      <c r="D29" s="259" t="s">
        <v>272</v>
      </c>
      <c r="E29" s="260">
        <v>1</v>
      </c>
      <c r="F29" s="259"/>
      <c r="G29" s="252"/>
      <c r="H29" s="252"/>
      <c r="I29" s="252"/>
      <c r="J29" s="252"/>
      <c r="K29" s="252"/>
    </row>
    <row r="30" spans="1:21" ht="24" customHeight="1" x14ac:dyDescent="0.15">
      <c r="A30" s="262" t="s">
        <v>313</v>
      </c>
      <c r="B30" s="261" t="s">
        <v>288</v>
      </c>
      <c r="C30" s="261" t="s">
        <v>320</v>
      </c>
      <c r="D30" s="259" t="s">
        <v>272</v>
      </c>
      <c r="E30" s="260">
        <v>1</v>
      </c>
      <c r="F30" s="259"/>
      <c r="G30" s="252"/>
      <c r="H30" s="252"/>
      <c r="I30" s="252"/>
      <c r="J30" s="252"/>
      <c r="K30" s="252"/>
    </row>
    <row r="31" spans="1:21" ht="24" customHeight="1" x14ac:dyDescent="0.15">
      <c r="A31" s="262" t="s">
        <v>314</v>
      </c>
      <c r="B31" s="261" t="s">
        <v>315</v>
      </c>
      <c r="C31" s="261" t="s">
        <v>316</v>
      </c>
      <c r="D31" s="259" t="s">
        <v>297</v>
      </c>
      <c r="E31" s="260">
        <v>1</v>
      </c>
      <c r="F31" s="259"/>
      <c r="G31" s="252"/>
      <c r="H31" s="252"/>
      <c r="I31" s="252"/>
      <c r="J31" s="252"/>
      <c r="K31" s="252"/>
    </row>
    <row r="32" spans="1:21" ht="24" customHeight="1" x14ac:dyDescent="0.15">
      <c r="A32" s="262" t="s">
        <v>322</v>
      </c>
      <c r="B32" s="261"/>
      <c r="C32" s="261"/>
      <c r="D32" s="259"/>
      <c r="E32" s="260"/>
      <c r="F32" s="259"/>
      <c r="G32" s="252"/>
      <c r="H32" s="252"/>
      <c r="I32" s="252"/>
      <c r="J32" s="252"/>
      <c r="K32" s="252"/>
    </row>
    <row r="33" spans="1:11" ht="24" customHeight="1" x14ac:dyDescent="0.15">
      <c r="A33" s="258" t="s">
        <v>314</v>
      </c>
      <c r="B33" s="257" t="s">
        <v>315</v>
      </c>
      <c r="C33" s="257" t="s">
        <v>316</v>
      </c>
      <c r="D33" s="255" t="s">
        <v>297</v>
      </c>
      <c r="E33" s="256">
        <v>1</v>
      </c>
      <c r="F33" s="255"/>
      <c r="G33" s="252"/>
      <c r="H33" s="252"/>
      <c r="I33" s="252"/>
      <c r="J33" s="252"/>
      <c r="K33" s="252"/>
    </row>
    <row r="34" spans="1:11" ht="24" customHeight="1" x14ac:dyDescent="0.15">
      <c r="A34" s="266" t="s">
        <v>293</v>
      </c>
      <c r="B34" s="265" t="s">
        <v>288</v>
      </c>
      <c r="C34" s="265" t="s">
        <v>325</v>
      </c>
      <c r="D34" s="264" t="s">
        <v>272</v>
      </c>
      <c r="E34" s="267">
        <v>1</v>
      </c>
      <c r="F34" s="264"/>
      <c r="G34" s="252"/>
      <c r="H34" s="252"/>
      <c r="I34" s="252"/>
      <c r="J34" s="252"/>
      <c r="K34" s="252"/>
    </row>
    <row r="35" spans="1:11" ht="24" customHeight="1" x14ac:dyDescent="0.15">
      <c r="A35" s="262" t="s">
        <v>286</v>
      </c>
      <c r="B35" s="261" t="s">
        <v>288</v>
      </c>
      <c r="C35" s="261" t="s">
        <v>326</v>
      </c>
      <c r="D35" s="259" t="s">
        <v>272</v>
      </c>
      <c r="E35" s="260">
        <v>1</v>
      </c>
      <c r="F35" s="259"/>
      <c r="G35" s="252"/>
      <c r="H35" s="252"/>
      <c r="I35" s="252"/>
      <c r="J35" s="252"/>
      <c r="K35" s="252"/>
    </row>
    <row r="36" spans="1:11" ht="24" customHeight="1" x14ac:dyDescent="0.15">
      <c r="A36" s="262" t="s">
        <v>293</v>
      </c>
      <c r="B36" s="261" t="s">
        <v>288</v>
      </c>
      <c r="C36" s="261" t="s">
        <v>327</v>
      </c>
      <c r="D36" s="259" t="s">
        <v>272</v>
      </c>
      <c r="E36" s="260">
        <v>1</v>
      </c>
      <c r="F36" s="259"/>
      <c r="G36" s="252"/>
      <c r="H36" s="252"/>
      <c r="I36" s="252"/>
      <c r="J36" s="252"/>
      <c r="K36" s="252"/>
    </row>
    <row r="37" spans="1:11" ht="24" customHeight="1" x14ac:dyDescent="0.15">
      <c r="A37" s="262" t="s">
        <v>286</v>
      </c>
      <c r="B37" s="261" t="s">
        <v>288</v>
      </c>
      <c r="C37" s="261" t="s">
        <v>328</v>
      </c>
      <c r="D37" s="259" t="s">
        <v>272</v>
      </c>
      <c r="E37" s="260">
        <v>1</v>
      </c>
      <c r="F37" s="259"/>
      <c r="G37" s="252"/>
      <c r="H37" s="252"/>
      <c r="I37" s="252"/>
      <c r="J37" s="252"/>
      <c r="K37" s="252"/>
    </row>
    <row r="38" spans="1:11" ht="24" customHeight="1" x14ac:dyDescent="0.15">
      <c r="A38" s="262" t="s">
        <v>295</v>
      </c>
      <c r="B38" s="261" t="s">
        <v>288</v>
      </c>
      <c r="C38" s="261" t="s">
        <v>329</v>
      </c>
      <c r="D38" s="259" t="s">
        <v>272</v>
      </c>
      <c r="E38" s="260">
        <v>1</v>
      </c>
      <c r="F38" s="259"/>
      <c r="G38" s="252"/>
      <c r="H38" s="252"/>
      <c r="I38" s="252"/>
      <c r="J38" s="252"/>
      <c r="K38" s="252"/>
    </row>
    <row r="39" spans="1:11" ht="24" customHeight="1" x14ac:dyDescent="0.15">
      <c r="A39" s="262" t="s">
        <v>294</v>
      </c>
      <c r="B39" s="261" t="s">
        <v>288</v>
      </c>
      <c r="C39" s="261" t="s">
        <v>330</v>
      </c>
      <c r="D39" s="259" t="s">
        <v>272</v>
      </c>
      <c r="E39" s="260">
        <v>1</v>
      </c>
      <c r="F39" s="259"/>
      <c r="G39" s="252"/>
      <c r="H39" s="252"/>
      <c r="I39" s="252"/>
      <c r="J39" s="252"/>
      <c r="K39" s="252"/>
    </row>
    <row r="40" spans="1:11" ht="24" customHeight="1" x14ac:dyDescent="0.15">
      <c r="A40" s="262" t="s">
        <v>306</v>
      </c>
      <c r="B40" s="261" t="s">
        <v>288</v>
      </c>
      <c r="C40" s="261" t="s">
        <v>309</v>
      </c>
      <c r="D40" s="259" t="s">
        <v>272</v>
      </c>
      <c r="E40" s="260">
        <v>1</v>
      </c>
      <c r="F40" s="259"/>
      <c r="G40" s="252"/>
      <c r="H40" s="252"/>
      <c r="I40" s="252"/>
      <c r="J40" s="252"/>
      <c r="K40" s="252"/>
    </row>
    <row r="41" spans="1:11" ht="24" customHeight="1" x14ac:dyDescent="0.15">
      <c r="A41" s="262" t="s">
        <v>286</v>
      </c>
      <c r="B41" s="261" t="s">
        <v>288</v>
      </c>
      <c r="C41" s="261" t="s">
        <v>331</v>
      </c>
      <c r="D41" s="259" t="s">
        <v>272</v>
      </c>
      <c r="E41" s="260">
        <v>1</v>
      </c>
      <c r="F41" s="259"/>
      <c r="G41" s="252"/>
      <c r="H41" s="252"/>
      <c r="I41" s="252"/>
      <c r="J41" s="252"/>
      <c r="K41" s="252"/>
    </row>
    <row r="42" spans="1:11" ht="24" customHeight="1" x14ac:dyDescent="0.15">
      <c r="A42" s="262" t="s">
        <v>296</v>
      </c>
      <c r="B42" s="261" t="s">
        <v>288</v>
      </c>
      <c r="C42" s="261" t="s">
        <v>332</v>
      </c>
      <c r="D42" s="259" t="s">
        <v>272</v>
      </c>
      <c r="E42" s="260">
        <v>1</v>
      </c>
      <c r="F42" s="259"/>
      <c r="G42" s="252"/>
      <c r="H42" s="252"/>
      <c r="I42" s="252"/>
      <c r="J42" s="252"/>
      <c r="K42" s="252"/>
    </row>
    <row r="43" spans="1:11" ht="24" customHeight="1" x14ac:dyDescent="0.15">
      <c r="A43" s="262" t="s">
        <v>286</v>
      </c>
      <c r="B43" s="261" t="s">
        <v>288</v>
      </c>
      <c r="C43" s="261" t="s">
        <v>333</v>
      </c>
      <c r="D43" s="259" t="s">
        <v>272</v>
      </c>
      <c r="E43" s="260">
        <v>1</v>
      </c>
      <c r="F43" s="259"/>
      <c r="G43" s="252"/>
      <c r="H43" s="252"/>
      <c r="I43" s="252"/>
      <c r="J43" s="252"/>
      <c r="K43" s="252"/>
    </row>
    <row r="44" spans="1:11" ht="24" customHeight="1" x14ac:dyDescent="0.15">
      <c r="A44" s="262" t="s">
        <v>306</v>
      </c>
      <c r="B44" s="261" t="s">
        <v>288</v>
      </c>
      <c r="C44" s="261" t="s">
        <v>309</v>
      </c>
      <c r="D44" s="259" t="s">
        <v>272</v>
      </c>
      <c r="E44" s="260">
        <v>1</v>
      </c>
      <c r="F44" s="259"/>
      <c r="G44" s="252"/>
      <c r="H44" s="252"/>
      <c r="I44" s="252"/>
      <c r="J44" s="252"/>
      <c r="K44" s="252"/>
    </row>
    <row r="45" spans="1:11" ht="24" customHeight="1" x14ac:dyDescent="0.15">
      <c r="A45" s="262" t="s">
        <v>286</v>
      </c>
      <c r="B45" s="261" t="s">
        <v>288</v>
      </c>
      <c r="C45" s="261" t="s">
        <v>334</v>
      </c>
      <c r="D45" s="259" t="s">
        <v>272</v>
      </c>
      <c r="E45" s="260">
        <v>1</v>
      </c>
      <c r="F45" s="259"/>
      <c r="G45" s="252"/>
      <c r="H45" s="252"/>
      <c r="I45" s="252"/>
      <c r="J45" s="252"/>
      <c r="K45" s="252"/>
    </row>
    <row r="46" spans="1:11" ht="24" customHeight="1" x14ac:dyDescent="0.15">
      <c r="A46" s="262" t="s">
        <v>324</v>
      </c>
      <c r="B46" s="261"/>
      <c r="C46" s="261"/>
      <c r="D46" s="259"/>
      <c r="E46" s="260"/>
      <c r="F46" s="259"/>
      <c r="G46" s="252"/>
      <c r="H46" s="252"/>
      <c r="I46" s="252"/>
      <c r="J46" s="252"/>
      <c r="K46" s="252"/>
    </row>
    <row r="47" spans="1:11" ht="24" customHeight="1" x14ac:dyDescent="0.15">
      <c r="A47" s="262" t="s">
        <v>314</v>
      </c>
      <c r="B47" s="261" t="s">
        <v>315</v>
      </c>
      <c r="C47" s="261" t="s">
        <v>316</v>
      </c>
      <c r="D47" s="259" t="s">
        <v>297</v>
      </c>
      <c r="E47" s="260">
        <v>1</v>
      </c>
      <c r="F47" s="259"/>
      <c r="G47" s="252"/>
      <c r="H47" s="252"/>
      <c r="I47" s="252"/>
      <c r="J47" s="252"/>
      <c r="K47" s="252"/>
    </row>
    <row r="48" spans="1:11" ht="24" customHeight="1" x14ac:dyDescent="0.15">
      <c r="A48" s="262" t="s">
        <v>335</v>
      </c>
      <c r="B48" s="261" t="s">
        <v>339</v>
      </c>
      <c r="C48" s="261" t="s">
        <v>316</v>
      </c>
      <c r="D48" s="259" t="s">
        <v>297</v>
      </c>
      <c r="E48" s="260">
        <v>1</v>
      </c>
      <c r="F48" s="259"/>
      <c r="G48" s="252"/>
      <c r="H48" s="252"/>
      <c r="I48" s="252"/>
      <c r="J48" s="252"/>
      <c r="K48" s="252"/>
    </row>
    <row r="49" spans="1:11" ht="24" customHeight="1" x14ac:dyDescent="0.15">
      <c r="A49" s="262" t="s">
        <v>336</v>
      </c>
      <c r="B49" s="261"/>
      <c r="C49" s="261" t="s">
        <v>357</v>
      </c>
      <c r="D49" s="259" t="s">
        <v>297</v>
      </c>
      <c r="E49" s="260">
        <v>3</v>
      </c>
      <c r="F49" s="259"/>
      <c r="G49" s="252"/>
      <c r="H49" s="252"/>
      <c r="I49" s="252"/>
      <c r="J49" s="252"/>
      <c r="K49" s="252"/>
    </row>
    <row r="50" spans="1:11" ht="24" customHeight="1" x14ac:dyDescent="0.15">
      <c r="A50" s="262" t="s">
        <v>337</v>
      </c>
      <c r="B50" s="261"/>
      <c r="C50" s="261" t="s">
        <v>356</v>
      </c>
      <c r="D50" s="259" t="s">
        <v>343</v>
      </c>
      <c r="E50" s="260">
        <v>2.2999999999999998</v>
      </c>
      <c r="F50" s="259"/>
      <c r="G50" s="252"/>
      <c r="H50" s="252"/>
      <c r="I50" s="252"/>
      <c r="J50" s="252"/>
      <c r="K50" s="252"/>
    </row>
    <row r="51" spans="1:11" ht="24" customHeight="1" x14ac:dyDescent="0.15">
      <c r="A51" s="262" t="s">
        <v>388</v>
      </c>
      <c r="B51" s="261" t="s">
        <v>389</v>
      </c>
      <c r="C51" s="261" t="s">
        <v>393</v>
      </c>
      <c r="D51" s="259" t="s">
        <v>394</v>
      </c>
      <c r="E51" s="260">
        <v>1</v>
      </c>
      <c r="F51" s="259"/>
      <c r="G51" s="252"/>
      <c r="H51" s="252"/>
      <c r="I51" s="252"/>
      <c r="J51" s="252"/>
      <c r="K51" s="252"/>
    </row>
    <row r="52" spans="1:11" ht="24" customHeight="1" x14ac:dyDescent="0.15">
      <c r="A52" s="262" t="s">
        <v>338</v>
      </c>
      <c r="B52" s="261"/>
      <c r="C52" s="261"/>
      <c r="D52" s="259"/>
      <c r="E52" s="263"/>
      <c r="F52" s="259"/>
      <c r="G52" s="252"/>
      <c r="H52" s="252"/>
      <c r="I52" s="252"/>
      <c r="J52" s="252"/>
      <c r="K52" s="252"/>
    </row>
    <row r="53" spans="1:11" ht="24" customHeight="1" x14ac:dyDescent="0.15">
      <c r="A53" s="262" t="s">
        <v>314</v>
      </c>
      <c r="B53" s="261" t="s">
        <v>315</v>
      </c>
      <c r="C53" s="261" t="s">
        <v>340</v>
      </c>
      <c r="D53" s="259" t="s">
        <v>297</v>
      </c>
      <c r="E53" s="260">
        <v>1</v>
      </c>
      <c r="F53" s="259"/>
      <c r="G53" s="252"/>
      <c r="H53" s="252"/>
      <c r="I53" s="252"/>
      <c r="J53" s="252"/>
      <c r="K53" s="252"/>
    </row>
    <row r="54" spans="1:11" ht="24" customHeight="1" x14ac:dyDescent="0.15">
      <c r="A54" s="262" t="s">
        <v>294</v>
      </c>
      <c r="B54" s="261" t="s">
        <v>288</v>
      </c>
      <c r="C54" s="261" t="s">
        <v>341</v>
      </c>
      <c r="D54" s="259" t="s">
        <v>272</v>
      </c>
      <c r="E54" s="260">
        <v>1</v>
      </c>
      <c r="F54" s="259"/>
      <c r="G54" s="252"/>
      <c r="H54" s="252"/>
      <c r="I54" s="252"/>
      <c r="J54" s="252"/>
      <c r="K54" s="252"/>
    </row>
    <row r="55" spans="1:11" ht="24" customHeight="1" x14ac:dyDescent="0.15">
      <c r="A55" s="262" t="s">
        <v>294</v>
      </c>
      <c r="B55" s="261" t="s">
        <v>288</v>
      </c>
      <c r="C55" s="261" t="s">
        <v>342</v>
      </c>
      <c r="D55" s="259" t="s">
        <v>272</v>
      </c>
      <c r="E55" s="260">
        <v>1</v>
      </c>
      <c r="F55" s="259"/>
      <c r="G55" s="252"/>
      <c r="H55" s="252"/>
      <c r="I55" s="252"/>
      <c r="J55" s="252"/>
      <c r="K55" s="252"/>
    </row>
    <row r="56" spans="1:11" ht="24" customHeight="1" x14ac:dyDescent="0.15">
      <c r="A56" s="262" t="s">
        <v>335</v>
      </c>
      <c r="B56" s="261" t="s">
        <v>339</v>
      </c>
      <c r="C56" s="261" t="s">
        <v>340</v>
      </c>
      <c r="D56" s="259" t="s">
        <v>297</v>
      </c>
      <c r="E56" s="260">
        <v>1</v>
      </c>
      <c r="F56" s="259"/>
      <c r="G56" s="252"/>
      <c r="H56" s="252"/>
      <c r="I56" s="252"/>
      <c r="J56" s="252"/>
      <c r="K56" s="252"/>
    </row>
    <row r="57" spans="1:11" ht="24" customHeight="1" x14ac:dyDescent="0.15">
      <c r="A57" s="262" t="s">
        <v>336</v>
      </c>
      <c r="B57" s="261"/>
      <c r="C57" s="261" t="s">
        <v>340</v>
      </c>
      <c r="D57" s="259" t="s">
        <v>297</v>
      </c>
      <c r="E57" s="260">
        <v>2</v>
      </c>
      <c r="F57" s="259"/>
      <c r="G57" s="252"/>
      <c r="H57" s="252"/>
      <c r="I57" s="252"/>
      <c r="J57" s="252"/>
      <c r="K57" s="252"/>
    </row>
    <row r="58" spans="1:11" ht="24" customHeight="1" x14ac:dyDescent="0.15">
      <c r="A58" s="262" t="s">
        <v>337</v>
      </c>
      <c r="B58" s="261"/>
      <c r="C58" s="261" t="s">
        <v>355</v>
      </c>
      <c r="D58" s="259" t="s">
        <v>343</v>
      </c>
      <c r="E58" s="260">
        <v>1.8</v>
      </c>
      <c r="F58" s="259"/>
      <c r="G58" s="252"/>
      <c r="H58" s="252"/>
      <c r="I58" s="252"/>
      <c r="J58" s="252"/>
      <c r="K58" s="252"/>
    </row>
    <row r="59" spans="1:11" ht="24" customHeight="1" x14ac:dyDescent="0.15">
      <c r="A59" s="262" t="s">
        <v>388</v>
      </c>
      <c r="B59" s="261" t="s">
        <v>389</v>
      </c>
      <c r="C59" s="261" t="s">
        <v>395</v>
      </c>
      <c r="D59" s="259" t="s">
        <v>394</v>
      </c>
      <c r="E59" s="260">
        <v>1</v>
      </c>
      <c r="F59" s="259"/>
      <c r="G59" s="252"/>
      <c r="H59" s="252"/>
      <c r="I59" s="252"/>
      <c r="J59" s="252"/>
      <c r="K59" s="252"/>
    </row>
    <row r="60" spans="1:11" ht="24" customHeight="1" x14ac:dyDescent="0.15">
      <c r="A60" s="262" t="s">
        <v>344</v>
      </c>
      <c r="B60" s="261"/>
      <c r="C60" s="261"/>
      <c r="D60" s="259"/>
      <c r="E60" s="263"/>
      <c r="F60" s="259"/>
      <c r="G60" s="252"/>
      <c r="H60" s="252"/>
      <c r="I60" s="252"/>
      <c r="J60" s="252"/>
      <c r="K60" s="252"/>
    </row>
    <row r="61" spans="1:11" ht="24" customHeight="1" x14ac:dyDescent="0.15">
      <c r="A61" s="262" t="s">
        <v>345</v>
      </c>
      <c r="B61" s="261" t="s">
        <v>351</v>
      </c>
      <c r="C61" s="261" t="s">
        <v>354</v>
      </c>
      <c r="D61" s="259" t="s">
        <v>297</v>
      </c>
      <c r="E61" s="260">
        <v>2</v>
      </c>
      <c r="F61" s="259"/>
      <c r="G61" s="252"/>
      <c r="H61" s="252"/>
      <c r="I61" s="252"/>
      <c r="J61" s="252"/>
      <c r="K61" s="252"/>
    </row>
    <row r="62" spans="1:11" ht="24" customHeight="1" x14ac:dyDescent="0.15">
      <c r="A62" s="262" t="s">
        <v>346</v>
      </c>
      <c r="B62" s="261" t="s">
        <v>352</v>
      </c>
      <c r="C62" s="261" t="s">
        <v>316</v>
      </c>
      <c r="D62" s="259" t="s">
        <v>359</v>
      </c>
      <c r="E62" s="260">
        <v>1</v>
      </c>
      <c r="F62" s="259"/>
      <c r="G62" s="252"/>
      <c r="H62" s="252"/>
      <c r="I62" s="252"/>
      <c r="J62" s="252"/>
      <c r="K62" s="252"/>
    </row>
    <row r="63" spans="1:11" ht="24" customHeight="1" x14ac:dyDescent="0.15">
      <c r="A63" s="262" t="s">
        <v>347</v>
      </c>
      <c r="B63" s="261" t="s">
        <v>352</v>
      </c>
      <c r="C63" s="261" t="s">
        <v>316</v>
      </c>
      <c r="D63" s="259" t="s">
        <v>359</v>
      </c>
      <c r="E63" s="260">
        <v>1</v>
      </c>
      <c r="F63" s="259"/>
      <c r="G63" s="252"/>
      <c r="H63" s="252"/>
      <c r="I63" s="252"/>
      <c r="J63" s="252"/>
      <c r="K63" s="252"/>
    </row>
    <row r="64" spans="1:11" ht="24" customHeight="1" x14ac:dyDescent="0.15">
      <c r="A64" s="258" t="s">
        <v>348</v>
      </c>
      <c r="B64" s="257" t="s">
        <v>353</v>
      </c>
      <c r="C64" s="257" t="s">
        <v>372</v>
      </c>
      <c r="D64" s="255" t="s">
        <v>359</v>
      </c>
      <c r="E64" s="256">
        <v>1</v>
      </c>
      <c r="F64" s="255"/>
      <c r="G64" s="252"/>
      <c r="H64" s="252"/>
      <c r="I64" s="252"/>
      <c r="J64" s="252"/>
      <c r="K64" s="252"/>
    </row>
    <row r="65" spans="1:11" ht="24" customHeight="1" x14ac:dyDescent="0.15">
      <c r="A65" s="266" t="s">
        <v>349</v>
      </c>
      <c r="B65" s="265" t="s">
        <v>72</v>
      </c>
      <c r="C65" s="265"/>
      <c r="D65" s="264" t="s">
        <v>359</v>
      </c>
      <c r="E65" s="267">
        <v>1</v>
      </c>
      <c r="F65" s="264"/>
      <c r="G65" s="252"/>
      <c r="H65" s="252"/>
      <c r="I65" s="252"/>
      <c r="J65" s="252"/>
      <c r="K65" s="252"/>
    </row>
    <row r="66" spans="1:11" ht="24" customHeight="1" x14ac:dyDescent="0.15">
      <c r="A66" s="262" t="s">
        <v>350</v>
      </c>
      <c r="B66" s="261"/>
      <c r="C66" s="261" t="s">
        <v>358</v>
      </c>
      <c r="D66" s="259" t="s">
        <v>297</v>
      </c>
      <c r="E66" s="260">
        <v>2</v>
      </c>
      <c r="F66" s="259"/>
      <c r="G66" s="252"/>
      <c r="H66" s="252"/>
      <c r="I66" s="252"/>
      <c r="J66" s="252"/>
      <c r="K66" s="252"/>
    </row>
    <row r="67" spans="1:11" ht="24" customHeight="1" x14ac:dyDescent="0.15">
      <c r="A67" s="275"/>
      <c r="B67" s="274"/>
      <c r="C67" s="274"/>
      <c r="D67" s="272"/>
      <c r="E67" s="273"/>
      <c r="F67" s="272"/>
      <c r="G67" s="252"/>
      <c r="H67" s="252"/>
      <c r="I67" s="252"/>
      <c r="J67" s="252"/>
      <c r="K67" s="252"/>
    </row>
    <row r="68" spans="1:11" ht="24" customHeight="1" x14ac:dyDescent="0.15">
      <c r="A68" s="262" t="s">
        <v>360</v>
      </c>
      <c r="B68" s="261"/>
      <c r="C68" s="261"/>
      <c r="D68" s="259"/>
      <c r="E68" s="263"/>
      <c r="F68" s="259"/>
      <c r="G68" s="252"/>
      <c r="H68" s="252"/>
      <c r="I68" s="252"/>
      <c r="J68" s="252"/>
      <c r="K68" s="252"/>
    </row>
    <row r="69" spans="1:11" ht="24" customHeight="1" x14ac:dyDescent="0.15">
      <c r="A69" s="262" t="s">
        <v>361</v>
      </c>
      <c r="B69" s="261" t="s">
        <v>363</v>
      </c>
      <c r="C69" s="261"/>
      <c r="D69" s="259" t="s">
        <v>364</v>
      </c>
      <c r="E69" s="404"/>
      <c r="F69" s="259"/>
      <c r="G69" s="252"/>
      <c r="H69" s="252"/>
      <c r="I69" s="252"/>
      <c r="J69" s="252"/>
      <c r="K69" s="252"/>
    </row>
    <row r="70" spans="1:11" ht="24" customHeight="1" x14ac:dyDescent="0.15">
      <c r="A70" s="262" t="s">
        <v>362</v>
      </c>
      <c r="B70" s="261" t="s">
        <v>363</v>
      </c>
      <c r="C70" s="261"/>
      <c r="D70" s="259" t="s">
        <v>364</v>
      </c>
      <c r="E70" s="404"/>
      <c r="F70" s="259"/>
      <c r="G70" s="252"/>
      <c r="H70" s="252"/>
      <c r="I70" s="252"/>
      <c r="J70" s="252"/>
      <c r="K70" s="252"/>
    </row>
    <row r="71" spans="1:11" ht="24" customHeight="1" x14ac:dyDescent="0.15">
      <c r="A71" s="262" t="s">
        <v>53</v>
      </c>
      <c r="B71" s="261" t="s">
        <v>363</v>
      </c>
      <c r="C71" s="261"/>
      <c r="D71" s="259" t="s">
        <v>364</v>
      </c>
      <c r="E71" s="404"/>
      <c r="F71" s="259"/>
      <c r="G71" s="252"/>
      <c r="H71" s="252"/>
      <c r="I71" s="252"/>
      <c r="J71" s="252"/>
      <c r="K71" s="252"/>
    </row>
    <row r="72" spans="1:11" ht="24" customHeight="1" x14ac:dyDescent="0.15">
      <c r="A72" s="262"/>
      <c r="B72" s="261"/>
      <c r="C72" s="261"/>
      <c r="D72" s="259"/>
      <c r="E72" s="260"/>
      <c r="F72" s="259"/>
      <c r="G72" s="252"/>
      <c r="H72" s="252"/>
      <c r="I72" s="252"/>
      <c r="J72" s="252"/>
      <c r="K72" s="252"/>
    </row>
    <row r="73" spans="1:11" ht="24" customHeight="1" x14ac:dyDescent="0.15">
      <c r="A73" s="262" t="s">
        <v>365</v>
      </c>
      <c r="B73" s="261"/>
      <c r="C73" s="261"/>
      <c r="D73" s="259"/>
      <c r="E73" s="260"/>
      <c r="F73" s="259"/>
      <c r="G73" s="252"/>
      <c r="H73" s="252"/>
      <c r="I73" s="252"/>
      <c r="J73" s="252"/>
      <c r="K73" s="252"/>
    </row>
    <row r="74" spans="1:11" ht="24" customHeight="1" x14ac:dyDescent="0.15">
      <c r="A74" s="262" t="s">
        <v>366</v>
      </c>
      <c r="B74" s="261" t="s">
        <v>381</v>
      </c>
      <c r="C74" s="261" t="s">
        <v>382</v>
      </c>
      <c r="D74" s="259" t="s">
        <v>271</v>
      </c>
      <c r="E74" s="260">
        <v>1.8</v>
      </c>
      <c r="F74" s="259"/>
      <c r="G74" s="252"/>
      <c r="H74" s="252"/>
      <c r="I74" s="252"/>
      <c r="J74" s="252"/>
      <c r="K74" s="252"/>
    </row>
    <row r="75" spans="1:11" ht="24" customHeight="1" x14ac:dyDescent="0.15">
      <c r="A75" s="262" t="s">
        <v>367</v>
      </c>
      <c r="B75" s="261"/>
      <c r="C75" s="261"/>
      <c r="D75" s="259" t="s">
        <v>279</v>
      </c>
      <c r="E75" s="260">
        <v>0.5</v>
      </c>
      <c r="F75" s="259"/>
      <c r="G75" s="252"/>
      <c r="H75" s="252"/>
      <c r="I75" s="252"/>
      <c r="J75" s="252"/>
      <c r="K75" s="252"/>
    </row>
    <row r="76" spans="1:11" ht="24" customHeight="1" x14ac:dyDescent="0.15">
      <c r="A76" s="262" t="s">
        <v>368</v>
      </c>
      <c r="B76" s="261"/>
      <c r="C76" s="261"/>
      <c r="D76" s="259" t="s">
        <v>168</v>
      </c>
      <c r="E76" s="260">
        <v>0.4</v>
      </c>
      <c r="F76" s="259"/>
      <c r="G76" s="252"/>
      <c r="H76" s="252"/>
      <c r="I76" s="252"/>
      <c r="J76" s="252"/>
      <c r="K76" s="252"/>
    </row>
    <row r="77" spans="1:11" ht="24" customHeight="1" x14ac:dyDescent="0.15">
      <c r="A77" s="262" t="s">
        <v>280</v>
      </c>
      <c r="B77" s="261"/>
      <c r="C77" s="261"/>
      <c r="D77" s="259" t="s">
        <v>279</v>
      </c>
      <c r="E77" s="260">
        <v>0.3</v>
      </c>
      <c r="F77" s="259"/>
      <c r="G77" s="252"/>
      <c r="H77" s="252"/>
      <c r="I77" s="252"/>
      <c r="J77" s="252"/>
      <c r="K77" s="252"/>
    </row>
    <row r="78" spans="1:11" ht="24" customHeight="1" x14ac:dyDescent="0.15">
      <c r="A78" s="262" t="s">
        <v>369</v>
      </c>
      <c r="B78" s="261" t="s">
        <v>371</v>
      </c>
      <c r="C78" s="261"/>
      <c r="D78" s="259" t="s">
        <v>271</v>
      </c>
      <c r="E78" s="260">
        <v>0.9</v>
      </c>
      <c r="F78" s="259"/>
      <c r="G78" s="252"/>
      <c r="H78" s="252"/>
      <c r="I78" s="252"/>
      <c r="J78" s="252"/>
      <c r="K78" s="252"/>
    </row>
    <row r="79" spans="1:11" ht="24" customHeight="1" x14ac:dyDescent="0.15">
      <c r="A79" s="262" t="str">
        <f>'複合工集計(管土工)'!A17</f>
        <v>下層路盤工</v>
      </c>
      <c r="B79" s="261" t="s">
        <v>404</v>
      </c>
      <c r="C79" s="261" t="s">
        <v>405</v>
      </c>
      <c r="D79" s="259" t="s">
        <v>279</v>
      </c>
      <c r="E79" s="260">
        <v>0.5</v>
      </c>
      <c r="F79" s="259"/>
      <c r="G79" s="252"/>
      <c r="H79" s="252"/>
      <c r="I79" s="252"/>
      <c r="J79" s="252"/>
      <c r="K79" s="252"/>
    </row>
    <row r="80" spans="1:11" ht="24" customHeight="1" x14ac:dyDescent="0.15">
      <c r="A80" s="262" t="s">
        <v>370</v>
      </c>
      <c r="B80" s="261" t="s">
        <v>383</v>
      </c>
      <c r="C80" s="261" t="s">
        <v>382</v>
      </c>
      <c r="D80" s="259" t="s">
        <v>279</v>
      </c>
      <c r="E80" s="260">
        <v>0.5</v>
      </c>
      <c r="F80" s="259"/>
      <c r="G80" s="252"/>
      <c r="H80" s="252"/>
      <c r="I80" s="252"/>
      <c r="J80" s="252"/>
      <c r="K80" s="252"/>
    </row>
    <row r="81" spans="1:11" ht="24" customHeight="1" x14ac:dyDescent="0.15">
      <c r="A81" s="262" t="s">
        <v>202</v>
      </c>
      <c r="B81" s="261" t="s">
        <v>384</v>
      </c>
      <c r="C81" s="261" t="s">
        <v>385</v>
      </c>
      <c r="D81" s="259" t="s">
        <v>279</v>
      </c>
      <c r="E81" s="260">
        <v>0.5</v>
      </c>
      <c r="F81" s="259"/>
      <c r="G81" s="252"/>
      <c r="H81" s="252"/>
      <c r="I81" s="252"/>
      <c r="J81" s="252"/>
      <c r="K81" s="252"/>
    </row>
    <row r="82" spans="1:11" ht="24" customHeight="1" x14ac:dyDescent="0.15">
      <c r="A82" s="262" t="s">
        <v>386</v>
      </c>
      <c r="B82" s="261"/>
      <c r="C82" s="261"/>
      <c r="D82" s="259" t="s">
        <v>168</v>
      </c>
      <c r="E82" s="260">
        <f>'複合工集計(管土工)'!L25</f>
        <v>0.1</v>
      </c>
      <c r="F82" s="259"/>
      <c r="G82" s="252"/>
      <c r="H82" s="252"/>
      <c r="I82" s="252"/>
      <c r="J82" s="252"/>
      <c r="K82" s="252"/>
    </row>
    <row r="83" spans="1:11" ht="24" customHeight="1" x14ac:dyDescent="0.15">
      <c r="A83" s="262" t="s">
        <v>401</v>
      </c>
      <c r="B83" s="261"/>
      <c r="C83" s="261"/>
      <c r="D83" s="259" t="s">
        <v>168</v>
      </c>
      <c r="E83" s="268">
        <f>'複合工集計(管土工)'!L27</f>
        <v>0.04</v>
      </c>
      <c r="F83" s="259"/>
      <c r="G83" s="252"/>
      <c r="H83" s="252"/>
      <c r="I83" s="252"/>
      <c r="J83" s="252"/>
      <c r="K83" s="252"/>
    </row>
    <row r="84" spans="1:11" ht="24" customHeight="1" x14ac:dyDescent="0.15">
      <c r="A84" s="262" t="s">
        <v>402</v>
      </c>
      <c r="B84" s="261"/>
      <c r="C84" s="261"/>
      <c r="D84" s="259" t="s">
        <v>403</v>
      </c>
      <c r="E84" s="268">
        <f>'複合工集計(管土工)'!L29</f>
        <v>0.08</v>
      </c>
      <c r="F84" s="259"/>
      <c r="G84" s="252"/>
      <c r="H84" s="252"/>
      <c r="I84" s="252"/>
      <c r="J84" s="252"/>
      <c r="K84" s="252"/>
    </row>
    <row r="85" spans="1:11" ht="24" customHeight="1" x14ac:dyDescent="0.15">
      <c r="A85" s="262"/>
      <c r="B85" s="261"/>
      <c r="C85" s="261"/>
      <c r="D85" s="259"/>
      <c r="E85" s="260"/>
      <c r="F85" s="259"/>
      <c r="G85" s="252"/>
      <c r="H85" s="252"/>
      <c r="I85" s="252"/>
      <c r="J85" s="252"/>
      <c r="K85" s="252"/>
    </row>
    <row r="86" spans="1:11" ht="24" customHeight="1" x14ac:dyDescent="0.15">
      <c r="A86" s="262"/>
      <c r="B86" s="261"/>
      <c r="C86" s="261"/>
      <c r="D86" s="259"/>
      <c r="E86" s="260"/>
      <c r="F86" s="259"/>
      <c r="G86" s="252"/>
      <c r="H86" s="252"/>
      <c r="I86" s="252"/>
      <c r="J86" s="252"/>
      <c r="K86" s="252"/>
    </row>
    <row r="87" spans="1:11" ht="24" customHeight="1" x14ac:dyDescent="0.15">
      <c r="A87" s="262"/>
      <c r="B87" s="261"/>
      <c r="C87" s="261"/>
      <c r="D87" s="259"/>
      <c r="E87" s="260"/>
      <c r="F87" s="259"/>
      <c r="G87" s="252"/>
      <c r="H87" s="252"/>
      <c r="I87" s="252"/>
      <c r="J87" s="252"/>
      <c r="K87" s="252"/>
    </row>
    <row r="88" spans="1:11" ht="24" customHeight="1" x14ac:dyDescent="0.15">
      <c r="A88" s="262"/>
      <c r="B88" s="261"/>
      <c r="C88" s="261"/>
      <c r="D88" s="259"/>
      <c r="E88" s="260"/>
      <c r="F88" s="259"/>
      <c r="G88" s="252"/>
      <c r="H88" s="252"/>
      <c r="I88" s="252"/>
      <c r="J88" s="252"/>
      <c r="K88" s="252"/>
    </row>
    <row r="89" spans="1:11" ht="24" customHeight="1" x14ac:dyDescent="0.15">
      <c r="A89" s="262"/>
      <c r="B89" s="261"/>
      <c r="C89" s="261"/>
      <c r="D89" s="259"/>
      <c r="E89" s="260"/>
      <c r="F89" s="259"/>
      <c r="G89" s="252"/>
      <c r="H89" s="252"/>
      <c r="I89" s="252"/>
      <c r="J89" s="252"/>
      <c r="K89" s="252"/>
    </row>
    <row r="90" spans="1:11" ht="24" customHeight="1" x14ac:dyDescent="0.15">
      <c r="A90" s="262"/>
      <c r="B90" s="261"/>
      <c r="C90" s="261"/>
      <c r="D90" s="259"/>
      <c r="E90" s="260"/>
      <c r="F90" s="259"/>
      <c r="G90" s="252"/>
      <c r="H90" s="252"/>
      <c r="I90" s="252"/>
      <c r="J90" s="252"/>
      <c r="K90" s="252"/>
    </row>
    <row r="91" spans="1:11" ht="24" customHeight="1" x14ac:dyDescent="0.15">
      <c r="A91" s="262"/>
      <c r="B91" s="261"/>
      <c r="C91" s="261"/>
      <c r="D91" s="259"/>
      <c r="E91" s="260"/>
      <c r="F91" s="259"/>
      <c r="G91" s="252"/>
      <c r="H91" s="252"/>
      <c r="I91" s="252"/>
      <c r="J91" s="252"/>
      <c r="K91" s="252"/>
    </row>
    <row r="92" spans="1:11" ht="24" customHeight="1" x14ac:dyDescent="0.15">
      <c r="A92" s="262"/>
      <c r="B92" s="261"/>
      <c r="C92" s="261"/>
      <c r="D92" s="259"/>
      <c r="E92" s="260"/>
      <c r="F92" s="259"/>
      <c r="G92" s="252"/>
      <c r="H92" s="252"/>
      <c r="I92" s="252"/>
      <c r="J92" s="252"/>
      <c r="K92" s="252"/>
    </row>
    <row r="93" spans="1:11" ht="24" customHeight="1" x14ac:dyDescent="0.15">
      <c r="A93" s="262"/>
      <c r="B93" s="261"/>
      <c r="C93" s="261"/>
      <c r="D93" s="259"/>
      <c r="E93" s="260"/>
      <c r="F93" s="259"/>
      <c r="G93" s="252"/>
      <c r="H93" s="252"/>
      <c r="I93" s="252"/>
      <c r="J93" s="252"/>
      <c r="K93" s="252"/>
    </row>
    <row r="94" spans="1:11" ht="24" customHeight="1" x14ac:dyDescent="0.15">
      <c r="A94" s="262"/>
      <c r="B94" s="261"/>
      <c r="C94" s="261"/>
      <c r="D94" s="259"/>
      <c r="E94" s="260"/>
      <c r="F94" s="259"/>
      <c r="G94" s="252"/>
      <c r="H94" s="252"/>
      <c r="I94" s="252"/>
      <c r="J94" s="252"/>
      <c r="K94" s="252"/>
    </row>
    <row r="95" spans="1:11" ht="24" customHeight="1" x14ac:dyDescent="0.15">
      <c r="A95" s="258"/>
      <c r="B95" s="257"/>
      <c r="C95" s="257"/>
      <c r="D95" s="255"/>
      <c r="E95" s="256"/>
      <c r="F95" s="255"/>
      <c r="G95" s="252"/>
      <c r="H95" s="252"/>
      <c r="I95" s="252"/>
      <c r="J95" s="252"/>
      <c r="K95" s="252"/>
    </row>
    <row r="96" spans="1:11" ht="24" customHeight="1" x14ac:dyDescent="0.15">
      <c r="A96" s="254"/>
      <c r="B96" s="253"/>
      <c r="C96" s="253"/>
      <c r="D96" s="253"/>
      <c r="E96" s="253"/>
      <c r="F96" s="253"/>
      <c r="G96" s="252"/>
      <c r="H96" s="252"/>
      <c r="I96" s="252"/>
      <c r="J96" s="252"/>
      <c r="K96" s="252"/>
    </row>
    <row r="97" spans="1:11" ht="24" customHeight="1" x14ac:dyDescent="0.15">
      <c r="A97" s="254"/>
      <c r="B97" s="253"/>
      <c r="C97" s="253"/>
      <c r="D97" s="253"/>
      <c r="E97" s="253"/>
      <c r="F97" s="253"/>
      <c r="G97" s="252"/>
      <c r="H97" s="252"/>
      <c r="I97" s="252"/>
      <c r="J97" s="252"/>
      <c r="K97" s="252"/>
    </row>
    <row r="98" spans="1:11" ht="24" customHeight="1" x14ac:dyDescent="0.15">
      <c r="A98" s="254"/>
      <c r="B98" s="253"/>
      <c r="C98" s="253"/>
      <c r="D98" s="253"/>
      <c r="E98" s="253"/>
      <c r="F98" s="253"/>
      <c r="G98" s="252"/>
      <c r="H98" s="252"/>
      <c r="I98" s="252"/>
      <c r="J98" s="252"/>
      <c r="K98" s="252"/>
    </row>
  </sheetData>
  <mergeCells count="1">
    <mergeCell ref="A1:F1"/>
  </mergeCells>
  <phoneticPr fontId="1"/>
  <printOptions horizontalCentered="1"/>
  <pageMargins left="0.74803149606299213" right="0.59" top="0.86" bottom="0.62" header="0.51181102362204722" footer="0.51181102362204722"/>
  <pageSetup paperSize="9" scale="93" orientation="portrait" r:id="rId1"/>
  <headerFooter alignWithMargins="0"/>
  <rowBreaks count="2" manualBreakCount="2">
    <brk id="33" max="5" man="1"/>
    <brk id="64"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70C0"/>
  </sheetPr>
  <dimension ref="A1:Q20"/>
  <sheetViews>
    <sheetView showZeros="0" view="pageBreakPreview" zoomScale="90" zoomScaleNormal="100" zoomScaleSheetLayoutView="90" workbookViewId="0">
      <selection activeCell="D1" sqref="D1"/>
    </sheetView>
  </sheetViews>
  <sheetFormatPr defaultColWidth="9" defaultRowHeight="15.95" customHeight="1" x14ac:dyDescent="0.15"/>
  <cols>
    <col min="1" max="1" width="3.25" style="1" bestFit="1" customWidth="1"/>
    <col min="2" max="2" width="7" style="1" bestFit="1" customWidth="1"/>
    <col min="3" max="12" width="12.625" style="1" customWidth="1"/>
    <col min="13" max="16384" width="9" style="1"/>
  </cols>
  <sheetData>
    <row r="1" spans="1:17" ht="15.95" customHeight="1" x14ac:dyDescent="0.15">
      <c r="B1" s="18" t="s">
        <v>38</v>
      </c>
      <c r="L1" s="24">
        <v>1</v>
      </c>
    </row>
    <row r="3" spans="1:17" ht="15.95" customHeight="1" x14ac:dyDescent="0.15">
      <c r="B3" s="336"/>
      <c r="C3" s="337" t="s">
        <v>34</v>
      </c>
      <c r="D3" s="338"/>
      <c r="E3" s="338"/>
      <c r="F3" s="338"/>
      <c r="G3" s="338"/>
      <c r="H3" s="338"/>
      <c r="I3" s="338"/>
      <c r="J3" s="337" t="s">
        <v>54</v>
      </c>
      <c r="K3" s="338"/>
      <c r="L3" s="339"/>
    </row>
    <row r="4" spans="1:17" ht="32.1" customHeight="1" x14ac:dyDescent="0.15">
      <c r="B4" s="336"/>
      <c r="C4" s="225" t="s">
        <v>84</v>
      </c>
      <c r="D4" s="225" t="s">
        <v>85</v>
      </c>
      <c r="E4" s="225" t="s">
        <v>86</v>
      </c>
      <c r="F4" s="225" t="s">
        <v>53</v>
      </c>
      <c r="G4" s="222">
        <v>0</v>
      </c>
      <c r="H4" s="222"/>
      <c r="I4" s="222"/>
      <c r="J4" s="222">
        <v>0</v>
      </c>
      <c r="K4" s="222">
        <v>0</v>
      </c>
      <c r="L4" s="222"/>
    </row>
    <row r="5" spans="1:17" ht="27.95" customHeight="1" x14ac:dyDescent="0.15">
      <c r="A5" s="1">
        <v>1</v>
      </c>
      <c r="B5" s="223" t="s">
        <v>136</v>
      </c>
      <c r="C5" s="405"/>
      <c r="D5" s="405"/>
      <c r="E5" s="224"/>
      <c r="F5" s="224">
        <v>0</v>
      </c>
      <c r="G5" s="224">
        <v>0</v>
      </c>
      <c r="H5" s="224">
        <v>0</v>
      </c>
      <c r="I5" s="224">
        <v>0</v>
      </c>
      <c r="J5" s="224">
        <v>0</v>
      </c>
      <c r="K5" s="224">
        <v>0</v>
      </c>
      <c r="L5" s="224">
        <v>0</v>
      </c>
      <c r="Q5" s="403"/>
    </row>
    <row r="6" spans="1:17" ht="27.95" customHeight="1" x14ac:dyDescent="0.15">
      <c r="A6" s="1">
        <v>2</v>
      </c>
      <c r="B6" s="223" t="s">
        <v>43</v>
      </c>
      <c r="C6" s="224">
        <v>0</v>
      </c>
      <c r="D6" s="224">
        <v>0</v>
      </c>
      <c r="E6" s="224">
        <v>0</v>
      </c>
      <c r="F6" s="406"/>
      <c r="G6" s="224">
        <v>0</v>
      </c>
      <c r="H6" s="224">
        <v>0</v>
      </c>
      <c r="I6" s="224">
        <v>0</v>
      </c>
      <c r="J6" s="224">
        <v>0</v>
      </c>
      <c r="K6" s="224">
        <v>0</v>
      </c>
      <c r="L6" s="224">
        <v>0</v>
      </c>
    </row>
    <row r="7" spans="1:17" ht="27.95" customHeight="1" x14ac:dyDescent="0.15">
      <c r="A7" s="1">
        <v>3</v>
      </c>
      <c r="B7" s="223" t="s">
        <v>62</v>
      </c>
      <c r="C7" s="224">
        <v>0</v>
      </c>
      <c r="D7" s="224"/>
      <c r="E7" s="224"/>
      <c r="F7" s="406"/>
      <c r="G7" s="224">
        <v>0</v>
      </c>
      <c r="H7" s="224">
        <v>0</v>
      </c>
      <c r="I7" s="224">
        <v>0</v>
      </c>
      <c r="J7" s="224">
        <v>0</v>
      </c>
      <c r="K7" s="224">
        <v>0</v>
      </c>
      <c r="L7" s="224">
        <v>0</v>
      </c>
    </row>
    <row r="8" spans="1:17" ht="27.95" customHeight="1" x14ac:dyDescent="0.15">
      <c r="A8" s="1">
        <v>4</v>
      </c>
      <c r="B8" s="223"/>
      <c r="C8" s="224"/>
      <c r="D8" s="224"/>
      <c r="E8" s="224"/>
      <c r="F8" s="224"/>
      <c r="G8" s="224">
        <v>0</v>
      </c>
      <c r="H8" s="224">
        <v>0</v>
      </c>
      <c r="I8" s="224">
        <v>0</v>
      </c>
      <c r="J8" s="224">
        <v>0</v>
      </c>
      <c r="K8" s="224">
        <v>0</v>
      </c>
      <c r="L8" s="224">
        <v>0</v>
      </c>
    </row>
    <row r="9" spans="1:17" ht="27.95" customHeight="1" x14ac:dyDescent="0.15">
      <c r="A9" s="1">
        <v>5</v>
      </c>
      <c r="B9" s="223">
        <v>0</v>
      </c>
      <c r="C9" s="224">
        <v>0</v>
      </c>
      <c r="D9" s="224">
        <v>0</v>
      </c>
      <c r="E9" s="224">
        <v>0</v>
      </c>
      <c r="F9" s="224">
        <v>0</v>
      </c>
      <c r="G9" s="224">
        <v>0</v>
      </c>
      <c r="H9" s="224">
        <v>0</v>
      </c>
      <c r="I9" s="224">
        <v>0</v>
      </c>
      <c r="J9" s="224">
        <v>0</v>
      </c>
      <c r="K9" s="224">
        <v>0</v>
      </c>
      <c r="L9" s="224">
        <v>0</v>
      </c>
    </row>
    <row r="10" spans="1:17" ht="27.95" customHeight="1" x14ac:dyDescent="0.15">
      <c r="A10" s="1">
        <v>6</v>
      </c>
      <c r="B10" s="223">
        <v>0</v>
      </c>
      <c r="C10" s="224">
        <v>0</v>
      </c>
      <c r="D10" s="224">
        <v>0</v>
      </c>
      <c r="E10" s="224">
        <v>0</v>
      </c>
      <c r="F10" s="224">
        <v>0</v>
      </c>
      <c r="G10" s="224">
        <v>0</v>
      </c>
      <c r="H10" s="224">
        <v>0</v>
      </c>
      <c r="I10" s="224">
        <v>0</v>
      </c>
      <c r="J10" s="224">
        <v>0</v>
      </c>
      <c r="K10" s="224">
        <v>0</v>
      </c>
      <c r="L10" s="224">
        <v>0</v>
      </c>
    </row>
    <row r="11" spans="1:17" ht="27.95" customHeight="1" x14ac:dyDescent="0.15">
      <c r="A11" s="1">
        <v>7</v>
      </c>
      <c r="B11" s="223">
        <v>0</v>
      </c>
      <c r="C11" s="224">
        <v>0</v>
      </c>
      <c r="D11" s="224">
        <v>0</v>
      </c>
      <c r="E11" s="224">
        <v>0</v>
      </c>
      <c r="F11" s="224">
        <v>0</v>
      </c>
      <c r="G11" s="224">
        <v>0</v>
      </c>
      <c r="H11" s="224">
        <v>0</v>
      </c>
      <c r="I11" s="224">
        <v>0</v>
      </c>
      <c r="J11" s="224">
        <v>0</v>
      </c>
      <c r="K11" s="224">
        <v>0</v>
      </c>
      <c r="L11" s="224">
        <v>0</v>
      </c>
    </row>
    <row r="12" spans="1:17" ht="27.95" customHeight="1" x14ac:dyDescent="0.15">
      <c r="A12" s="1">
        <v>8</v>
      </c>
      <c r="B12" s="223">
        <v>0</v>
      </c>
      <c r="C12" s="224">
        <v>0</v>
      </c>
      <c r="D12" s="224">
        <v>0</v>
      </c>
      <c r="E12" s="224">
        <v>0</v>
      </c>
      <c r="F12" s="224">
        <v>0</v>
      </c>
      <c r="G12" s="224">
        <v>0</v>
      </c>
      <c r="H12" s="224">
        <v>0</v>
      </c>
      <c r="I12" s="224">
        <v>0</v>
      </c>
      <c r="J12" s="224">
        <v>0</v>
      </c>
      <c r="K12" s="224">
        <v>0</v>
      </c>
      <c r="L12" s="224">
        <v>0</v>
      </c>
    </row>
    <row r="13" spans="1:17" ht="27.95" customHeight="1" x14ac:dyDescent="0.15">
      <c r="A13" s="1">
        <v>9</v>
      </c>
      <c r="B13" s="223">
        <v>0</v>
      </c>
      <c r="C13" s="224">
        <v>0</v>
      </c>
      <c r="D13" s="224">
        <v>0</v>
      </c>
      <c r="E13" s="224">
        <v>0</v>
      </c>
      <c r="F13" s="224">
        <v>0</v>
      </c>
      <c r="G13" s="224">
        <v>0</v>
      </c>
      <c r="H13" s="224">
        <v>0</v>
      </c>
      <c r="I13" s="224">
        <v>0</v>
      </c>
      <c r="J13" s="224">
        <v>0</v>
      </c>
      <c r="K13" s="224">
        <v>0</v>
      </c>
      <c r="L13" s="224">
        <v>0</v>
      </c>
    </row>
    <row r="14" spans="1:17" ht="27.95" customHeight="1" x14ac:dyDescent="0.15">
      <c r="A14" s="1">
        <v>10</v>
      </c>
      <c r="B14" s="223">
        <v>0</v>
      </c>
      <c r="C14" s="224">
        <v>0</v>
      </c>
      <c r="D14" s="224">
        <v>0</v>
      </c>
      <c r="E14" s="224">
        <v>0</v>
      </c>
      <c r="F14" s="224">
        <v>0</v>
      </c>
      <c r="G14" s="224">
        <v>0</v>
      </c>
      <c r="H14" s="224">
        <v>0</v>
      </c>
      <c r="I14" s="224">
        <v>0</v>
      </c>
      <c r="J14" s="224">
        <v>0</v>
      </c>
      <c r="K14" s="224">
        <v>0</v>
      </c>
      <c r="L14" s="224">
        <v>0</v>
      </c>
    </row>
    <row r="15" spans="1:17" ht="27.95" customHeight="1" x14ac:dyDescent="0.15">
      <c r="A15" s="1">
        <v>11</v>
      </c>
      <c r="B15" s="223">
        <v>0</v>
      </c>
      <c r="C15" s="224">
        <v>0</v>
      </c>
      <c r="D15" s="224">
        <v>0</v>
      </c>
      <c r="E15" s="224">
        <v>0</v>
      </c>
      <c r="F15" s="224">
        <v>0</v>
      </c>
      <c r="G15" s="224">
        <v>0</v>
      </c>
      <c r="H15" s="224">
        <v>0</v>
      </c>
      <c r="I15" s="224">
        <v>0</v>
      </c>
      <c r="J15" s="224">
        <v>0</v>
      </c>
      <c r="K15" s="224">
        <v>0</v>
      </c>
      <c r="L15" s="224">
        <v>0</v>
      </c>
    </row>
    <row r="16" spans="1:17" ht="27.95" customHeight="1" x14ac:dyDescent="0.15">
      <c r="A16" s="1">
        <v>12</v>
      </c>
      <c r="B16" s="223">
        <v>0</v>
      </c>
      <c r="C16" s="224">
        <v>0</v>
      </c>
      <c r="D16" s="224">
        <v>0</v>
      </c>
      <c r="E16" s="224">
        <v>0</v>
      </c>
      <c r="F16" s="224">
        <v>0</v>
      </c>
      <c r="G16" s="224">
        <v>0</v>
      </c>
      <c r="H16" s="224">
        <v>0</v>
      </c>
      <c r="I16" s="224">
        <v>0</v>
      </c>
      <c r="J16" s="224">
        <v>0</v>
      </c>
      <c r="K16" s="224">
        <v>0</v>
      </c>
      <c r="L16" s="224">
        <v>0</v>
      </c>
    </row>
    <row r="17" spans="1:12" ht="27.95" customHeight="1" x14ac:dyDescent="0.15">
      <c r="A17" s="1">
        <v>13</v>
      </c>
      <c r="B17" s="223">
        <v>0</v>
      </c>
      <c r="C17" s="224">
        <v>0</v>
      </c>
      <c r="D17" s="224">
        <v>0</v>
      </c>
      <c r="E17" s="224">
        <v>0</v>
      </c>
      <c r="F17" s="224">
        <v>0</v>
      </c>
      <c r="G17" s="224">
        <v>0</v>
      </c>
      <c r="H17" s="224">
        <v>0</v>
      </c>
      <c r="I17" s="224">
        <v>0</v>
      </c>
      <c r="J17" s="224">
        <v>0</v>
      </c>
      <c r="K17" s="224">
        <v>0</v>
      </c>
      <c r="L17" s="224">
        <v>0</v>
      </c>
    </row>
    <row r="18" spans="1:12" ht="27.95" customHeight="1" x14ac:dyDescent="0.15">
      <c r="A18" s="1">
        <v>14</v>
      </c>
      <c r="B18" s="223">
        <v>0</v>
      </c>
      <c r="C18" s="224">
        <v>0</v>
      </c>
      <c r="D18" s="224">
        <v>0</v>
      </c>
      <c r="E18" s="224">
        <v>0</v>
      </c>
      <c r="F18" s="224">
        <v>0</v>
      </c>
      <c r="G18" s="224">
        <v>0</v>
      </c>
      <c r="H18" s="224">
        <v>0</v>
      </c>
      <c r="I18" s="224">
        <v>0</v>
      </c>
      <c r="J18" s="224">
        <v>0</v>
      </c>
      <c r="K18" s="224">
        <v>0</v>
      </c>
      <c r="L18" s="224">
        <v>0</v>
      </c>
    </row>
    <row r="19" spans="1:12" ht="27.95" customHeight="1" x14ac:dyDescent="0.15">
      <c r="B19" s="222" t="s">
        <v>6</v>
      </c>
      <c r="C19" s="407"/>
      <c r="D19" s="407"/>
      <c r="E19" s="37">
        <f t="shared" ref="D19:F19" si="0">SUM(E5:E7)</f>
        <v>0</v>
      </c>
      <c r="F19" s="409"/>
      <c r="G19" s="37">
        <v>0</v>
      </c>
      <c r="H19" s="37">
        <v>0</v>
      </c>
      <c r="I19" s="37">
        <v>0</v>
      </c>
      <c r="J19" s="37">
        <v>0</v>
      </c>
      <c r="K19" s="37">
        <v>0</v>
      </c>
      <c r="L19" s="37">
        <v>0</v>
      </c>
    </row>
    <row r="20" spans="1:12" ht="27.95" customHeight="1" x14ac:dyDescent="0.15">
      <c r="B20" s="225" t="s">
        <v>7</v>
      </c>
      <c r="C20" s="408"/>
      <c r="D20" s="408"/>
      <c r="E20" s="222"/>
      <c r="F20" s="408"/>
      <c r="G20" s="222">
        <v>0</v>
      </c>
      <c r="H20" s="222">
        <v>0</v>
      </c>
      <c r="I20" s="222">
        <v>0</v>
      </c>
      <c r="J20" s="222">
        <v>0</v>
      </c>
      <c r="K20" s="222">
        <v>0</v>
      </c>
      <c r="L20" s="222">
        <v>0</v>
      </c>
    </row>
  </sheetData>
  <mergeCells count="3">
    <mergeCell ref="B3:B4"/>
    <mergeCell ref="C3:I3"/>
    <mergeCell ref="J3:L3"/>
  </mergeCells>
  <phoneticPr fontId="1"/>
  <printOptions horizontalCentered="1"/>
  <pageMargins left="0.31496062992125984" right="0.31496062992125984" top="0.74803149606299213"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C000"/>
  </sheetPr>
  <dimension ref="A1:R32"/>
  <sheetViews>
    <sheetView showZeros="0" view="pageBreakPreview" zoomScaleNormal="100" zoomScaleSheetLayoutView="100" workbookViewId="0">
      <selection activeCell="B1" sqref="B1"/>
    </sheetView>
  </sheetViews>
  <sheetFormatPr defaultColWidth="9" defaultRowHeight="15.95" customHeight="1" x14ac:dyDescent="0.15"/>
  <cols>
    <col min="1" max="2" width="21.25" style="1" customWidth="1"/>
    <col min="3" max="3" width="4.5" style="1" bestFit="1" customWidth="1"/>
    <col min="4" max="5" width="6" style="1" bestFit="1" customWidth="1"/>
    <col min="6" max="6" width="4.375" style="1" bestFit="1" customWidth="1"/>
    <col min="7" max="7" width="4.5" style="1" bestFit="1" customWidth="1"/>
    <col min="8" max="8" width="2.25" style="1" bestFit="1" customWidth="1"/>
    <col min="9" max="9" width="3" style="14" bestFit="1" customWidth="1"/>
    <col min="10" max="10" width="5.25" style="12" bestFit="1" customWidth="1"/>
    <col min="11" max="11" width="6" style="14" bestFit="1" customWidth="1"/>
    <col min="12" max="16" width="7.5" style="1" customWidth="1"/>
    <col min="17" max="17" width="9" style="1"/>
    <col min="18" max="19" width="9" style="1" customWidth="1"/>
    <col min="20" max="16384" width="9" style="1"/>
  </cols>
  <sheetData>
    <row r="1" spans="1:18" ht="15.95" customHeight="1" x14ac:dyDescent="0.15">
      <c r="A1" s="18" t="s">
        <v>36</v>
      </c>
      <c r="R1" s="2">
        <v>2</v>
      </c>
    </row>
    <row r="3" spans="1:18" ht="15.95" customHeight="1" x14ac:dyDescent="0.15">
      <c r="A3" s="346" t="s">
        <v>30</v>
      </c>
      <c r="B3" s="346" t="s">
        <v>31</v>
      </c>
      <c r="C3" s="346" t="s">
        <v>14</v>
      </c>
      <c r="D3" s="347" t="s">
        <v>59</v>
      </c>
      <c r="E3" s="347" t="s">
        <v>20</v>
      </c>
      <c r="F3" s="226" t="s">
        <v>33</v>
      </c>
      <c r="G3" s="347" t="s">
        <v>32</v>
      </c>
      <c r="H3" s="347"/>
      <c r="I3" s="347"/>
      <c r="J3" s="347"/>
      <c r="K3" s="346" t="s">
        <v>34</v>
      </c>
      <c r="L3" s="346" t="s">
        <v>35</v>
      </c>
      <c r="M3" s="346"/>
      <c r="N3" s="346"/>
      <c r="O3" s="346"/>
      <c r="P3" s="346"/>
      <c r="Q3" s="340"/>
      <c r="R3" s="341"/>
    </row>
    <row r="4" spans="1:18" ht="24" customHeight="1" x14ac:dyDescent="0.15">
      <c r="A4" s="346"/>
      <c r="B4" s="346"/>
      <c r="C4" s="346"/>
      <c r="D4" s="347"/>
      <c r="E4" s="347"/>
      <c r="F4" s="227" t="s">
        <v>55</v>
      </c>
      <c r="G4" s="347"/>
      <c r="H4" s="347"/>
      <c r="I4" s="347"/>
      <c r="J4" s="347"/>
      <c r="K4" s="346"/>
      <c r="L4" s="228" t="s">
        <v>56</v>
      </c>
      <c r="M4" s="228" t="s">
        <v>57</v>
      </c>
      <c r="N4" s="228" t="s">
        <v>58</v>
      </c>
      <c r="O4" s="220" t="s">
        <v>60</v>
      </c>
      <c r="P4" s="220"/>
      <c r="Q4" s="220"/>
      <c r="R4" s="220"/>
    </row>
    <row r="5" spans="1:18" ht="15.95" customHeight="1" x14ac:dyDescent="0.15">
      <c r="A5" s="229" t="s">
        <v>135</v>
      </c>
      <c r="B5" s="229" t="s">
        <v>374</v>
      </c>
      <c r="C5" s="342">
        <v>1</v>
      </c>
      <c r="D5" s="342">
        <v>28</v>
      </c>
      <c r="E5" s="350">
        <v>2.8000000000000001E-2</v>
      </c>
      <c r="F5" s="342">
        <v>2</v>
      </c>
      <c r="G5" s="348">
        <v>4.8</v>
      </c>
      <c r="H5" s="344" t="s">
        <v>82</v>
      </c>
      <c r="I5" s="344" t="s">
        <v>83</v>
      </c>
      <c r="J5" s="352">
        <v>0.77600000000000002</v>
      </c>
      <c r="K5" s="354">
        <v>0.3</v>
      </c>
      <c r="L5" s="356">
        <v>0.27</v>
      </c>
      <c r="M5" s="356">
        <v>0.03</v>
      </c>
      <c r="N5" s="356">
        <v>0</v>
      </c>
      <c r="O5" s="342"/>
      <c r="P5" s="342"/>
      <c r="Q5" s="342"/>
      <c r="R5" s="342" t="s">
        <v>373</v>
      </c>
    </row>
    <row r="6" spans="1:18" ht="15.95" customHeight="1" x14ac:dyDescent="0.15">
      <c r="A6" s="230"/>
      <c r="B6" s="230" t="s">
        <v>375</v>
      </c>
      <c r="C6" s="343"/>
      <c r="D6" s="343"/>
      <c r="E6" s="351"/>
      <c r="F6" s="343"/>
      <c r="G6" s="349"/>
      <c r="H6" s="345"/>
      <c r="I6" s="345"/>
      <c r="J6" s="353"/>
      <c r="K6" s="355"/>
      <c r="L6" s="357"/>
      <c r="M6" s="357"/>
      <c r="N6" s="357"/>
      <c r="O6" s="343"/>
      <c r="P6" s="343"/>
      <c r="Q6" s="343"/>
      <c r="R6" s="343"/>
    </row>
    <row r="7" spans="1:18" ht="15.95" customHeight="1" x14ac:dyDescent="0.15">
      <c r="A7" s="229" t="s">
        <v>376</v>
      </c>
      <c r="B7" s="229" t="s">
        <v>377</v>
      </c>
      <c r="C7" s="342">
        <v>1</v>
      </c>
      <c r="D7" s="342">
        <v>900</v>
      </c>
      <c r="E7" s="350">
        <v>0.9</v>
      </c>
      <c r="F7" s="342">
        <v>2</v>
      </c>
      <c r="G7" s="348">
        <v>4.8</v>
      </c>
      <c r="H7" s="344" t="s">
        <v>82</v>
      </c>
      <c r="I7" s="344" t="s">
        <v>83</v>
      </c>
      <c r="J7" s="352">
        <v>0.77600000000000002</v>
      </c>
      <c r="K7" s="354">
        <v>4.4000000000000004</v>
      </c>
      <c r="L7" s="356">
        <v>3.96</v>
      </c>
      <c r="M7" s="356">
        <v>0.44</v>
      </c>
      <c r="N7" s="356">
        <v>0</v>
      </c>
      <c r="O7" s="342"/>
      <c r="P7" s="342"/>
      <c r="Q7" s="342"/>
      <c r="R7" s="342"/>
    </row>
    <row r="8" spans="1:18" ht="15.95" customHeight="1" x14ac:dyDescent="0.15">
      <c r="A8" s="230"/>
      <c r="B8" s="230" t="s">
        <v>378</v>
      </c>
      <c r="C8" s="343"/>
      <c r="D8" s="343"/>
      <c r="E8" s="351"/>
      <c r="F8" s="343"/>
      <c r="G8" s="349"/>
      <c r="H8" s="345"/>
      <c r="I8" s="345"/>
      <c r="J8" s="353"/>
      <c r="K8" s="355"/>
      <c r="L8" s="357"/>
      <c r="M8" s="357"/>
      <c r="N8" s="357"/>
      <c r="O8" s="343"/>
      <c r="P8" s="343"/>
      <c r="Q8" s="343"/>
      <c r="R8" s="343"/>
    </row>
    <row r="9" spans="1:18" ht="15.95" customHeight="1" x14ac:dyDescent="0.15">
      <c r="A9" s="229"/>
      <c r="B9" s="229"/>
      <c r="C9" s="342"/>
      <c r="D9" s="342"/>
      <c r="E9" s="350"/>
      <c r="F9" s="342"/>
      <c r="G9" s="348"/>
      <c r="H9" s="344"/>
      <c r="I9" s="344"/>
      <c r="J9" s="352"/>
      <c r="K9" s="354"/>
      <c r="L9" s="356"/>
      <c r="M9" s="356"/>
      <c r="N9" s="356"/>
      <c r="O9" s="342"/>
      <c r="P9" s="342"/>
      <c r="Q9" s="342"/>
      <c r="R9" s="342"/>
    </row>
    <row r="10" spans="1:18" ht="15.95" customHeight="1" x14ac:dyDescent="0.15">
      <c r="A10" s="230"/>
      <c r="B10" s="230"/>
      <c r="C10" s="343"/>
      <c r="D10" s="343"/>
      <c r="E10" s="351"/>
      <c r="F10" s="343"/>
      <c r="G10" s="349"/>
      <c r="H10" s="345"/>
      <c r="I10" s="345"/>
      <c r="J10" s="353"/>
      <c r="K10" s="355"/>
      <c r="L10" s="357"/>
      <c r="M10" s="357"/>
      <c r="N10" s="357"/>
      <c r="O10" s="343"/>
      <c r="P10" s="343"/>
      <c r="Q10" s="343"/>
      <c r="R10" s="343"/>
    </row>
    <row r="11" spans="1:18" ht="15.95" customHeight="1" x14ac:dyDescent="0.15">
      <c r="A11" s="229"/>
      <c r="B11" s="229"/>
      <c r="C11" s="342"/>
      <c r="D11" s="342"/>
      <c r="E11" s="350"/>
      <c r="F11" s="342"/>
      <c r="G11" s="348"/>
      <c r="H11" s="344"/>
      <c r="I11" s="344"/>
      <c r="J11" s="352"/>
      <c r="K11" s="354"/>
      <c r="L11" s="356"/>
      <c r="M11" s="356"/>
      <c r="N11" s="356"/>
      <c r="O11" s="342"/>
      <c r="P11" s="342"/>
      <c r="Q11" s="342"/>
      <c r="R11" s="342"/>
    </row>
    <row r="12" spans="1:18" ht="15.95" customHeight="1" x14ac:dyDescent="0.15">
      <c r="A12" s="230"/>
      <c r="B12" s="230"/>
      <c r="C12" s="343"/>
      <c r="D12" s="343"/>
      <c r="E12" s="351"/>
      <c r="F12" s="343"/>
      <c r="G12" s="349"/>
      <c r="H12" s="345"/>
      <c r="I12" s="345"/>
      <c r="J12" s="353"/>
      <c r="K12" s="355"/>
      <c r="L12" s="357"/>
      <c r="M12" s="357"/>
      <c r="N12" s="357"/>
      <c r="O12" s="343"/>
      <c r="P12" s="343"/>
      <c r="Q12" s="343"/>
      <c r="R12" s="343"/>
    </row>
    <row r="13" spans="1:18" ht="15.95" customHeight="1" x14ac:dyDescent="0.15">
      <c r="A13" s="229"/>
      <c r="B13" s="229"/>
      <c r="C13" s="342"/>
      <c r="D13" s="342"/>
      <c r="E13" s="350"/>
      <c r="F13" s="342"/>
      <c r="G13" s="348"/>
      <c r="H13" s="344"/>
      <c r="I13" s="344"/>
      <c r="J13" s="352"/>
      <c r="K13" s="354"/>
      <c r="L13" s="356"/>
      <c r="M13" s="356"/>
      <c r="N13" s="356"/>
      <c r="O13" s="342"/>
      <c r="P13" s="342"/>
      <c r="Q13" s="342"/>
      <c r="R13" s="342"/>
    </row>
    <row r="14" spans="1:18" ht="15.95" customHeight="1" x14ac:dyDescent="0.15">
      <c r="A14" s="230"/>
      <c r="B14" s="230"/>
      <c r="C14" s="343"/>
      <c r="D14" s="343"/>
      <c r="E14" s="351"/>
      <c r="F14" s="343"/>
      <c r="G14" s="349"/>
      <c r="H14" s="345"/>
      <c r="I14" s="345"/>
      <c r="J14" s="353"/>
      <c r="K14" s="355"/>
      <c r="L14" s="357"/>
      <c r="M14" s="357"/>
      <c r="N14" s="357"/>
      <c r="O14" s="343"/>
      <c r="P14" s="343"/>
      <c r="Q14" s="343"/>
      <c r="R14" s="343"/>
    </row>
    <row r="15" spans="1:18" ht="15.95" customHeight="1" x14ac:dyDescent="0.15">
      <c r="A15" s="229"/>
      <c r="B15" s="229"/>
      <c r="C15" s="342"/>
      <c r="D15" s="342"/>
      <c r="E15" s="350"/>
      <c r="F15" s="342"/>
      <c r="G15" s="348"/>
      <c r="H15" s="344"/>
      <c r="I15" s="344"/>
      <c r="J15" s="352"/>
      <c r="K15" s="354"/>
      <c r="L15" s="356"/>
      <c r="M15" s="356"/>
      <c r="N15" s="356"/>
      <c r="O15" s="342"/>
      <c r="P15" s="342"/>
      <c r="Q15" s="342"/>
      <c r="R15" s="342"/>
    </row>
    <row r="16" spans="1:18" ht="15.95" customHeight="1" x14ac:dyDescent="0.15">
      <c r="A16" s="230"/>
      <c r="B16" s="230"/>
      <c r="C16" s="343"/>
      <c r="D16" s="343"/>
      <c r="E16" s="351"/>
      <c r="F16" s="343"/>
      <c r="G16" s="349"/>
      <c r="H16" s="345"/>
      <c r="I16" s="345"/>
      <c r="J16" s="353"/>
      <c r="K16" s="355"/>
      <c r="L16" s="357"/>
      <c r="M16" s="357"/>
      <c r="N16" s="357"/>
      <c r="O16" s="343"/>
      <c r="P16" s="343"/>
      <c r="Q16" s="343"/>
      <c r="R16" s="343"/>
    </row>
    <row r="17" spans="1:18" ht="15.95" customHeight="1" x14ac:dyDescent="0.15">
      <c r="A17" s="229"/>
      <c r="B17" s="229"/>
      <c r="C17" s="342"/>
      <c r="D17" s="342"/>
      <c r="E17" s="350">
        <v>0</v>
      </c>
      <c r="F17" s="342"/>
      <c r="G17" s="348">
        <v>0</v>
      </c>
      <c r="H17" s="344">
        <v>0</v>
      </c>
      <c r="I17" s="344">
        <v>0</v>
      </c>
      <c r="J17" s="352">
        <v>0</v>
      </c>
      <c r="K17" s="354">
        <v>0</v>
      </c>
      <c r="L17" s="356">
        <v>0</v>
      </c>
      <c r="M17" s="356">
        <v>0</v>
      </c>
      <c r="N17" s="356">
        <v>0</v>
      </c>
      <c r="O17" s="342"/>
      <c r="P17" s="342"/>
      <c r="Q17" s="342"/>
      <c r="R17" s="342"/>
    </row>
    <row r="18" spans="1:18" ht="15.95" customHeight="1" x14ac:dyDescent="0.15">
      <c r="A18" s="230"/>
      <c r="B18" s="230"/>
      <c r="C18" s="343"/>
      <c r="D18" s="343"/>
      <c r="E18" s="351"/>
      <c r="F18" s="343"/>
      <c r="G18" s="349"/>
      <c r="H18" s="345"/>
      <c r="I18" s="345"/>
      <c r="J18" s="353"/>
      <c r="K18" s="355"/>
      <c r="L18" s="357"/>
      <c r="M18" s="357"/>
      <c r="N18" s="357"/>
      <c r="O18" s="343"/>
      <c r="P18" s="343"/>
      <c r="Q18" s="343"/>
      <c r="R18" s="343"/>
    </row>
    <row r="19" spans="1:18" ht="15.95" customHeight="1" x14ac:dyDescent="0.15">
      <c r="A19" s="229"/>
      <c r="B19" s="229"/>
      <c r="C19" s="342"/>
      <c r="D19" s="342"/>
      <c r="E19" s="350">
        <v>0</v>
      </c>
      <c r="F19" s="342"/>
      <c r="G19" s="348">
        <v>0</v>
      </c>
      <c r="H19" s="344">
        <v>0</v>
      </c>
      <c r="I19" s="344">
        <v>0</v>
      </c>
      <c r="J19" s="352">
        <v>0</v>
      </c>
      <c r="K19" s="354">
        <v>0</v>
      </c>
      <c r="L19" s="356">
        <v>0</v>
      </c>
      <c r="M19" s="356">
        <v>0</v>
      </c>
      <c r="N19" s="356">
        <v>0</v>
      </c>
      <c r="O19" s="342"/>
      <c r="P19" s="342"/>
      <c r="Q19" s="342"/>
      <c r="R19" s="342"/>
    </row>
    <row r="20" spans="1:18" ht="15.95" customHeight="1" x14ac:dyDescent="0.15">
      <c r="A20" s="230"/>
      <c r="B20" s="230"/>
      <c r="C20" s="343"/>
      <c r="D20" s="343"/>
      <c r="E20" s="351"/>
      <c r="F20" s="343"/>
      <c r="G20" s="349"/>
      <c r="H20" s="345"/>
      <c r="I20" s="345"/>
      <c r="J20" s="353"/>
      <c r="K20" s="355"/>
      <c r="L20" s="357"/>
      <c r="M20" s="357"/>
      <c r="N20" s="357"/>
      <c r="O20" s="343"/>
      <c r="P20" s="343"/>
      <c r="Q20" s="343"/>
      <c r="R20" s="343"/>
    </row>
    <row r="21" spans="1:18" ht="15.95" customHeight="1" x14ac:dyDescent="0.15">
      <c r="A21" s="229"/>
      <c r="B21" s="229"/>
      <c r="C21" s="342"/>
      <c r="D21" s="342"/>
      <c r="E21" s="350">
        <v>0</v>
      </c>
      <c r="F21" s="342"/>
      <c r="G21" s="348">
        <v>0</v>
      </c>
      <c r="H21" s="344">
        <v>0</v>
      </c>
      <c r="I21" s="344">
        <v>0</v>
      </c>
      <c r="J21" s="352">
        <v>0</v>
      </c>
      <c r="K21" s="354">
        <v>0</v>
      </c>
      <c r="L21" s="356">
        <v>0</v>
      </c>
      <c r="M21" s="356">
        <v>0</v>
      </c>
      <c r="N21" s="356">
        <v>0</v>
      </c>
      <c r="O21" s="342"/>
      <c r="P21" s="342"/>
      <c r="Q21" s="342"/>
      <c r="R21" s="342"/>
    </row>
    <row r="22" spans="1:18" ht="15.95" customHeight="1" x14ac:dyDescent="0.15">
      <c r="A22" s="230"/>
      <c r="B22" s="230"/>
      <c r="C22" s="343"/>
      <c r="D22" s="343"/>
      <c r="E22" s="351"/>
      <c r="F22" s="343"/>
      <c r="G22" s="349"/>
      <c r="H22" s="345"/>
      <c r="I22" s="345"/>
      <c r="J22" s="353"/>
      <c r="K22" s="355"/>
      <c r="L22" s="357"/>
      <c r="M22" s="357"/>
      <c r="N22" s="357"/>
      <c r="O22" s="343"/>
      <c r="P22" s="343"/>
      <c r="Q22" s="343"/>
      <c r="R22" s="343"/>
    </row>
    <row r="23" spans="1:18" ht="15.95" customHeight="1" x14ac:dyDescent="0.15">
      <c r="A23" s="229"/>
      <c r="B23" s="229"/>
      <c r="C23" s="342"/>
      <c r="D23" s="342"/>
      <c r="E23" s="350">
        <v>0</v>
      </c>
      <c r="F23" s="342"/>
      <c r="G23" s="348">
        <v>0</v>
      </c>
      <c r="H23" s="344">
        <v>0</v>
      </c>
      <c r="I23" s="344">
        <v>0</v>
      </c>
      <c r="J23" s="352">
        <v>0</v>
      </c>
      <c r="K23" s="354">
        <v>0</v>
      </c>
      <c r="L23" s="356">
        <v>0</v>
      </c>
      <c r="M23" s="356">
        <v>0</v>
      </c>
      <c r="N23" s="356">
        <v>0</v>
      </c>
      <c r="O23" s="342"/>
      <c r="P23" s="342"/>
      <c r="Q23" s="342"/>
      <c r="R23" s="342"/>
    </row>
    <row r="24" spans="1:18" ht="15.95" customHeight="1" x14ac:dyDescent="0.15">
      <c r="A24" s="230"/>
      <c r="B24" s="230"/>
      <c r="C24" s="343"/>
      <c r="D24" s="343"/>
      <c r="E24" s="351"/>
      <c r="F24" s="343"/>
      <c r="G24" s="349"/>
      <c r="H24" s="345"/>
      <c r="I24" s="345"/>
      <c r="J24" s="353"/>
      <c r="K24" s="355"/>
      <c r="L24" s="357"/>
      <c r="M24" s="357"/>
      <c r="N24" s="357"/>
      <c r="O24" s="343"/>
      <c r="P24" s="343"/>
      <c r="Q24" s="343"/>
      <c r="R24" s="343"/>
    </row>
    <row r="25" spans="1:18" ht="15.95" customHeight="1" x14ac:dyDescent="0.15">
      <c r="A25" s="229"/>
      <c r="B25" s="229"/>
      <c r="C25" s="342"/>
      <c r="D25" s="342"/>
      <c r="E25" s="350">
        <v>0</v>
      </c>
      <c r="F25" s="342"/>
      <c r="G25" s="348">
        <v>0</v>
      </c>
      <c r="H25" s="344">
        <v>0</v>
      </c>
      <c r="I25" s="344">
        <v>0</v>
      </c>
      <c r="J25" s="352">
        <v>0</v>
      </c>
      <c r="K25" s="354">
        <v>0</v>
      </c>
      <c r="L25" s="356">
        <v>0</v>
      </c>
      <c r="M25" s="356">
        <v>0</v>
      </c>
      <c r="N25" s="356">
        <v>0</v>
      </c>
      <c r="O25" s="342"/>
      <c r="P25" s="342"/>
      <c r="Q25" s="342"/>
      <c r="R25" s="342"/>
    </row>
    <row r="26" spans="1:18" ht="15.95" customHeight="1" x14ac:dyDescent="0.15">
      <c r="A26" s="230"/>
      <c r="B26" s="230"/>
      <c r="C26" s="343"/>
      <c r="D26" s="343"/>
      <c r="E26" s="351"/>
      <c r="F26" s="343"/>
      <c r="G26" s="349"/>
      <c r="H26" s="345"/>
      <c r="I26" s="345"/>
      <c r="J26" s="353"/>
      <c r="K26" s="355"/>
      <c r="L26" s="357"/>
      <c r="M26" s="357"/>
      <c r="N26" s="357"/>
      <c r="O26" s="343"/>
      <c r="P26" s="343"/>
      <c r="Q26" s="343"/>
      <c r="R26" s="343"/>
    </row>
    <row r="27" spans="1:18" ht="15.95" customHeight="1" x14ac:dyDescent="0.15">
      <c r="A27" s="229"/>
      <c r="B27" s="229"/>
      <c r="C27" s="342"/>
      <c r="D27" s="342"/>
      <c r="E27" s="350">
        <v>0</v>
      </c>
      <c r="F27" s="342"/>
      <c r="G27" s="348">
        <v>0</v>
      </c>
      <c r="H27" s="344">
        <v>0</v>
      </c>
      <c r="I27" s="344">
        <v>0</v>
      </c>
      <c r="J27" s="352">
        <v>0</v>
      </c>
      <c r="K27" s="354">
        <v>0</v>
      </c>
      <c r="L27" s="356">
        <v>0</v>
      </c>
      <c r="M27" s="356">
        <v>0</v>
      </c>
      <c r="N27" s="356">
        <v>0</v>
      </c>
      <c r="O27" s="342"/>
      <c r="P27" s="342"/>
      <c r="Q27" s="342"/>
      <c r="R27" s="342"/>
    </row>
    <row r="28" spans="1:18" ht="15.95" customHeight="1" x14ac:dyDescent="0.15">
      <c r="A28" s="230"/>
      <c r="B28" s="230"/>
      <c r="C28" s="343"/>
      <c r="D28" s="343"/>
      <c r="E28" s="351"/>
      <c r="F28" s="343"/>
      <c r="G28" s="349"/>
      <c r="H28" s="345"/>
      <c r="I28" s="345"/>
      <c r="J28" s="353"/>
      <c r="K28" s="355"/>
      <c r="L28" s="357"/>
      <c r="M28" s="357"/>
      <c r="N28" s="357"/>
      <c r="O28" s="343"/>
      <c r="P28" s="343"/>
      <c r="Q28" s="343"/>
      <c r="R28" s="343"/>
    </row>
    <row r="29" spans="1:18" ht="15.95" customHeight="1" x14ac:dyDescent="0.15">
      <c r="A29" s="229"/>
      <c r="B29" s="229"/>
      <c r="C29" s="342"/>
      <c r="D29" s="342"/>
      <c r="E29" s="350">
        <v>0</v>
      </c>
      <c r="F29" s="342"/>
      <c r="G29" s="348">
        <v>0</v>
      </c>
      <c r="H29" s="344">
        <v>0</v>
      </c>
      <c r="I29" s="344">
        <v>0</v>
      </c>
      <c r="J29" s="352">
        <v>0</v>
      </c>
      <c r="K29" s="354">
        <v>0</v>
      </c>
      <c r="L29" s="356">
        <v>0</v>
      </c>
      <c r="M29" s="356">
        <v>0</v>
      </c>
      <c r="N29" s="356">
        <v>0</v>
      </c>
      <c r="O29" s="342"/>
      <c r="P29" s="342"/>
      <c r="Q29" s="342"/>
      <c r="R29" s="342"/>
    </row>
    <row r="30" spans="1:18" ht="15.95" customHeight="1" x14ac:dyDescent="0.15">
      <c r="A30" s="230"/>
      <c r="B30" s="230"/>
      <c r="C30" s="343"/>
      <c r="D30" s="343"/>
      <c r="E30" s="351"/>
      <c r="F30" s="343"/>
      <c r="G30" s="349"/>
      <c r="H30" s="345"/>
      <c r="I30" s="345"/>
      <c r="J30" s="353"/>
      <c r="K30" s="355"/>
      <c r="L30" s="357"/>
      <c r="M30" s="357"/>
      <c r="N30" s="357"/>
      <c r="O30" s="343"/>
      <c r="P30" s="343"/>
      <c r="Q30" s="343"/>
      <c r="R30" s="343"/>
    </row>
    <row r="31" spans="1:18" ht="15.95" customHeight="1" x14ac:dyDescent="0.15">
      <c r="A31" s="348" t="s">
        <v>37</v>
      </c>
      <c r="B31" s="344"/>
      <c r="C31" s="344"/>
      <c r="D31" s="344"/>
      <c r="E31" s="344"/>
      <c r="F31" s="344"/>
      <c r="G31" s="344"/>
      <c r="H31" s="344"/>
      <c r="I31" s="344"/>
      <c r="J31" s="344"/>
      <c r="K31" s="358"/>
      <c r="L31" s="356">
        <f>SUM(L5:L8)</f>
        <v>4.2300000000000004</v>
      </c>
      <c r="M31" s="356">
        <f>SUM(M5:M8)</f>
        <v>0.47</v>
      </c>
      <c r="N31" s="356"/>
      <c r="O31" s="342"/>
      <c r="P31" s="342"/>
      <c r="Q31" s="342"/>
      <c r="R31" s="342"/>
    </row>
    <row r="32" spans="1:18" ht="15.95" customHeight="1" x14ac:dyDescent="0.15">
      <c r="A32" s="349"/>
      <c r="B32" s="345"/>
      <c r="C32" s="345"/>
      <c r="D32" s="345"/>
      <c r="E32" s="345"/>
      <c r="F32" s="345"/>
      <c r="G32" s="345"/>
      <c r="H32" s="345"/>
      <c r="I32" s="345"/>
      <c r="J32" s="345"/>
      <c r="K32" s="359"/>
      <c r="L32" s="357"/>
      <c r="M32" s="357"/>
      <c r="N32" s="357"/>
      <c r="O32" s="343"/>
      <c r="P32" s="343"/>
      <c r="Q32" s="343"/>
      <c r="R32" s="343"/>
    </row>
  </sheetData>
  <mergeCells count="225">
    <mergeCell ref="A31:K32"/>
    <mergeCell ref="N29:N30"/>
    <mergeCell ref="O29:O30"/>
    <mergeCell ref="P29:P30"/>
    <mergeCell ref="L31:L32"/>
    <mergeCell ref="M31:M32"/>
    <mergeCell ref="N31:N32"/>
    <mergeCell ref="O31:O32"/>
    <mergeCell ref="P31:P32"/>
    <mergeCell ref="I29:I30"/>
    <mergeCell ref="J29:J30"/>
    <mergeCell ref="K29:K30"/>
    <mergeCell ref="L29:L30"/>
    <mergeCell ref="M29:M30"/>
    <mergeCell ref="C29:C30"/>
    <mergeCell ref="D29:D30"/>
    <mergeCell ref="E29:E30"/>
    <mergeCell ref="F29:F30"/>
    <mergeCell ref="G29:G30"/>
    <mergeCell ref="N25:N26"/>
    <mergeCell ref="O25:O26"/>
    <mergeCell ref="P25:P26"/>
    <mergeCell ref="C27:C28"/>
    <mergeCell ref="D27:D28"/>
    <mergeCell ref="E27:E28"/>
    <mergeCell ref="F27:F28"/>
    <mergeCell ref="G27:G28"/>
    <mergeCell ref="I27:I28"/>
    <mergeCell ref="J27:J28"/>
    <mergeCell ref="K27:K28"/>
    <mergeCell ref="L27:L28"/>
    <mergeCell ref="M27:M28"/>
    <mergeCell ref="N27:N28"/>
    <mergeCell ref="O27:O28"/>
    <mergeCell ref="P27:P28"/>
    <mergeCell ref="I25:I26"/>
    <mergeCell ref="J25:J26"/>
    <mergeCell ref="K25:K26"/>
    <mergeCell ref="L25:L26"/>
    <mergeCell ref="M25:M26"/>
    <mergeCell ref="C25:C26"/>
    <mergeCell ref="D25:D26"/>
    <mergeCell ref="E25:E26"/>
    <mergeCell ref="F25:F26"/>
    <mergeCell ref="G25:G26"/>
    <mergeCell ref="N21:N22"/>
    <mergeCell ref="O21:O22"/>
    <mergeCell ref="P21:P22"/>
    <mergeCell ref="C23:C24"/>
    <mergeCell ref="D23:D24"/>
    <mergeCell ref="E23:E24"/>
    <mergeCell ref="F23:F24"/>
    <mergeCell ref="G23:G24"/>
    <mergeCell ref="I23:I24"/>
    <mergeCell ref="J23:J24"/>
    <mergeCell ref="K23:K24"/>
    <mergeCell ref="L23:L24"/>
    <mergeCell ref="M23:M24"/>
    <mergeCell ref="N23:N24"/>
    <mergeCell ref="O23:O24"/>
    <mergeCell ref="P23:P24"/>
    <mergeCell ref="I21:I22"/>
    <mergeCell ref="J21:J22"/>
    <mergeCell ref="K21:K22"/>
    <mergeCell ref="L21:L22"/>
    <mergeCell ref="M21:M22"/>
    <mergeCell ref="C21:C22"/>
    <mergeCell ref="D21:D22"/>
    <mergeCell ref="E21:E22"/>
    <mergeCell ref="F21:F22"/>
    <mergeCell ref="G21:G22"/>
    <mergeCell ref="N17:N18"/>
    <mergeCell ref="O17:O18"/>
    <mergeCell ref="P17:P18"/>
    <mergeCell ref="C19:C20"/>
    <mergeCell ref="D19:D20"/>
    <mergeCell ref="E19:E20"/>
    <mergeCell ref="F19:F20"/>
    <mergeCell ref="G19:G20"/>
    <mergeCell ref="I19:I20"/>
    <mergeCell ref="J19:J20"/>
    <mergeCell ref="K19:K20"/>
    <mergeCell ref="L19:L20"/>
    <mergeCell ref="M19:M20"/>
    <mergeCell ref="N19:N20"/>
    <mergeCell ref="O19:O20"/>
    <mergeCell ref="P19:P20"/>
    <mergeCell ref="I17:I18"/>
    <mergeCell ref="J17:J18"/>
    <mergeCell ref="K17:K18"/>
    <mergeCell ref="L17:L18"/>
    <mergeCell ref="M17:M18"/>
    <mergeCell ref="C17:C18"/>
    <mergeCell ref="D17:D18"/>
    <mergeCell ref="E17:E18"/>
    <mergeCell ref="F17:F18"/>
    <mergeCell ref="G17:G18"/>
    <mergeCell ref="N15:N16"/>
    <mergeCell ref="O15:O16"/>
    <mergeCell ref="P15:P16"/>
    <mergeCell ref="I15:I16"/>
    <mergeCell ref="J15:J16"/>
    <mergeCell ref="K15:K16"/>
    <mergeCell ref="L15:L16"/>
    <mergeCell ref="M15:M16"/>
    <mergeCell ref="C15:C16"/>
    <mergeCell ref="D15:D16"/>
    <mergeCell ref="E15:E16"/>
    <mergeCell ref="F15:F16"/>
    <mergeCell ref="G15:G16"/>
    <mergeCell ref="N11:N12"/>
    <mergeCell ref="G11:G12"/>
    <mergeCell ref="O11:O12"/>
    <mergeCell ref="P11:P12"/>
    <mergeCell ref="C13:C14"/>
    <mergeCell ref="D13:D14"/>
    <mergeCell ref="E13:E14"/>
    <mergeCell ref="F13:F14"/>
    <mergeCell ref="G13:G14"/>
    <mergeCell ref="I13:I14"/>
    <mergeCell ref="J13:J14"/>
    <mergeCell ref="K13:K14"/>
    <mergeCell ref="L13:L14"/>
    <mergeCell ref="M13:M14"/>
    <mergeCell ref="N13:N14"/>
    <mergeCell ref="O13:O14"/>
    <mergeCell ref="P13:P14"/>
    <mergeCell ref="I11:I12"/>
    <mergeCell ref="J11:J12"/>
    <mergeCell ref="K11:K12"/>
    <mergeCell ref="L11:L12"/>
    <mergeCell ref="M11:M12"/>
    <mergeCell ref="C11:C12"/>
    <mergeCell ref="D11:D12"/>
    <mergeCell ref="E11:E12"/>
    <mergeCell ref="F11:F12"/>
    <mergeCell ref="N7:N8"/>
    <mergeCell ref="O7:O8"/>
    <mergeCell ref="P7:P8"/>
    <mergeCell ref="C9:C10"/>
    <mergeCell ref="D9:D10"/>
    <mergeCell ref="E9:E10"/>
    <mergeCell ref="F9:F10"/>
    <mergeCell ref="G9:G10"/>
    <mergeCell ref="I9:I10"/>
    <mergeCell ref="J9:J10"/>
    <mergeCell ref="K9:K10"/>
    <mergeCell ref="L9:L10"/>
    <mergeCell ref="M9:M10"/>
    <mergeCell ref="N9:N10"/>
    <mergeCell ref="O9:O10"/>
    <mergeCell ref="P9:P10"/>
    <mergeCell ref="I7:I8"/>
    <mergeCell ref="J7:J8"/>
    <mergeCell ref="K7:K8"/>
    <mergeCell ref="L7:L8"/>
    <mergeCell ref="M7:M8"/>
    <mergeCell ref="C7:C8"/>
    <mergeCell ref="K3:K4"/>
    <mergeCell ref="L3:P3"/>
    <mergeCell ref="C5:C6"/>
    <mergeCell ref="D5:D6"/>
    <mergeCell ref="E5:E6"/>
    <mergeCell ref="F5:F6"/>
    <mergeCell ref="G5:G6"/>
    <mergeCell ref="I5:I6"/>
    <mergeCell ref="J5:J6"/>
    <mergeCell ref="K5:K6"/>
    <mergeCell ref="L5:L6"/>
    <mergeCell ref="M5:M6"/>
    <mergeCell ref="N5:N6"/>
    <mergeCell ref="O5:O6"/>
    <mergeCell ref="P5:P6"/>
    <mergeCell ref="A3:A4"/>
    <mergeCell ref="B3:B4"/>
    <mergeCell ref="C3:C4"/>
    <mergeCell ref="D3:D4"/>
    <mergeCell ref="E3:E4"/>
    <mergeCell ref="G3:J4"/>
    <mergeCell ref="F7:F8"/>
    <mergeCell ref="G7:G8"/>
    <mergeCell ref="H5:H6"/>
    <mergeCell ref="H7:H8"/>
    <mergeCell ref="D7:D8"/>
    <mergeCell ref="E7:E8"/>
    <mergeCell ref="H25:H26"/>
    <mergeCell ref="H27:H28"/>
    <mergeCell ref="H29:H30"/>
    <mergeCell ref="H9:H10"/>
    <mergeCell ref="H11:H12"/>
    <mergeCell ref="H13:H14"/>
    <mergeCell ref="H15:H16"/>
    <mergeCell ref="H17:H18"/>
    <mergeCell ref="H19:H20"/>
    <mergeCell ref="H21:H22"/>
    <mergeCell ref="H23:H24"/>
    <mergeCell ref="Q31:Q32"/>
    <mergeCell ref="R31:R32"/>
    <mergeCell ref="Q15:Q16"/>
    <mergeCell ref="R15:R16"/>
    <mergeCell ref="Q17:Q18"/>
    <mergeCell ref="R17:R18"/>
    <mergeCell ref="Q19:Q20"/>
    <mergeCell ref="R19:R20"/>
    <mergeCell ref="Q21:Q22"/>
    <mergeCell ref="R21:R22"/>
    <mergeCell ref="Q3:R3"/>
    <mergeCell ref="Q23:Q24"/>
    <mergeCell ref="R23:R24"/>
    <mergeCell ref="Q25:Q26"/>
    <mergeCell ref="R25:R26"/>
    <mergeCell ref="Q27:Q28"/>
    <mergeCell ref="R27:R28"/>
    <mergeCell ref="Q29:Q30"/>
    <mergeCell ref="R29:R30"/>
    <mergeCell ref="Q5:Q6"/>
    <mergeCell ref="R5:R6"/>
    <mergeCell ref="Q7:Q8"/>
    <mergeCell ref="R7:R8"/>
    <mergeCell ref="Q9:Q10"/>
    <mergeCell ref="R9:R10"/>
    <mergeCell ref="Q11:Q12"/>
    <mergeCell ref="R11:R12"/>
    <mergeCell ref="Q13:Q14"/>
    <mergeCell ref="R13:R14"/>
  </mergeCells>
  <phoneticPr fontId="1"/>
  <dataValidations count="1">
    <dataValidation type="list" allowBlank="1" showInputMessage="1" showErrorMessage="1" sqref="F5:F30">
      <formula1>#REF!</formula1>
    </dataValidation>
  </dataValidations>
  <printOptions horizontalCentered="1"/>
  <pageMargins left="0.31496062992125984" right="0.31496062992125984" top="0.74803149606299213" bottom="0.35433070866141736" header="0.31496062992125984" footer="0.31496062992125984"/>
  <pageSetup paperSize="9" orientation="landscape"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50"/>
    <pageSetUpPr fitToPage="1"/>
  </sheetPr>
  <dimension ref="A1:AJ50"/>
  <sheetViews>
    <sheetView showZeros="0" view="pageBreakPreview" zoomScale="90" zoomScaleNormal="100" zoomScaleSheetLayoutView="90" workbookViewId="0">
      <selection activeCell="D1" sqref="D1"/>
    </sheetView>
  </sheetViews>
  <sheetFormatPr defaultColWidth="9" defaultRowHeight="15.95" customHeight="1" x14ac:dyDescent="0.15"/>
  <cols>
    <col min="1" max="1" width="6" style="1" bestFit="1" customWidth="1"/>
    <col min="2" max="5" width="5.625" style="1" customWidth="1"/>
    <col min="6" max="13" width="6.25" style="1" customWidth="1"/>
    <col min="14" max="14" width="3.75" style="1" customWidth="1"/>
    <col min="15" max="15" width="6" style="1" bestFit="1" customWidth="1"/>
    <col min="16" max="19" width="5.625" style="1" customWidth="1"/>
    <col min="20" max="27" width="6.25" style="1" customWidth="1"/>
    <col min="28" max="29" width="9" style="1"/>
    <col min="30" max="30" width="14.25" style="1" customWidth="1"/>
    <col min="31" max="31" width="10" style="1" customWidth="1"/>
    <col min="32" max="32" width="5" style="1" customWidth="1"/>
    <col min="33" max="33" width="8.875" style="1" customWidth="1"/>
    <col min="34" max="34" width="5.875" style="1" customWidth="1"/>
    <col min="35" max="35" width="9.75" style="1" customWidth="1"/>
    <col min="36" max="36" width="5.875" style="1" customWidth="1"/>
    <col min="37" max="16384" width="9" style="1"/>
  </cols>
  <sheetData>
    <row r="1" spans="1:36" ht="15.95" customHeight="1" x14ac:dyDescent="0.15">
      <c r="A1" s="26" t="s">
        <v>28</v>
      </c>
      <c r="B1" s="26"/>
      <c r="C1" s="26"/>
      <c r="D1" s="26"/>
      <c r="AA1" s="2">
        <v>3</v>
      </c>
    </row>
    <row r="2" spans="1:36" ht="13.5" x14ac:dyDescent="0.15">
      <c r="A2" s="3"/>
      <c r="B2" s="3"/>
      <c r="C2" s="26"/>
      <c r="D2" s="3"/>
      <c r="AA2" s="10"/>
      <c r="AD2" s="11" t="s">
        <v>45</v>
      </c>
      <c r="AE2" s="11" t="s">
        <v>46</v>
      </c>
    </row>
    <row r="3" spans="1:36" ht="10.5" x14ac:dyDescent="0.15">
      <c r="A3" s="360" t="s">
        <v>49</v>
      </c>
      <c r="B3" s="361"/>
      <c r="C3" s="361"/>
      <c r="D3" s="361"/>
      <c r="E3" s="361"/>
      <c r="F3" s="361"/>
      <c r="G3" s="361"/>
      <c r="H3" s="361"/>
      <c r="I3" s="361"/>
      <c r="J3" s="361"/>
      <c r="K3" s="361"/>
      <c r="L3" s="361"/>
      <c r="M3" s="362"/>
      <c r="O3" s="360" t="s">
        <v>50</v>
      </c>
      <c r="P3" s="361"/>
      <c r="Q3" s="361"/>
      <c r="R3" s="361"/>
      <c r="S3" s="361"/>
      <c r="T3" s="361"/>
      <c r="U3" s="361"/>
      <c r="V3" s="361"/>
      <c r="W3" s="361"/>
      <c r="X3" s="361"/>
      <c r="Y3" s="361"/>
      <c r="Z3" s="361"/>
      <c r="AA3" s="362"/>
      <c r="AD3" s="11" t="s">
        <v>48</v>
      </c>
      <c r="AE3" s="1" t="s">
        <v>44</v>
      </c>
      <c r="AF3" s="1" t="s">
        <v>0</v>
      </c>
      <c r="AG3" s="1" t="s">
        <v>39</v>
      </c>
      <c r="AH3" s="1" t="s">
        <v>3</v>
      </c>
      <c r="AI3" s="1" t="s">
        <v>66</v>
      </c>
      <c r="AJ3" s="1" t="s">
        <v>47</v>
      </c>
    </row>
    <row r="4" spans="1:36" ht="10.5" x14ac:dyDescent="0.15">
      <c r="A4" s="363" t="s">
        <v>24</v>
      </c>
      <c r="B4" s="364" t="s">
        <v>23</v>
      </c>
      <c r="C4" s="364"/>
      <c r="D4" s="364"/>
      <c r="E4" s="364"/>
      <c r="F4" s="364" t="s">
        <v>16</v>
      </c>
      <c r="G4" s="364"/>
      <c r="H4" s="364" t="s">
        <v>68</v>
      </c>
      <c r="I4" s="364"/>
      <c r="J4" s="364" t="s">
        <v>17</v>
      </c>
      <c r="K4" s="364"/>
      <c r="L4" s="364" t="s">
        <v>25</v>
      </c>
      <c r="M4" s="364"/>
      <c r="O4" s="363" t="s">
        <v>24</v>
      </c>
      <c r="P4" s="364" t="s">
        <v>23</v>
      </c>
      <c r="Q4" s="364"/>
      <c r="R4" s="364"/>
      <c r="S4" s="364"/>
      <c r="T4" s="364" t="s">
        <v>16</v>
      </c>
      <c r="U4" s="364"/>
      <c r="V4" s="364" t="s">
        <v>68</v>
      </c>
      <c r="W4" s="364"/>
      <c r="X4" s="364" t="s">
        <v>17</v>
      </c>
      <c r="Y4" s="364"/>
      <c r="Z4" s="364" t="s">
        <v>25</v>
      </c>
      <c r="AA4" s="364"/>
      <c r="AD4" s="12" t="s">
        <v>71</v>
      </c>
      <c r="AE4" s="13">
        <v>38.46</v>
      </c>
      <c r="AF4" s="13">
        <v>1.76</v>
      </c>
      <c r="AG4" s="13">
        <v>0</v>
      </c>
      <c r="AH4" s="13">
        <v>18.829999999999998</v>
      </c>
      <c r="AI4" s="13">
        <v>10.37</v>
      </c>
      <c r="AJ4" s="13">
        <v>69.42</v>
      </c>
    </row>
    <row r="5" spans="1:36" ht="10.5" x14ac:dyDescent="0.15">
      <c r="A5" s="364"/>
      <c r="B5" s="364"/>
      <c r="C5" s="364"/>
      <c r="D5" s="364"/>
      <c r="E5" s="364"/>
      <c r="F5" s="364" t="s">
        <v>18</v>
      </c>
      <c r="G5" s="364"/>
      <c r="H5" s="364" t="s">
        <v>18</v>
      </c>
      <c r="I5" s="364"/>
      <c r="J5" s="364" t="s">
        <v>18</v>
      </c>
      <c r="K5" s="364"/>
      <c r="L5" s="364" t="s">
        <v>18</v>
      </c>
      <c r="M5" s="364"/>
      <c r="O5" s="364"/>
      <c r="P5" s="364"/>
      <c r="Q5" s="364"/>
      <c r="R5" s="364"/>
      <c r="S5" s="364"/>
      <c r="T5" s="364" t="s">
        <v>18</v>
      </c>
      <c r="U5" s="364"/>
      <c r="V5" s="364" t="s">
        <v>18</v>
      </c>
      <c r="W5" s="364"/>
      <c r="X5" s="364" t="s">
        <v>18</v>
      </c>
      <c r="Y5" s="364"/>
      <c r="Z5" s="364" t="s">
        <v>18</v>
      </c>
      <c r="AA5" s="364"/>
      <c r="AD5" s="30">
        <v>100</v>
      </c>
      <c r="AE5" s="13">
        <v>22.85</v>
      </c>
      <c r="AF5" s="13">
        <v>0</v>
      </c>
      <c r="AG5" s="13">
        <v>0</v>
      </c>
      <c r="AH5" s="13">
        <v>4.5</v>
      </c>
      <c r="AI5" s="13">
        <v>0.76</v>
      </c>
      <c r="AJ5" s="13">
        <v>28.110000000000003</v>
      </c>
    </row>
    <row r="6" spans="1:36" ht="31.5" x14ac:dyDescent="0.15">
      <c r="A6" s="364"/>
      <c r="B6" s="4" t="s">
        <v>1</v>
      </c>
      <c r="C6" s="23" t="s">
        <v>67</v>
      </c>
      <c r="D6" s="4" t="s">
        <v>2</v>
      </c>
      <c r="E6" s="4" t="s">
        <v>4</v>
      </c>
      <c r="F6" s="7" t="s">
        <v>21</v>
      </c>
      <c r="G6" s="7" t="s">
        <v>22</v>
      </c>
      <c r="H6" s="23" t="s">
        <v>21</v>
      </c>
      <c r="I6" s="23" t="s">
        <v>22</v>
      </c>
      <c r="J6" s="7" t="s">
        <v>21</v>
      </c>
      <c r="K6" s="7" t="s">
        <v>22</v>
      </c>
      <c r="L6" s="7" t="s">
        <v>21</v>
      </c>
      <c r="M6" s="7" t="s">
        <v>22</v>
      </c>
      <c r="O6" s="364"/>
      <c r="P6" s="4" t="s">
        <v>1</v>
      </c>
      <c r="Q6" s="23" t="s">
        <v>67</v>
      </c>
      <c r="R6" s="4" t="s">
        <v>2</v>
      </c>
      <c r="S6" s="4" t="s">
        <v>4</v>
      </c>
      <c r="T6" s="7" t="s">
        <v>21</v>
      </c>
      <c r="U6" s="7" t="s">
        <v>22</v>
      </c>
      <c r="V6" s="23" t="s">
        <v>21</v>
      </c>
      <c r="W6" s="23" t="s">
        <v>22</v>
      </c>
      <c r="X6" s="7" t="s">
        <v>21</v>
      </c>
      <c r="Y6" s="7" t="s">
        <v>22</v>
      </c>
      <c r="Z6" s="7" t="s">
        <v>21</v>
      </c>
      <c r="AA6" s="7" t="s">
        <v>22</v>
      </c>
      <c r="AD6" s="30">
        <v>50</v>
      </c>
      <c r="AE6" s="13">
        <v>9.89</v>
      </c>
      <c r="AF6" s="13">
        <v>0</v>
      </c>
      <c r="AG6" s="13">
        <v>0</v>
      </c>
      <c r="AH6" s="13">
        <v>0.83</v>
      </c>
      <c r="AI6" s="13">
        <v>5.54</v>
      </c>
      <c r="AJ6" s="13">
        <v>16.260000000000002</v>
      </c>
    </row>
    <row r="7" spans="1:36" ht="10.5" x14ac:dyDescent="0.15">
      <c r="A7" s="4">
        <v>15</v>
      </c>
      <c r="B7" s="5">
        <v>0</v>
      </c>
      <c r="C7" s="5">
        <v>0</v>
      </c>
      <c r="D7" s="5">
        <v>0</v>
      </c>
      <c r="E7" s="5">
        <v>0</v>
      </c>
      <c r="F7" s="5">
        <v>0.13</v>
      </c>
      <c r="G7" s="5">
        <v>0</v>
      </c>
      <c r="H7" s="5">
        <v>0.16900000000000001</v>
      </c>
      <c r="I7" s="5">
        <v>0</v>
      </c>
      <c r="J7" s="5">
        <v>0.1</v>
      </c>
      <c r="K7" s="5">
        <v>0</v>
      </c>
      <c r="L7" s="5">
        <v>0.06</v>
      </c>
      <c r="M7" s="5">
        <v>0</v>
      </c>
      <c r="O7" s="4">
        <v>15</v>
      </c>
      <c r="P7" s="5">
        <v>0</v>
      </c>
      <c r="Q7" s="5">
        <v>0</v>
      </c>
      <c r="R7" s="5">
        <v>0</v>
      </c>
      <c r="S7" s="5">
        <v>0</v>
      </c>
      <c r="T7" s="5">
        <v>0.11</v>
      </c>
      <c r="U7" s="5">
        <v>0</v>
      </c>
      <c r="V7" s="5">
        <v>0.14300000000000002</v>
      </c>
      <c r="W7" s="5">
        <v>0</v>
      </c>
      <c r="X7" s="5">
        <v>0.08</v>
      </c>
      <c r="Y7" s="5">
        <v>0</v>
      </c>
      <c r="Z7" s="9">
        <v>0.06</v>
      </c>
      <c r="AA7" s="5">
        <v>0</v>
      </c>
      <c r="AD7" s="30">
        <v>20</v>
      </c>
      <c r="AE7" s="13">
        <v>1.1000000000000001</v>
      </c>
      <c r="AF7" s="13">
        <v>0</v>
      </c>
      <c r="AG7" s="13">
        <v>0</v>
      </c>
      <c r="AH7" s="13">
        <v>0</v>
      </c>
      <c r="AI7" s="13">
        <v>0</v>
      </c>
      <c r="AJ7" s="13">
        <v>1.1000000000000001</v>
      </c>
    </row>
    <row r="8" spans="1:36" ht="10.5" x14ac:dyDescent="0.15">
      <c r="A8" s="4">
        <v>20</v>
      </c>
      <c r="B8" s="5">
        <v>0</v>
      </c>
      <c r="C8" s="5">
        <v>0</v>
      </c>
      <c r="D8" s="5">
        <v>0</v>
      </c>
      <c r="E8" s="5">
        <v>0</v>
      </c>
      <c r="F8" s="5">
        <v>0.16</v>
      </c>
      <c r="G8" s="5">
        <v>0</v>
      </c>
      <c r="H8" s="5">
        <v>0.20800000000000002</v>
      </c>
      <c r="I8" s="5">
        <v>0</v>
      </c>
      <c r="J8" s="5">
        <v>0.12</v>
      </c>
      <c r="K8" s="5">
        <v>0</v>
      </c>
      <c r="L8" s="5">
        <v>7.0000000000000007E-2</v>
      </c>
      <c r="M8" s="5">
        <v>0</v>
      </c>
      <c r="O8" s="4">
        <v>20</v>
      </c>
      <c r="P8" s="5">
        <v>0</v>
      </c>
      <c r="Q8" s="5">
        <v>0</v>
      </c>
      <c r="R8" s="5">
        <v>0</v>
      </c>
      <c r="S8" s="5">
        <v>0</v>
      </c>
      <c r="T8" s="5">
        <v>0.14000000000000001</v>
      </c>
      <c r="U8" s="5">
        <v>0</v>
      </c>
      <c r="V8" s="5">
        <v>0.18200000000000002</v>
      </c>
      <c r="W8" s="5">
        <v>0</v>
      </c>
      <c r="X8" s="5">
        <v>0.11</v>
      </c>
      <c r="Y8" s="5">
        <v>0</v>
      </c>
      <c r="Z8" s="9">
        <v>7.0000000000000007E-2</v>
      </c>
      <c r="AA8" s="5">
        <v>0</v>
      </c>
      <c r="AD8" s="30">
        <v>25</v>
      </c>
      <c r="AE8" s="13">
        <v>4.62</v>
      </c>
      <c r="AF8" s="13">
        <v>0</v>
      </c>
      <c r="AG8" s="13">
        <v>0</v>
      </c>
      <c r="AH8" s="13">
        <v>13.5</v>
      </c>
      <c r="AI8" s="13">
        <v>0.33</v>
      </c>
      <c r="AJ8" s="13">
        <v>18.45</v>
      </c>
    </row>
    <row r="9" spans="1:36" ht="10.5" x14ac:dyDescent="0.15">
      <c r="A9" s="4">
        <v>25</v>
      </c>
      <c r="B9" s="5">
        <v>0</v>
      </c>
      <c r="C9" s="5">
        <v>0</v>
      </c>
      <c r="D9" s="5">
        <v>0</v>
      </c>
      <c r="E9" s="5">
        <v>0</v>
      </c>
      <c r="F9" s="5">
        <v>0.19</v>
      </c>
      <c r="G9" s="5">
        <v>0</v>
      </c>
      <c r="H9" s="5">
        <v>0.24700000000000003</v>
      </c>
      <c r="I9" s="5">
        <v>0</v>
      </c>
      <c r="J9" s="5">
        <v>0.15</v>
      </c>
      <c r="K9" s="5">
        <v>0</v>
      </c>
      <c r="L9" s="5">
        <v>0.09</v>
      </c>
      <c r="M9" s="5">
        <v>0</v>
      </c>
      <c r="O9" s="4">
        <v>25</v>
      </c>
      <c r="P9" s="5">
        <v>0</v>
      </c>
      <c r="Q9" s="5">
        <v>0</v>
      </c>
      <c r="R9" s="5">
        <v>0</v>
      </c>
      <c r="S9" s="5">
        <v>0</v>
      </c>
      <c r="T9" s="5">
        <v>0.16</v>
      </c>
      <c r="U9" s="5">
        <v>0</v>
      </c>
      <c r="V9" s="5">
        <v>0.20800000000000002</v>
      </c>
      <c r="W9" s="5">
        <v>0</v>
      </c>
      <c r="X9" s="5">
        <v>0.12</v>
      </c>
      <c r="Y9" s="5">
        <v>0</v>
      </c>
      <c r="Z9" s="9">
        <v>0.09</v>
      </c>
      <c r="AA9" s="5">
        <v>0</v>
      </c>
      <c r="AD9" s="30">
        <v>15</v>
      </c>
      <c r="AE9" s="13">
        <v>0</v>
      </c>
      <c r="AF9" s="13">
        <v>1.76</v>
      </c>
      <c r="AG9" s="13">
        <v>0</v>
      </c>
      <c r="AH9" s="13">
        <v>0</v>
      </c>
      <c r="AI9" s="13">
        <v>3.7399999999999998</v>
      </c>
      <c r="AJ9" s="13">
        <v>5.5</v>
      </c>
    </row>
    <row r="10" spans="1:36" ht="10.5" x14ac:dyDescent="0.15">
      <c r="A10" s="4">
        <v>32</v>
      </c>
      <c r="B10" s="5">
        <v>0</v>
      </c>
      <c r="C10" s="5">
        <v>0</v>
      </c>
      <c r="D10" s="5">
        <v>0</v>
      </c>
      <c r="E10" s="5">
        <v>0</v>
      </c>
      <c r="F10" s="5">
        <v>0.23</v>
      </c>
      <c r="G10" s="5">
        <v>0</v>
      </c>
      <c r="H10" s="5">
        <v>0.29900000000000004</v>
      </c>
      <c r="I10" s="5">
        <v>0</v>
      </c>
      <c r="J10" s="5">
        <v>0.18</v>
      </c>
      <c r="K10" s="5">
        <v>0</v>
      </c>
      <c r="L10" s="5">
        <v>0.11</v>
      </c>
      <c r="M10" s="5">
        <v>0</v>
      </c>
      <c r="O10" s="4">
        <v>32</v>
      </c>
      <c r="P10" s="5">
        <v>0</v>
      </c>
      <c r="Q10" s="5">
        <v>0</v>
      </c>
      <c r="R10" s="5">
        <v>0</v>
      </c>
      <c r="S10" s="5">
        <v>0</v>
      </c>
      <c r="T10" s="5">
        <v>0.19</v>
      </c>
      <c r="U10" s="5">
        <v>0</v>
      </c>
      <c r="V10" s="5">
        <v>0.24700000000000003</v>
      </c>
      <c r="W10" s="5">
        <v>0</v>
      </c>
      <c r="X10" s="5">
        <v>0.15</v>
      </c>
      <c r="Y10" s="5">
        <v>0</v>
      </c>
      <c r="Z10" s="9">
        <v>0.11</v>
      </c>
      <c r="AA10" s="5">
        <v>0</v>
      </c>
      <c r="AD10" s="12" t="s">
        <v>74</v>
      </c>
      <c r="AE10" s="13">
        <v>0</v>
      </c>
      <c r="AF10" s="13">
        <v>0</v>
      </c>
      <c r="AG10" s="13">
        <v>0.88</v>
      </c>
      <c r="AH10" s="13">
        <v>0</v>
      </c>
      <c r="AI10" s="13">
        <v>0</v>
      </c>
      <c r="AJ10" s="13">
        <v>0.88</v>
      </c>
    </row>
    <row r="11" spans="1:36" ht="10.5" x14ac:dyDescent="0.15">
      <c r="A11" s="4">
        <v>40</v>
      </c>
      <c r="B11" s="5">
        <v>0</v>
      </c>
      <c r="C11" s="5">
        <v>0</v>
      </c>
      <c r="D11" s="5">
        <v>0</v>
      </c>
      <c r="E11" s="5">
        <v>0</v>
      </c>
      <c r="F11" s="5">
        <v>0.27</v>
      </c>
      <c r="G11" s="5">
        <v>0</v>
      </c>
      <c r="H11" s="5">
        <v>0.35100000000000003</v>
      </c>
      <c r="I11" s="5">
        <v>0</v>
      </c>
      <c r="J11" s="5">
        <v>0.21</v>
      </c>
      <c r="K11" s="5">
        <v>0</v>
      </c>
      <c r="L11" s="5">
        <v>0.12</v>
      </c>
      <c r="M11" s="5">
        <v>0</v>
      </c>
      <c r="O11" s="4">
        <v>40</v>
      </c>
      <c r="P11" s="5">
        <v>0</v>
      </c>
      <c r="Q11" s="5">
        <v>0</v>
      </c>
      <c r="R11" s="5">
        <v>0</v>
      </c>
      <c r="S11" s="5">
        <v>0</v>
      </c>
      <c r="T11" s="5">
        <v>0.23</v>
      </c>
      <c r="U11" s="5">
        <v>0</v>
      </c>
      <c r="V11" s="5">
        <v>0.29900000000000004</v>
      </c>
      <c r="W11" s="5">
        <v>0</v>
      </c>
      <c r="X11" s="5">
        <v>0.18</v>
      </c>
      <c r="Y11" s="5">
        <v>0</v>
      </c>
      <c r="Z11" s="5">
        <v>0.12</v>
      </c>
      <c r="AA11" s="5">
        <v>0</v>
      </c>
      <c r="AD11" s="30">
        <v>40</v>
      </c>
      <c r="AE11" s="13">
        <v>0</v>
      </c>
      <c r="AF11" s="13">
        <v>0</v>
      </c>
      <c r="AG11" s="13">
        <v>0.88</v>
      </c>
      <c r="AH11" s="13">
        <v>0</v>
      </c>
      <c r="AI11" s="13">
        <v>0</v>
      </c>
      <c r="AJ11" s="13">
        <v>0.88</v>
      </c>
    </row>
    <row r="12" spans="1:36" ht="10.5" x14ac:dyDescent="0.15">
      <c r="A12" s="4">
        <v>50</v>
      </c>
      <c r="B12" s="5">
        <v>0</v>
      </c>
      <c r="C12" s="5">
        <v>0</v>
      </c>
      <c r="D12" s="5">
        <v>0</v>
      </c>
      <c r="E12" s="5">
        <v>0</v>
      </c>
      <c r="F12" s="5">
        <v>0.33</v>
      </c>
      <c r="G12" s="5">
        <v>0</v>
      </c>
      <c r="H12" s="5">
        <v>0.42900000000000005</v>
      </c>
      <c r="I12" s="5">
        <v>0</v>
      </c>
      <c r="J12" s="5">
        <v>0.26</v>
      </c>
      <c r="K12" s="5">
        <v>0</v>
      </c>
      <c r="L12" s="5">
        <v>0.15</v>
      </c>
      <c r="M12" s="5">
        <v>0</v>
      </c>
      <c r="O12" s="4">
        <v>50</v>
      </c>
      <c r="P12" s="5">
        <v>0</v>
      </c>
      <c r="Q12" s="5">
        <v>0</v>
      </c>
      <c r="R12" s="5">
        <v>0</v>
      </c>
      <c r="S12" s="5">
        <v>0</v>
      </c>
      <c r="T12" s="5">
        <v>0.27</v>
      </c>
      <c r="U12" s="5">
        <v>0</v>
      </c>
      <c r="V12" s="5">
        <v>0.35100000000000003</v>
      </c>
      <c r="W12" s="5">
        <v>0</v>
      </c>
      <c r="X12" s="5">
        <v>0.21</v>
      </c>
      <c r="Y12" s="5">
        <v>0</v>
      </c>
      <c r="Z12" s="5">
        <v>0.15</v>
      </c>
      <c r="AA12" s="5">
        <v>0</v>
      </c>
      <c r="AD12" s="12" t="s">
        <v>47</v>
      </c>
      <c r="AE12" s="13">
        <v>38.46</v>
      </c>
      <c r="AF12" s="13">
        <v>1.76</v>
      </c>
      <c r="AG12" s="13">
        <v>0.88</v>
      </c>
      <c r="AH12" s="13">
        <v>18.829999999999998</v>
      </c>
      <c r="AI12" s="13">
        <v>10.37</v>
      </c>
      <c r="AJ12" s="13">
        <v>70.3</v>
      </c>
    </row>
    <row r="13" spans="1:36" ht="13.5" x14ac:dyDescent="0.15">
      <c r="A13" s="4">
        <v>65</v>
      </c>
      <c r="B13" s="5">
        <v>0</v>
      </c>
      <c r="C13" s="5">
        <v>0</v>
      </c>
      <c r="D13" s="5">
        <v>0</v>
      </c>
      <c r="E13" s="5">
        <v>0</v>
      </c>
      <c r="F13" s="5">
        <v>0.41</v>
      </c>
      <c r="G13" s="5">
        <v>0</v>
      </c>
      <c r="H13" s="5">
        <v>0.53300000000000003</v>
      </c>
      <c r="I13" s="5">
        <v>0</v>
      </c>
      <c r="J13" s="5">
        <v>0.32</v>
      </c>
      <c r="K13" s="5">
        <v>0</v>
      </c>
      <c r="L13" s="5">
        <v>0.19</v>
      </c>
      <c r="M13" s="5">
        <v>0</v>
      </c>
      <c r="O13" s="4">
        <v>65</v>
      </c>
      <c r="P13" s="5">
        <v>0</v>
      </c>
      <c r="Q13" s="5">
        <v>0</v>
      </c>
      <c r="R13" s="5">
        <v>0</v>
      </c>
      <c r="S13" s="5">
        <v>0</v>
      </c>
      <c r="T13" s="5">
        <v>0.34</v>
      </c>
      <c r="U13" s="5">
        <v>0</v>
      </c>
      <c r="V13" s="5">
        <v>0.44200000000000006</v>
      </c>
      <c r="W13" s="5">
        <v>0</v>
      </c>
      <c r="X13" s="5">
        <v>0.27</v>
      </c>
      <c r="Y13" s="5">
        <v>0</v>
      </c>
      <c r="Z13" s="5">
        <v>0.19</v>
      </c>
      <c r="AA13" s="5">
        <v>0</v>
      </c>
      <c r="AD13"/>
      <c r="AE13"/>
      <c r="AF13"/>
      <c r="AG13"/>
      <c r="AH13"/>
      <c r="AI13"/>
      <c r="AJ13"/>
    </row>
    <row r="14" spans="1:36" ht="13.5" x14ac:dyDescent="0.15">
      <c r="A14" s="4">
        <v>80</v>
      </c>
      <c r="B14" s="5">
        <v>0</v>
      </c>
      <c r="C14" s="5">
        <v>0</v>
      </c>
      <c r="D14" s="5">
        <v>0</v>
      </c>
      <c r="E14" s="5">
        <v>0</v>
      </c>
      <c r="F14" s="5">
        <v>0.49</v>
      </c>
      <c r="G14" s="5">
        <v>0</v>
      </c>
      <c r="H14" s="5">
        <v>0.63700000000000001</v>
      </c>
      <c r="I14" s="5">
        <v>0</v>
      </c>
      <c r="J14" s="5">
        <v>0.39</v>
      </c>
      <c r="K14" s="5">
        <v>0</v>
      </c>
      <c r="L14" s="5">
        <v>0.21</v>
      </c>
      <c r="M14" s="5">
        <v>0</v>
      </c>
      <c r="O14" s="4">
        <v>80</v>
      </c>
      <c r="P14" s="5">
        <v>0</v>
      </c>
      <c r="Q14" s="5">
        <v>0</v>
      </c>
      <c r="R14" s="5">
        <v>0</v>
      </c>
      <c r="S14" s="5">
        <v>0</v>
      </c>
      <c r="T14" s="5">
        <v>0.41</v>
      </c>
      <c r="U14" s="5">
        <v>0</v>
      </c>
      <c r="V14" s="5">
        <v>0.53300000000000003</v>
      </c>
      <c r="W14" s="5">
        <v>0</v>
      </c>
      <c r="X14" s="5">
        <v>0.32</v>
      </c>
      <c r="Y14" s="5">
        <v>0</v>
      </c>
      <c r="Z14" s="5">
        <v>0.21</v>
      </c>
      <c r="AA14" s="5">
        <v>0</v>
      </c>
      <c r="AD14"/>
      <c r="AE14"/>
      <c r="AF14"/>
      <c r="AG14"/>
      <c r="AH14"/>
      <c r="AI14"/>
      <c r="AJ14"/>
    </row>
    <row r="15" spans="1:36" ht="13.5" x14ac:dyDescent="0.15">
      <c r="A15" s="4">
        <v>100</v>
      </c>
      <c r="B15" s="5">
        <v>0</v>
      </c>
      <c r="C15" s="5">
        <v>0</v>
      </c>
      <c r="D15" s="5">
        <v>0</v>
      </c>
      <c r="E15" s="5">
        <v>0</v>
      </c>
      <c r="F15" s="5">
        <v>0.6</v>
      </c>
      <c r="G15" s="5">
        <v>0</v>
      </c>
      <c r="H15" s="5">
        <v>0.78</v>
      </c>
      <c r="I15" s="5">
        <v>0</v>
      </c>
      <c r="J15" s="5">
        <v>0.48</v>
      </c>
      <c r="K15" s="5">
        <v>0</v>
      </c>
      <c r="L15" s="5">
        <v>0.27</v>
      </c>
      <c r="M15" s="5">
        <v>0</v>
      </c>
      <c r="O15" s="4">
        <v>100</v>
      </c>
      <c r="P15" s="5">
        <v>0</v>
      </c>
      <c r="Q15" s="5">
        <v>0</v>
      </c>
      <c r="R15" s="5">
        <v>0</v>
      </c>
      <c r="S15" s="5">
        <v>0</v>
      </c>
      <c r="T15" s="5">
        <v>0.5</v>
      </c>
      <c r="U15" s="5">
        <v>0</v>
      </c>
      <c r="V15" s="5">
        <v>0.65</v>
      </c>
      <c r="W15" s="5">
        <v>0</v>
      </c>
      <c r="X15" s="5">
        <v>0.4</v>
      </c>
      <c r="Y15" s="5">
        <v>0</v>
      </c>
      <c r="Z15" s="5">
        <v>0.22</v>
      </c>
      <c r="AA15" s="5">
        <v>0</v>
      </c>
      <c r="AD15"/>
      <c r="AE15"/>
      <c r="AF15"/>
      <c r="AG15"/>
      <c r="AH15"/>
      <c r="AI15"/>
      <c r="AJ15"/>
    </row>
    <row r="16" spans="1:36" ht="10.5" customHeight="1" x14ac:dyDescent="0.15">
      <c r="A16" s="4">
        <v>125</v>
      </c>
      <c r="B16" s="5">
        <v>0</v>
      </c>
      <c r="C16" s="5">
        <v>0</v>
      </c>
      <c r="D16" s="5">
        <v>0</v>
      </c>
      <c r="E16" s="5">
        <v>0</v>
      </c>
      <c r="F16" s="5">
        <v>0.74</v>
      </c>
      <c r="G16" s="5">
        <v>0</v>
      </c>
      <c r="H16" s="5">
        <v>0.96199999999999997</v>
      </c>
      <c r="I16" s="5">
        <v>0</v>
      </c>
      <c r="J16" s="5">
        <v>0.59</v>
      </c>
      <c r="K16" s="5">
        <v>0</v>
      </c>
      <c r="L16" s="5">
        <v>0.32</v>
      </c>
      <c r="M16" s="5">
        <v>0</v>
      </c>
      <c r="O16" s="4">
        <v>125</v>
      </c>
      <c r="P16" s="5">
        <v>0</v>
      </c>
      <c r="Q16" s="5">
        <v>0</v>
      </c>
      <c r="R16" s="5">
        <v>0</v>
      </c>
      <c r="S16" s="5">
        <v>0</v>
      </c>
      <c r="T16" s="5">
        <v>0.61</v>
      </c>
      <c r="U16" s="5">
        <v>0</v>
      </c>
      <c r="V16" s="5">
        <v>0.79300000000000004</v>
      </c>
      <c r="W16" s="5">
        <v>0</v>
      </c>
      <c r="X16" s="5">
        <v>0.48</v>
      </c>
      <c r="Y16" s="5">
        <v>0</v>
      </c>
      <c r="Z16" s="5">
        <v>0.26</v>
      </c>
      <c r="AA16" s="5">
        <v>0</v>
      </c>
      <c r="AI16" s="28"/>
    </row>
    <row r="17" spans="1:35" ht="10.5" customHeight="1" x14ac:dyDescent="0.15">
      <c r="A17" s="4">
        <v>150</v>
      </c>
      <c r="B17" s="5">
        <v>0</v>
      </c>
      <c r="C17" s="5">
        <v>0</v>
      </c>
      <c r="D17" s="5">
        <v>0</v>
      </c>
      <c r="E17" s="5">
        <v>0</v>
      </c>
      <c r="F17" s="5">
        <v>0.88</v>
      </c>
      <c r="G17" s="5">
        <v>0</v>
      </c>
      <c r="H17" s="5">
        <v>1.1440000000000001</v>
      </c>
      <c r="I17" s="5">
        <v>0</v>
      </c>
      <c r="J17" s="5">
        <v>0.7</v>
      </c>
      <c r="K17" s="5">
        <v>0</v>
      </c>
      <c r="L17" s="5">
        <v>0.4</v>
      </c>
      <c r="M17" s="5">
        <v>0</v>
      </c>
      <c r="O17" s="4">
        <v>150</v>
      </c>
      <c r="P17" s="5">
        <v>0</v>
      </c>
      <c r="Q17" s="5">
        <v>0</v>
      </c>
      <c r="R17" s="5">
        <v>0</v>
      </c>
      <c r="S17" s="5">
        <v>0</v>
      </c>
      <c r="T17" s="5">
        <v>0.73</v>
      </c>
      <c r="U17" s="5">
        <v>0</v>
      </c>
      <c r="V17" s="5">
        <v>0.94899999999999995</v>
      </c>
      <c r="W17" s="5">
        <v>0</v>
      </c>
      <c r="X17" s="5">
        <v>0.57999999999999996</v>
      </c>
      <c r="Y17" s="5">
        <v>0</v>
      </c>
      <c r="Z17" s="5">
        <v>0.34</v>
      </c>
      <c r="AA17" s="5">
        <v>0</v>
      </c>
      <c r="AI17" s="28"/>
    </row>
    <row r="18" spans="1:35" ht="10.5" customHeight="1" x14ac:dyDescent="0.15">
      <c r="A18" s="4">
        <v>200</v>
      </c>
      <c r="B18" s="5">
        <v>0</v>
      </c>
      <c r="C18" s="5">
        <v>0</v>
      </c>
      <c r="D18" s="5">
        <v>0</v>
      </c>
      <c r="E18" s="5">
        <v>0</v>
      </c>
      <c r="F18" s="5">
        <v>1.1599999999999999</v>
      </c>
      <c r="G18" s="5">
        <v>0</v>
      </c>
      <c r="H18" s="5">
        <v>1.508</v>
      </c>
      <c r="I18" s="5">
        <v>0</v>
      </c>
      <c r="J18" s="5">
        <v>0.92</v>
      </c>
      <c r="K18" s="5">
        <v>0</v>
      </c>
      <c r="L18" s="5">
        <v>0.56999999999999995</v>
      </c>
      <c r="M18" s="5">
        <v>0</v>
      </c>
      <c r="O18" s="4">
        <v>200</v>
      </c>
      <c r="P18" s="5">
        <v>0</v>
      </c>
      <c r="Q18" s="5">
        <v>0</v>
      </c>
      <c r="R18" s="5">
        <v>0</v>
      </c>
      <c r="S18" s="5">
        <v>0</v>
      </c>
      <c r="T18" s="9">
        <v>0.95</v>
      </c>
      <c r="U18" s="5">
        <v>0</v>
      </c>
      <c r="V18" s="5">
        <v>1.2349999999999999</v>
      </c>
      <c r="W18" s="5">
        <v>0</v>
      </c>
      <c r="X18" s="9">
        <v>0.76</v>
      </c>
      <c r="Y18" s="5">
        <v>0</v>
      </c>
      <c r="Z18" s="5">
        <v>0.48</v>
      </c>
      <c r="AA18" s="5">
        <v>0</v>
      </c>
      <c r="AI18" s="28"/>
    </row>
    <row r="19" spans="1:35" ht="10.5" customHeight="1" x14ac:dyDescent="0.15">
      <c r="A19" s="4">
        <v>250</v>
      </c>
      <c r="B19" s="5">
        <v>0</v>
      </c>
      <c r="C19" s="5">
        <v>0</v>
      </c>
      <c r="D19" s="5">
        <v>0</v>
      </c>
      <c r="E19" s="5">
        <v>0</v>
      </c>
      <c r="F19" s="5">
        <v>1.44</v>
      </c>
      <c r="G19" s="5">
        <v>0</v>
      </c>
      <c r="H19" s="5">
        <v>1.8719999999999999</v>
      </c>
      <c r="I19" s="5">
        <v>0</v>
      </c>
      <c r="J19" s="5">
        <v>1.1499999999999999</v>
      </c>
      <c r="K19" s="5">
        <v>0</v>
      </c>
      <c r="L19" s="5">
        <v>0.77</v>
      </c>
      <c r="M19" s="5">
        <v>0</v>
      </c>
      <c r="O19" s="4">
        <v>250</v>
      </c>
      <c r="P19" s="5">
        <v>0</v>
      </c>
      <c r="Q19" s="5">
        <v>0</v>
      </c>
      <c r="R19" s="5">
        <v>0</v>
      </c>
      <c r="S19" s="5">
        <v>0</v>
      </c>
      <c r="T19" s="9">
        <v>1.18</v>
      </c>
      <c r="U19" s="5">
        <v>0</v>
      </c>
      <c r="V19" s="5">
        <v>1.534</v>
      </c>
      <c r="W19" s="5">
        <v>0</v>
      </c>
      <c r="X19" s="9">
        <v>0.94</v>
      </c>
      <c r="Y19" s="5">
        <v>0</v>
      </c>
      <c r="Z19" s="5">
        <v>0.64</v>
      </c>
      <c r="AA19" s="5">
        <v>0</v>
      </c>
      <c r="AI19" s="28"/>
    </row>
    <row r="20" spans="1:35" ht="10.5" customHeight="1" x14ac:dyDescent="0.15">
      <c r="A20" s="4">
        <v>300</v>
      </c>
      <c r="B20" s="5">
        <v>0</v>
      </c>
      <c r="C20" s="5">
        <v>0</v>
      </c>
      <c r="D20" s="5">
        <v>0</v>
      </c>
      <c r="E20" s="5">
        <v>0</v>
      </c>
      <c r="F20" s="5">
        <v>1.72</v>
      </c>
      <c r="G20" s="5">
        <v>0</v>
      </c>
      <c r="H20" s="5">
        <v>2.2360000000000002</v>
      </c>
      <c r="I20" s="5">
        <v>0</v>
      </c>
      <c r="J20" s="5">
        <v>1.37</v>
      </c>
      <c r="K20" s="5">
        <v>0</v>
      </c>
      <c r="L20" s="5">
        <v>0.93</v>
      </c>
      <c r="M20" s="5">
        <v>0</v>
      </c>
      <c r="O20" s="4">
        <v>300</v>
      </c>
      <c r="P20" s="5">
        <v>0</v>
      </c>
      <c r="Q20" s="5">
        <v>0</v>
      </c>
      <c r="R20" s="5">
        <v>0</v>
      </c>
      <c r="S20" s="5">
        <v>0</v>
      </c>
      <c r="T20" s="9">
        <v>1.41</v>
      </c>
      <c r="U20" s="5">
        <v>0</v>
      </c>
      <c r="V20" s="5">
        <v>1.833</v>
      </c>
      <c r="W20" s="5">
        <v>0</v>
      </c>
      <c r="X20" s="9">
        <v>1.1200000000000001</v>
      </c>
      <c r="Y20" s="5">
        <v>0</v>
      </c>
      <c r="Z20" s="5">
        <v>0.77</v>
      </c>
      <c r="AA20" s="5">
        <v>0</v>
      </c>
    </row>
    <row r="21" spans="1:35" ht="10.5" customHeight="1" x14ac:dyDescent="0.15">
      <c r="A21" s="4">
        <v>350</v>
      </c>
      <c r="B21" s="5">
        <v>0</v>
      </c>
      <c r="C21" s="5">
        <v>0</v>
      </c>
      <c r="D21" s="5">
        <v>0</v>
      </c>
      <c r="E21" s="5">
        <v>0</v>
      </c>
      <c r="F21" s="5">
        <v>1.99</v>
      </c>
      <c r="G21" s="5">
        <v>0</v>
      </c>
      <c r="H21" s="5">
        <v>2.5870000000000002</v>
      </c>
      <c r="I21" s="5">
        <v>0</v>
      </c>
      <c r="J21" s="5">
        <v>1.61</v>
      </c>
      <c r="K21" s="5">
        <v>0</v>
      </c>
      <c r="L21" s="5">
        <v>1.1100000000000001</v>
      </c>
      <c r="M21" s="5">
        <v>0</v>
      </c>
      <c r="O21" s="4">
        <v>350</v>
      </c>
      <c r="P21" s="5">
        <v>0</v>
      </c>
      <c r="Q21" s="5">
        <v>0</v>
      </c>
      <c r="R21" s="5">
        <v>0</v>
      </c>
      <c r="S21" s="5">
        <v>0</v>
      </c>
      <c r="T21" s="5">
        <v>1.63</v>
      </c>
      <c r="U21" s="5">
        <v>0</v>
      </c>
      <c r="V21" s="5">
        <v>2.1189999999999998</v>
      </c>
      <c r="W21" s="5">
        <v>0</v>
      </c>
      <c r="X21" s="5">
        <v>1.3</v>
      </c>
      <c r="Y21" s="5">
        <v>0</v>
      </c>
      <c r="Z21" s="5">
        <v>0.91</v>
      </c>
      <c r="AA21" s="5">
        <v>0</v>
      </c>
    </row>
    <row r="22" spans="1:35" ht="10.5" customHeight="1" x14ac:dyDescent="0.15">
      <c r="A22" s="4" t="s">
        <v>6</v>
      </c>
      <c r="B22" s="8"/>
      <c r="C22" s="8"/>
      <c r="D22" s="8"/>
      <c r="E22" s="8"/>
      <c r="F22" s="5"/>
      <c r="G22" s="5">
        <v>0</v>
      </c>
      <c r="H22" s="5"/>
      <c r="I22" s="5">
        <v>0</v>
      </c>
      <c r="J22" s="5"/>
      <c r="K22" s="5">
        <v>0</v>
      </c>
      <c r="L22" s="5"/>
      <c r="M22" s="5">
        <v>0</v>
      </c>
      <c r="O22" s="4" t="s">
        <v>6</v>
      </c>
      <c r="P22" s="8"/>
      <c r="Q22" s="8"/>
      <c r="R22" s="8"/>
      <c r="S22" s="8"/>
      <c r="T22" s="5"/>
      <c r="U22" s="5">
        <v>0</v>
      </c>
      <c r="V22" s="5"/>
      <c r="W22" s="5">
        <v>0</v>
      </c>
      <c r="X22" s="5"/>
      <c r="Y22" s="5">
        <v>0</v>
      </c>
      <c r="Z22" s="5"/>
      <c r="AA22" s="5">
        <v>0</v>
      </c>
    </row>
    <row r="23" spans="1:35" ht="11.25" customHeight="1" x14ac:dyDescent="0.15">
      <c r="A23" s="3"/>
      <c r="B23" s="3"/>
      <c r="C23" s="26"/>
      <c r="D23" s="3"/>
      <c r="AA23" s="10"/>
    </row>
    <row r="24" spans="1:35" ht="10.5" x14ac:dyDescent="0.15">
      <c r="A24" s="360" t="s">
        <v>26</v>
      </c>
      <c r="B24" s="361"/>
      <c r="C24" s="361"/>
      <c r="D24" s="361"/>
      <c r="E24" s="361"/>
      <c r="F24" s="361"/>
      <c r="G24" s="361"/>
      <c r="H24" s="361"/>
      <c r="I24" s="361"/>
      <c r="J24" s="361"/>
      <c r="K24" s="361"/>
      <c r="L24" s="361"/>
      <c r="M24" s="362"/>
      <c r="O24" s="360" t="s">
        <v>27</v>
      </c>
      <c r="P24" s="361"/>
      <c r="Q24" s="361"/>
      <c r="R24" s="361"/>
      <c r="S24" s="361"/>
      <c r="T24" s="361"/>
      <c r="U24" s="361"/>
      <c r="V24" s="361"/>
      <c r="W24" s="361"/>
      <c r="X24" s="361"/>
      <c r="Y24" s="361"/>
      <c r="Z24" s="361"/>
      <c r="AA24" s="362"/>
    </row>
    <row r="25" spans="1:35" ht="10.5" x14ac:dyDescent="0.15">
      <c r="A25" s="363" t="s">
        <v>24</v>
      </c>
      <c r="B25" s="364" t="s">
        <v>23</v>
      </c>
      <c r="C25" s="364"/>
      <c r="D25" s="364"/>
      <c r="E25" s="364"/>
      <c r="F25" s="364" t="s">
        <v>16</v>
      </c>
      <c r="G25" s="364"/>
      <c r="H25" s="364" t="s">
        <v>68</v>
      </c>
      <c r="I25" s="364"/>
      <c r="J25" s="364" t="s">
        <v>17</v>
      </c>
      <c r="K25" s="364"/>
      <c r="L25" s="364" t="s">
        <v>25</v>
      </c>
      <c r="M25" s="364"/>
      <c r="O25" s="363" t="s">
        <v>24</v>
      </c>
      <c r="P25" s="364" t="s">
        <v>23</v>
      </c>
      <c r="Q25" s="364"/>
      <c r="R25" s="364"/>
      <c r="S25" s="364"/>
      <c r="T25" s="364" t="s">
        <v>16</v>
      </c>
      <c r="U25" s="364"/>
      <c r="V25" s="364" t="s">
        <v>68</v>
      </c>
      <c r="W25" s="364"/>
      <c r="X25" s="364" t="s">
        <v>17</v>
      </c>
      <c r="Y25" s="364"/>
      <c r="Z25" s="364" t="s">
        <v>41</v>
      </c>
      <c r="AA25" s="364"/>
    </row>
    <row r="26" spans="1:35" ht="10.5" x14ac:dyDescent="0.15">
      <c r="A26" s="364"/>
      <c r="B26" s="364"/>
      <c r="C26" s="364"/>
      <c r="D26" s="364"/>
      <c r="E26" s="364"/>
      <c r="F26" s="364" t="s">
        <v>18</v>
      </c>
      <c r="G26" s="364"/>
      <c r="H26" s="364" t="s">
        <v>18</v>
      </c>
      <c r="I26" s="364"/>
      <c r="J26" s="364" t="s">
        <v>18</v>
      </c>
      <c r="K26" s="364"/>
      <c r="L26" s="364" t="s">
        <v>18</v>
      </c>
      <c r="M26" s="364"/>
      <c r="O26" s="364"/>
      <c r="P26" s="364"/>
      <c r="Q26" s="364"/>
      <c r="R26" s="364"/>
      <c r="S26" s="364"/>
      <c r="T26" s="364" t="s">
        <v>18</v>
      </c>
      <c r="U26" s="364"/>
      <c r="V26" s="364" t="s">
        <v>18</v>
      </c>
      <c r="W26" s="364"/>
      <c r="X26" s="364" t="s">
        <v>18</v>
      </c>
      <c r="Y26" s="364"/>
      <c r="Z26" s="364" t="s">
        <v>18</v>
      </c>
      <c r="AA26" s="364"/>
    </row>
    <row r="27" spans="1:35" ht="31.5" x14ac:dyDescent="0.15">
      <c r="A27" s="364"/>
      <c r="B27" s="4" t="s">
        <v>1</v>
      </c>
      <c r="C27" s="23" t="s">
        <v>67</v>
      </c>
      <c r="D27" s="4" t="s">
        <v>2</v>
      </c>
      <c r="E27" s="4" t="s">
        <v>4</v>
      </c>
      <c r="F27" s="7" t="s">
        <v>21</v>
      </c>
      <c r="G27" s="7" t="s">
        <v>22</v>
      </c>
      <c r="H27" s="23" t="s">
        <v>21</v>
      </c>
      <c r="I27" s="23" t="s">
        <v>22</v>
      </c>
      <c r="J27" s="7" t="s">
        <v>21</v>
      </c>
      <c r="K27" s="7" t="s">
        <v>22</v>
      </c>
      <c r="L27" s="7" t="s">
        <v>21</v>
      </c>
      <c r="M27" s="7" t="s">
        <v>22</v>
      </c>
      <c r="O27" s="364"/>
      <c r="P27" s="4" t="s">
        <v>1</v>
      </c>
      <c r="Q27" s="23" t="s">
        <v>67</v>
      </c>
      <c r="R27" s="4" t="s">
        <v>2</v>
      </c>
      <c r="S27" s="7" t="s">
        <v>40</v>
      </c>
      <c r="T27" s="7" t="s">
        <v>21</v>
      </c>
      <c r="U27" s="7" t="s">
        <v>22</v>
      </c>
      <c r="V27" s="23" t="s">
        <v>21</v>
      </c>
      <c r="W27" s="23" t="s">
        <v>22</v>
      </c>
      <c r="X27" s="7" t="s">
        <v>21</v>
      </c>
      <c r="Y27" s="7" t="s">
        <v>22</v>
      </c>
      <c r="Z27" s="7" t="s">
        <v>21</v>
      </c>
      <c r="AA27" s="7" t="s">
        <v>22</v>
      </c>
    </row>
    <row r="28" spans="1:35" ht="10.5" x14ac:dyDescent="0.15">
      <c r="A28" s="4">
        <v>15</v>
      </c>
      <c r="B28" s="219"/>
      <c r="C28" s="219"/>
      <c r="D28" s="219"/>
      <c r="E28" s="219"/>
      <c r="F28" s="5">
        <v>0.17</v>
      </c>
      <c r="G28" s="219"/>
      <c r="H28" s="5">
        <v>0.22100000000000003</v>
      </c>
      <c r="I28" s="219"/>
      <c r="J28" s="5">
        <v>0.13</v>
      </c>
      <c r="K28" s="219"/>
      <c r="L28" s="5">
        <v>7.0000000000000007E-2</v>
      </c>
      <c r="M28" s="5"/>
      <c r="O28" s="4">
        <v>13</v>
      </c>
      <c r="P28" s="5">
        <v>0</v>
      </c>
      <c r="Q28" s="5">
        <v>0</v>
      </c>
      <c r="R28" s="5">
        <v>0</v>
      </c>
      <c r="S28" s="219">
        <v>0</v>
      </c>
      <c r="T28" s="5">
        <v>0.08</v>
      </c>
      <c r="U28" s="5">
        <v>0</v>
      </c>
      <c r="V28" s="5">
        <v>0.10400000000000001</v>
      </c>
      <c r="W28" s="5">
        <v>0</v>
      </c>
      <c r="X28" s="5">
        <v>0.06</v>
      </c>
      <c r="Y28" s="5">
        <v>0</v>
      </c>
      <c r="Z28" s="5">
        <v>0.11</v>
      </c>
      <c r="AA28" s="219">
        <v>0</v>
      </c>
    </row>
    <row r="29" spans="1:35" ht="10.5" x14ac:dyDescent="0.15">
      <c r="A29" s="4">
        <v>20</v>
      </c>
      <c r="B29" s="219"/>
      <c r="C29" s="219"/>
      <c r="D29" s="219"/>
      <c r="E29" s="219"/>
      <c r="F29" s="5">
        <v>0.2</v>
      </c>
      <c r="G29" s="219"/>
      <c r="H29" s="5">
        <v>0.26</v>
      </c>
      <c r="I29" s="219">
        <v>0</v>
      </c>
      <c r="J29" s="5">
        <v>0.16</v>
      </c>
      <c r="K29" s="219"/>
      <c r="L29" s="5">
        <v>0.09</v>
      </c>
      <c r="M29" s="5"/>
      <c r="O29" s="4">
        <v>20</v>
      </c>
      <c r="P29" s="5">
        <v>0</v>
      </c>
      <c r="Q29" s="5">
        <v>0</v>
      </c>
      <c r="R29" s="5">
        <v>0</v>
      </c>
      <c r="S29" s="219">
        <v>0</v>
      </c>
      <c r="T29" s="5">
        <v>0.09</v>
      </c>
      <c r="U29" s="5">
        <v>0</v>
      </c>
      <c r="V29" s="5">
        <v>0.11699999999999999</v>
      </c>
      <c r="W29" s="5">
        <v>0</v>
      </c>
      <c r="X29" s="5">
        <v>7.0000000000000007E-2</v>
      </c>
      <c r="Y29" s="5">
        <v>0</v>
      </c>
      <c r="Z29" s="5">
        <v>0.11</v>
      </c>
      <c r="AA29" s="219">
        <v>0</v>
      </c>
    </row>
    <row r="30" spans="1:35" ht="10.5" x14ac:dyDescent="0.15">
      <c r="A30" s="4">
        <v>25</v>
      </c>
      <c r="B30" s="219">
        <f>SUM(小配管材料集計!K82)</f>
        <v>2.1139999999999999</v>
      </c>
      <c r="C30" s="219">
        <f>SUM(小配管材料集計!L82)</f>
        <v>4.8</v>
      </c>
      <c r="D30" s="219">
        <f>SUM(小配管材料集計!M82)</f>
        <v>0</v>
      </c>
      <c r="E30" s="219"/>
      <c r="F30" s="5">
        <v>0.24</v>
      </c>
      <c r="G30" s="219">
        <f>SUM(B30*F30)</f>
        <v>0.50735999999999992</v>
      </c>
      <c r="H30" s="5">
        <v>0.312</v>
      </c>
      <c r="I30" s="219">
        <f>SUM(C30*H30)</f>
        <v>1.4976</v>
      </c>
      <c r="J30" s="5">
        <v>0.19</v>
      </c>
      <c r="K30" s="219">
        <f>SUM(D30*J30)</f>
        <v>0</v>
      </c>
      <c r="L30" s="5">
        <v>0.11</v>
      </c>
      <c r="M30" s="5"/>
      <c r="O30" s="4">
        <v>25</v>
      </c>
      <c r="P30" s="5">
        <v>0</v>
      </c>
      <c r="Q30" s="5">
        <v>0</v>
      </c>
      <c r="R30" s="5">
        <v>0</v>
      </c>
      <c r="S30" s="219">
        <f>小配管材料集計!O82</f>
        <v>2.25</v>
      </c>
      <c r="T30" s="5">
        <v>0.11</v>
      </c>
      <c r="U30" s="5">
        <v>0</v>
      </c>
      <c r="V30" s="5">
        <v>0.14300000000000002</v>
      </c>
      <c r="W30" s="5">
        <v>0</v>
      </c>
      <c r="X30" s="5">
        <v>0.08</v>
      </c>
      <c r="Y30" s="5">
        <v>0</v>
      </c>
      <c r="Z30" s="5">
        <v>0.11</v>
      </c>
      <c r="AA30" s="219">
        <f>SUM(S30*Z30)</f>
        <v>0.2475</v>
      </c>
    </row>
    <row r="31" spans="1:35" ht="10.5" x14ac:dyDescent="0.15">
      <c r="A31" s="4">
        <v>32</v>
      </c>
      <c r="B31" s="219">
        <f>SUM(小配管材料集計!I82)</f>
        <v>8.1790000000000003</v>
      </c>
      <c r="C31" s="219"/>
      <c r="D31" s="219">
        <f>SUM(小配管材料集計!J82)</f>
        <v>0.85</v>
      </c>
      <c r="E31" s="219"/>
      <c r="F31" s="5">
        <v>0.28999999999999998</v>
      </c>
      <c r="G31" s="219">
        <f t="shared" ref="G31:G33" si="0">SUM(B31*F31)</f>
        <v>2.3719099999999997</v>
      </c>
      <c r="H31" s="5">
        <v>0.377</v>
      </c>
      <c r="I31" s="219">
        <f t="shared" ref="I31:I33" si="1">SUM(C31*H31)</f>
        <v>0</v>
      </c>
      <c r="J31" s="5">
        <v>0.23</v>
      </c>
      <c r="K31" s="219">
        <f t="shared" ref="K31:K33" si="2">SUM(D31*J31)</f>
        <v>0.19550000000000001</v>
      </c>
      <c r="L31" s="5">
        <v>0.12</v>
      </c>
      <c r="M31" s="5"/>
      <c r="O31" s="4">
        <v>30</v>
      </c>
      <c r="P31" s="5">
        <v>0</v>
      </c>
      <c r="Q31" s="5">
        <v>0</v>
      </c>
      <c r="R31" s="5">
        <v>0</v>
      </c>
      <c r="S31" s="219">
        <v>0</v>
      </c>
      <c r="T31" s="5">
        <v>0.13</v>
      </c>
      <c r="U31" s="5">
        <v>0</v>
      </c>
      <c r="V31" s="5">
        <v>0.16900000000000001</v>
      </c>
      <c r="W31" s="5">
        <v>0</v>
      </c>
      <c r="X31" s="5">
        <v>0.1</v>
      </c>
      <c r="Y31" s="5">
        <v>0</v>
      </c>
      <c r="Z31" s="5">
        <v>0.11</v>
      </c>
      <c r="AA31" s="219">
        <f t="shared" ref="AA31:AA33" si="3">SUM(S31*Z31)</f>
        <v>0</v>
      </c>
    </row>
    <row r="32" spans="1:35" ht="10.5" x14ac:dyDescent="0.15">
      <c r="A32" s="4">
        <v>40</v>
      </c>
      <c r="B32" s="219">
        <f>SUM(小配管材料集計!G82)</f>
        <v>1.2749999999999999</v>
      </c>
      <c r="C32" s="219"/>
      <c r="D32" s="219">
        <f>SUM(小配管材料集計!H82)</f>
        <v>0.95099999999999996</v>
      </c>
      <c r="E32" s="219"/>
      <c r="F32" s="5">
        <v>0.35</v>
      </c>
      <c r="G32" s="219">
        <f t="shared" si="0"/>
        <v>0.44624999999999992</v>
      </c>
      <c r="H32" s="5">
        <v>0.45499999999999996</v>
      </c>
      <c r="I32" s="219">
        <f t="shared" si="1"/>
        <v>0</v>
      </c>
      <c r="J32" s="5">
        <v>0.28000000000000003</v>
      </c>
      <c r="K32" s="219">
        <f t="shared" si="2"/>
        <v>0.26628000000000002</v>
      </c>
      <c r="L32" s="5">
        <v>0.15</v>
      </c>
      <c r="M32" s="5"/>
      <c r="O32" s="4">
        <v>40</v>
      </c>
      <c r="P32" s="5">
        <v>0</v>
      </c>
      <c r="Q32" s="5">
        <v>0</v>
      </c>
      <c r="R32" s="5">
        <v>0</v>
      </c>
      <c r="S32" s="219">
        <f>小配管材料集計!N82</f>
        <v>1.77</v>
      </c>
      <c r="T32" s="5">
        <v>0.15</v>
      </c>
      <c r="U32" s="5">
        <v>0</v>
      </c>
      <c r="V32" s="5">
        <v>0.19500000000000001</v>
      </c>
      <c r="W32" s="5">
        <v>0</v>
      </c>
      <c r="X32" s="5">
        <v>0.12</v>
      </c>
      <c r="Y32" s="5">
        <v>0</v>
      </c>
      <c r="Z32" s="5">
        <v>0.11</v>
      </c>
      <c r="AA32" s="219">
        <f t="shared" si="3"/>
        <v>0.19470000000000001</v>
      </c>
    </row>
    <row r="33" spans="1:27" ht="10.5" x14ac:dyDescent="0.15">
      <c r="A33" s="4">
        <v>50</v>
      </c>
      <c r="B33" s="219"/>
      <c r="C33" s="219">
        <f>SUM(小配管材料集計!F82)</f>
        <v>7.5</v>
      </c>
      <c r="D33" s="219"/>
      <c r="E33" s="219"/>
      <c r="F33" s="5">
        <v>0.42</v>
      </c>
      <c r="G33" s="219">
        <f t="shared" si="0"/>
        <v>0</v>
      </c>
      <c r="H33" s="5">
        <v>0.54600000000000004</v>
      </c>
      <c r="I33" s="219">
        <f t="shared" si="1"/>
        <v>4.0950000000000006</v>
      </c>
      <c r="J33" s="5">
        <v>0.33</v>
      </c>
      <c r="K33" s="219">
        <f t="shared" si="2"/>
        <v>0</v>
      </c>
      <c r="L33" s="5">
        <v>0.19</v>
      </c>
      <c r="M33" s="5"/>
      <c r="O33" s="4">
        <v>50</v>
      </c>
      <c r="P33" s="5">
        <v>0</v>
      </c>
      <c r="Q33" s="5">
        <v>0</v>
      </c>
      <c r="R33" s="5">
        <v>0</v>
      </c>
      <c r="S33" s="219">
        <v>0</v>
      </c>
      <c r="T33" s="5">
        <v>0.18</v>
      </c>
      <c r="U33" s="5">
        <v>0</v>
      </c>
      <c r="V33" s="5">
        <v>0.23399999999999999</v>
      </c>
      <c r="W33" s="5">
        <v>0</v>
      </c>
      <c r="X33" s="5">
        <v>0.14000000000000001</v>
      </c>
      <c r="Y33" s="5">
        <v>0</v>
      </c>
      <c r="Z33" s="5">
        <v>0.15</v>
      </c>
      <c r="AA33" s="219">
        <f t="shared" si="3"/>
        <v>0</v>
      </c>
    </row>
    <row r="34" spans="1:27" ht="10.5" x14ac:dyDescent="0.15">
      <c r="A34" s="4">
        <v>65</v>
      </c>
      <c r="B34" s="219"/>
      <c r="C34" s="219"/>
      <c r="D34" s="219"/>
      <c r="E34" s="219"/>
      <c r="F34" s="5">
        <v>0.53</v>
      </c>
      <c r="G34" s="219"/>
      <c r="H34" s="5">
        <v>0.68900000000000006</v>
      </c>
      <c r="I34" s="219"/>
      <c r="J34" s="5">
        <v>0.42</v>
      </c>
      <c r="K34" s="219"/>
      <c r="L34" s="5">
        <v>0.21</v>
      </c>
      <c r="M34" s="5"/>
      <c r="O34" s="4">
        <v>65</v>
      </c>
      <c r="P34" s="5">
        <v>0</v>
      </c>
      <c r="Q34" s="5">
        <v>0</v>
      </c>
      <c r="R34" s="5">
        <v>0</v>
      </c>
      <c r="S34" s="219">
        <v>0</v>
      </c>
      <c r="T34" s="5">
        <v>0.22</v>
      </c>
      <c r="U34" s="5">
        <v>0</v>
      </c>
      <c r="V34" s="5">
        <v>0.28600000000000003</v>
      </c>
      <c r="W34" s="5">
        <v>0</v>
      </c>
      <c r="X34" s="5">
        <v>0.17</v>
      </c>
      <c r="Y34" s="5">
        <v>0</v>
      </c>
      <c r="Z34" s="5">
        <v>0.19</v>
      </c>
      <c r="AA34" s="219">
        <v>0</v>
      </c>
    </row>
    <row r="35" spans="1:27" ht="10.5" x14ac:dyDescent="0.15">
      <c r="A35" s="4">
        <v>80</v>
      </c>
      <c r="B35" s="219"/>
      <c r="C35" s="219"/>
      <c r="D35" s="219"/>
      <c r="E35" s="219"/>
      <c r="F35" s="5">
        <v>0.63</v>
      </c>
      <c r="G35" s="219"/>
      <c r="H35" s="5">
        <v>0.81900000000000006</v>
      </c>
      <c r="I35" s="219"/>
      <c r="J35" s="5">
        <v>0.5</v>
      </c>
      <c r="K35" s="219"/>
      <c r="L35" s="5">
        <v>0.24</v>
      </c>
      <c r="M35" s="5"/>
      <c r="O35" s="4">
        <v>75</v>
      </c>
      <c r="P35" s="5">
        <v>0</v>
      </c>
      <c r="Q35" s="5">
        <v>0</v>
      </c>
      <c r="R35" s="5">
        <v>0</v>
      </c>
      <c r="S35" s="219">
        <v>0</v>
      </c>
      <c r="T35" s="5">
        <v>0.26</v>
      </c>
      <c r="U35" s="5">
        <v>0</v>
      </c>
      <c r="V35" s="5">
        <v>0.33800000000000002</v>
      </c>
      <c r="W35" s="5">
        <v>0</v>
      </c>
      <c r="X35" s="5">
        <v>0.2</v>
      </c>
      <c r="Y35" s="5">
        <v>0</v>
      </c>
      <c r="Z35" s="5">
        <v>0.22</v>
      </c>
      <c r="AA35" s="219">
        <v>0</v>
      </c>
    </row>
    <row r="36" spans="1:27" ht="10.5" x14ac:dyDescent="0.15">
      <c r="A36" s="4">
        <v>100</v>
      </c>
      <c r="B36" s="219"/>
      <c r="C36" s="219"/>
      <c r="D36" s="219"/>
      <c r="E36" s="219"/>
      <c r="F36" s="5">
        <v>0.78</v>
      </c>
      <c r="G36" s="219"/>
      <c r="H36" s="5">
        <v>1.014</v>
      </c>
      <c r="I36" s="219"/>
      <c r="J36" s="5">
        <v>0.62</v>
      </c>
      <c r="K36" s="219"/>
      <c r="L36" s="5">
        <v>0.35</v>
      </c>
      <c r="M36" s="5"/>
      <c r="O36" s="4">
        <v>100</v>
      </c>
      <c r="P36" s="5">
        <v>0</v>
      </c>
      <c r="Q36" s="5">
        <v>0</v>
      </c>
      <c r="R36" s="5">
        <v>0</v>
      </c>
      <c r="S36" s="219">
        <v>0</v>
      </c>
      <c r="T36" s="5">
        <v>0.32</v>
      </c>
      <c r="U36" s="5">
        <v>0</v>
      </c>
      <c r="V36" s="5">
        <v>0.41600000000000004</v>
      </c>
      <c r="W36" s="5">
        <v>0</v>
      </c>
      <c r="X36" s="5">
        <v>0.25</v>
      </c>
      <c r="Y36" s="5">
        <v>0</v>
      </c>
      <c r="Z36" s="5">
        <v>0.28000000000000003</v>
      </c>
      <c r="AA36" s="219">
        <v>0</v>
      </c>
    </row>
    <row r="37" spans="1:27" ht="10.5" x14ac:dyDescent="0.15">
      <c r="A37" s="4">
        <v>125</v>
      </c>
      <c r="B37" s="219"/>
      <c r="C37" s="219"/>
      <c r="D37" s="219"/>
      <c r="E37" s="219"/>
      <c r="F37" s="5">
        <v>0.96</v>
      </c>
      <c r="G37" s="219"/>
      <c r="H37" s="5">
        <v>1.248</v>
      </c>
      <c r="I37" s="219"/>
      <c r="J37" s="5">
        <v>0.76</v>
      </c>
      <c r="K37" s="219"/>
      <c r="L37" s="5">
        <v>0.45</v>
      </c>
      <c r="M37" s="5"/>
      <c r="O37" s="4">
        <v>125</v>
      </c>
      <c r="P37" s="5">
        <v>0</v>
      </c>
      <c r="Q37" s="5">
        <v>0</v>
      </c>
      <c r="R37" s="5">
        <v>0</v>
      </c>
      <c r="S37" s="219">
        <v>0</v>
      </c>
      <c r="T37" s="5">
        <v>0.39</v>
      </c>
      <c r="U37" s="5">
        <v>0</v>
      </c>
      <c r="V37" s="5">
        <v>0.50700000000000001</v>
      </c>
      <c r="W37" s="5">
        <v>0</v>
      </c>
      <c r="X37" s="5">
        <v>0.31</v>
      </c>
      <c r="Y37" s="5">
        <v>0</v>
      </c>
      <c r="Z37" s="5">
        <v>0.34</v>
      </c>
      <c r="AA37" s="219">
        <v>0</v>
      </c>
    </row>
    <row r="38" spans="1:27" ht="10.5" x14ac:dyDescent="0.15">
      <c r="A38" s="4">
        <v>150</v>
      </c>
      <c r="B38" s="219">
        <v>0</v>
      </c>
      <c r="C38" s="219">
        <v>0</v>
      </c>
      <c r="D38" s="219">
        <v>0</v>
      </c>
      <c r="E38" s="219">
        <v>0</v>
      </c>
      <c r="F38" s="5">
        <v>1.1399999999999999</v>
      </c>
      <c r="G38" s="219"/>
      <c r="H38" s="5">
        <v>1.482</v>
      </c>
      <c r="I38" s="219"/>
      <c r="J38" s="5">
        <v>0.91</v>
      </c>
      <c r="K38" s="219"/>
      <c r="L38" s="5">
        <v>0.54</v>
      </c>
      <c r="M38" s="5"/>
      <c r="O38" s="4">
        <v>150</v>
      </c>
      <c r="P38" s="5">
        <v>0</v>
      </c>
      <c r="Q38" s="5">
        <v>0</v>
      </c>
      <c r="R38" s="5">
        <v>0</v>
      </c>
      <c r="S38" s="219">
        <v>0</v>
      </c>
      <c r="T38" s="5">
        <v>0.46</v>
      </c>
      <c r="U38" s="5">
        <v>0</v>
      </c>
      <c r="V38" s="5">
        <v>0.59800000000000009</v>
      </c>
      <c r="W38" s="5">
        <v>0</v>
      </c>
      <c r="X38" s="5">
        <v>0.36</v>
      </c>
      <c r="Y38" s="5">
        <v>0</v>
      </c>
      <c r="Z38" s="5">
        <v>0.41</v>
      </c>
      <c r="AA38" s="219">
        <v>0</v>
      </c>
    </row>
    <row r="39" spans="1:27" ht="10.5" x14ac:dyDescent="0.15">
      <c r="A39" s="4">
        <v>200</v>
      </c>
      <c r="B39" s="219">
        <v>0</v>
      </c>
      <c r="C39" s="219">
        <v>0</v>
      </c>
      <c r="D39" s="219">
        <v>0</v>
      </c>
      <c r="E39" s="219">
        <v>0</v>
      </c>
      <c r="F39" s="5">
        <v>1.5</v>
      </c>
      <c r="G39" s="219"/>
      <c r="H39" s="5">
        <v>1.9500000000000002</v>
      </c>
      <c r="I39" s="219"/>
      <c r="J39" s="5">
        <v>1.2</v>
      </c>
      <c r="K39" s="219"/>
      <c r="L39" s="5">
        <v>0.75</v>
      </c>
      <c r="M39" s="5"/>
      <c r="O39" s="4">
        <v>200</v>
      </c>
      <c r="P39" s="5"/>
      <c r="Q39" s="5"/>
      <c r="R39" s="5"/>
      <c r="S39" s="219">
        <v>0</v>
      </c>
      <c r="T39" s="25" t="s">
        <v>15</v>
      </c>
      <c r="U39" s="5" t="s">
        <v>81</v>
      </c>
      <c r="V39" s="25" t="s">
        <v>15</v>
      </c>
      <c r="W39" s="5" t="s">
        <v>81</v>
      </c>
      <c r="X39" s="43" t="s">
        <v>15</v>
      </c>
      <c r="Y39" s="5" t="s">
        <v>81</v>
      </c>
      <c r="Z39" s="5">
        <v>0.53</v>
      </c>
      <c r="AA39" s="219">
        <v>0</v>
      </c>
    </row>
    <row r="40" spans="1:27" ht="10.5" x14ac:dyDescent="0.15">
      <c r="A40" s="4">
        <v>250</v>
      </c>
      <c r="B40" s="219">
        <v>0</v>
      </c>
      <c r="C40" s="219">
        <v>0</v>
      </c>
      <c r="D40" s="219">
        <v>0</v>
      </c>
      <c r="E40" s="219">
        <v>0</v>
      </c>
      <c r="F40" s="5">
        <v>1.86</v>
      </c>
      <c r="G40" s="219"/>
      <c r="H40" s="5">
        <v>2.4180000000000001</v>
      </c>
      <c r="I40" s="219"/>
      <c r="J40" s="5">
        <v>1.48</v>
      </c>
      <c r="K40" s="219"/>
      <c r="L40" s="5">
        <v>1</v>
      </c>
      <c r="M40" s="5"/>
      <c r="O40" s="4">
        <v>250</v>
      </c>
      <c r="P40" s="5"/>
      <c r="Q40" s="5"/>
      <c r="R40" s="5"/>
      <c r="S40" s="219">
        <v>0</v>
      </c>
      <c r="T40" s="25" t="s">
        <v>15</v>
      </c>
      <c r="U40" s="5" t="s">
        <v>81</v>
      </c>
      <c r="V40" s="25" t="s">
        <v>15</v>
      </c>
      <c r="W40" s="5" t="s">
        <v>81</v>
      </c>
      <c r="X40" s="43" t="s">
        <v>15</v>
      </c>
      <c r="Y40" s="5" t="s">
        <v>81</v>
      </c>
      <c r="Z40" s="5">
        <v>0.66</v>
      </c>
      <c r="AA40" s="219">
        <v>0</v>
      </c>
    </row>
    <row r="41" spans="1:27" ht="10.5" x14ac:dyDescent="0.15">
      <c r="A41" s="4">
        <v>300</v>
      </c>
      <c r="B41" s="219">
        <v>0</v>
      </c>
      <c r="C41" s="219">
        <v>0</v>
      </c>
      <c r="D41" s="219">
        <v>0</v>
      </c>
      <c r="E41" s="219">
        <v>0</v>
      </c>
      <c r="F41" s="5">
        <v>2.2200000000000002</v>
      </c>
      <c r="G41" s="219"/>
      <c r="H41" s="5">
        <v>2.8860000000000006</v>
      </c>
      <c r="I41" s="219"/>
      <c r="J41" s="5">
        <v>1.77</v>
      </c>
      <c r="K41" s="219"/>
      <c r="L41" s="5">
        <v>1.27</v>
      </c>
      <c r="M41" s="5"/>
      <c r="O41" s="4">
        <v>300</v>
      </c>
      <c r="P41" s="8"/>
      <c r="Q41" s="5"/>
      <c r="R41" s="8"/>
      <c r="S41" s="219">
        <v>0</v>
      </c>
      <c r="T41" s="25" t="s">
        <v>15</v>
      </c>
      <c r="U41" s="5" t="s">
        <v>81</v>
      </c>
      <c r="V41" s="25" t="s">
        <v>15</v>
      </c>
      <c r="W41" s="5" t="s">
        <v>81</v>
      </c>
      <c r="X41" s="43" t="s">
        <v>15</v>
      </c>
      <c r="Y41" s="5" t="s">
        <v>81</v>
      </c>
      <c r="Z41" s="5">
        <v>0.79</v>
      </c>
      <c r="AA41" s="219">
        <v>0</v>
      </c>
    </row>
    <row r="42" spans="1:27" ht="10.5" x14ac:dyDescent="0.15">
      <c r="A42" s="4">
        <v>350</v>
      </c>
      <c r="B42" s="219">
        <v>0</v>
      </c>
      <c r="C42" s="219">
        <v>0</v>
      </c>
      <c r="D42" s="219">
        <v>0</v>
      </c>
      <c r="E42" s="219">
        <v>0</v>
      </c>
      <c r="F42" s="5">
        <v>2.58</v>
      </c>
      <c r="G42" s="219"/>
      <c r="H42" s="5">
        <v>3.3540000000000001</v>
      </c>
      <c r="I42" s="219"/>
      <c r="J42" s="5">
        <v>2.2000000000000002</v>
      </c>
      <c r="K42" s="219"/>
      <c r="L42" s="5">
        <v>1.5</v>
      </c>
      <c r="M42" s="5"/>
      <c r="O42" s="4"/>
      <c r="P42" s="8"/>
      <c r="Q42" s="8"/>
      <c r="R42" s="8"/>
      <c r="S42" s="219"/>
      <c r="T42" s="5"/>
      <c r="U42" s="5" t="s">
        <v>81</v>
      </c>
      <c r="V42" s="5">
        <v>0</v>
      </c>
      <c r="W42" s="5">
        <v>0</v>
      </c>
      <c r="X42" s="5"/>
      <c r="Y42" s="5" t="s">
        <v>81</v>
      </c>
      <c r="Z42" s="5"/>
      <c r="AA42" s="219" t="s">
        <v>81</v>
      </c>
    </row>
    <row r="43" spans="1:27" ht="10.5" x14ac:dyDescent="0.15">
      <c r="A43" s="4" t="s">
        <v>6</v>
      </c>
      <c r="B43" s="219"/>
      <c r="C43" s="219"/>
      <c r="D43" s="219"/>
      <c r="E43" s="219"/>
      <c r="F43" s="5"/>
      <c r="G43" s="219">
        <f>SUM(G28:G42)</f>
        <v>3.3255199999999996</v>
      </c>
      <c r="H43" s="5"/>
      <c r="I43" s="219">
        <f>SUM(I28:I42)</f>
        <v>5.5926000000000009</v>
      </c>
      <c r="J43" s="5"/>
      <c r="K43" s="219">
        <f>SUM(K28:K42)</f>
        <v>0.46178000000000002</v>
      </c>
      <c r="L43" s="5"/>
      <c r="M43" s="5"/>
      <c r="O43" s="4" t="s">
        <v>6</v>
      </c>
      <c r="P43" s="5"/>
      <c r="Q43" s="5"/>
      <c r="R43" s="5"/>
      <c r="S43" s="219"/>
      <c r="T43" s="5"/>
      <c r="U43" s="5">
        <v>0</v>
      </c>
      <c r="V43" s="5"/>
      <c r="W43" s="5">
        <v>0</v>
      </c>
      <c r="X43" s="5"/>
      <c r="Y43" s="5">
        <v>0</v>
      </c>
      <c r="Z43" s="5"/>
      <c r="AA43" s="219">
        <f>SUM(AA28:AA41)</f>
        <v>0.44220000000000004</v>
      </c>
    </row>
    <row r="44" spans="1:27" ht="10.5" x14ac:dyDescent="0.15"/>
    <row r="45" spans="1:27" ht="13.5" customHeight="1" x14ac:dyDescent="0.15">
      <c r="M45" s="377"/>
      <c r="N45" s="378"/>
      <c r="O45" s="379"/>
      <c r="P45" s="364" t="s">
        <v>16</v>
      </c>
      <c r="Q45" s="364"/>
      <c r="R45" s="364" t="s">
        <v>65</v>
      </c>
      <c r="S45" s="364"/>
      <c r="T45" s="364" t="s">
        <v>17</v>
      </c>
      <c r="U45" s="364"/>
      <c r="V45" s="364" t="s">
        <v>25</v>
      </c>
      <c r="W45" s="364"/>
      <c r="X45" s="360" t="s">
        <v>42</v>
      </c>
      <c r="Y45" s="362"/>
      <c r="Z45" s="364" t="s">
        <v>29</v>
      </c>
      <c r="AA45" s="364"/>
    </row>
    <row r="46" spans="1:27" ht="13.5" customHeight="1" x14ac:dyDescent="0.15">
      <c r="M46" s="360" t="s">
        <v>51</v>
      </c>
      <c r="N46" s="361"/>
      <c r="O46" s="362"/>
      <c r="P46" s="367">
        <v>0</v>
      </c>
      <c r="Q46" s="362"/>
      <c r="R46" s="367">
        <v>0</v>
      </c>
      <c r="S46" s="362"/>
      <c r="T46" s="369">
        <v>0</v>
      </c>
      <c r="U46" s="362"/>
      <c r="V46" s="368">
        <v>0</v>
      </c>
      <c r="W46" s="364"/>
      <c r="X46" s="360"/>
      <c r="Y46" s="362"/>
      <c r="Z46" s="368">
        <v>0</v>
      </c>
      <c r="AA46" s="364"/>
    </row>
    <row r="47" spans="1:27" ht="13.5" customHeight="1" x14ac:dyDescent="0.15">
      <c r="M47" s="360" t="s">
        <v>50</v>
      </c>
      <c r="N47" s="361"/>
      <c r="O47" s="362"/>
      <c r="P47" s="367">
        <v>0</v>
      </c>
      <c r="Q47" s="362"/>
      <c r="R47" s="367">
        <v>0</v>
      </c>
      <c r="S47" s="362"/>
      <c r="T47" s="369">
        <v>0</v>
      </c>
      <c r="U47" s="362"/>
      <c r="V47" s="368">
        <v>0</v>
      </c>
      <c r="W47" s="364"/>
      <c r="X47" s="360"/>
      <c r="Y47" s="362"/>
      <c r="Z47" s="368">
        <v>0</v>
      </c>
      <c r="AA47" s="364"/>
    </row>
    <row r="48" spans="1:27" ht="13.5" customHeight="1" x14ac:dyDescent="0.15">
      <c r="M48" s="360" t="s">
        <v>52</v>
      </c>
      <c r="N48" s="361"/>
      <c r="O48" s="362"/>
      <c r="P48" s="365">
        <f>SUM(G43)</f>
        <v>3.3255199999999996</v>
      </c>
      <c r="Q48" s="366"/>
      <c r="R48" s="365">
        <f>SUM(I43)</f>
        <v>5.5926000000000009</v>
      </c>
      <c r="S48" s="366"/>
      <c r="T48" s="366">
        <f>SUM(K43)</f>
        <v>0.46178000000000002</v>
      </c>
      <c r="U48" s="366"/>
      <c r="V48" s="366"/>
      <c r="W48" s="366"/>
      <c r="X48" s="380"/>
      <c r="Y48" s="365"/>
      <c r="Z48" s="366">
        <f>SUM(P48:Y48)</f>
        <v>9.3798999999999992</v>
      </c>
      <c r="AA48" s="366"/>
    </row>
    <row r="49" spans="13:27" ht="13.5" customHeight="1" thickBot="1" x14ac:dyDescent="0.2">
      <c r="M49" s="382" t="s">
        <v>27</v>
      </c>
      <c r="N49" s="383"/>
      <c r="O49" s="384"/>
      <c r="P49" s="373"/>
      <c r="Q49" s="374"/>
      <c r="R49" s="373"/>
      <c r="S49" s="374"/>
      <c r="T49" s="374"/>
      <c r="U49" s="374"/>
      <c r="V49" s="374"/>
      <c r="W49" s="374"/>
      <c r="X49" s="381">
        <f>SUM(AA43)</f>
        <v>0.44220000000000004</v>
      </c>
      <c r="Y49" s="373"/>
      <c r="Z49" s="374">
        <f>SUM(P49:Y49)</f>
        <v>0.44220000000000004</v>
      </c>
      <c r="AA49" s="374"/>
    </row>
    <row r="50" spans="13:27" ht="13.5" customHeight="1" thickTop="1" x14ac:dyDescent="0.15">
      <c r="M50" s="370" t="s">
        <v>19</v>
      </c>
      <c r="N50" s="371"/>
      <c r="O50" s="372"/>
      <c r="P50" s="370"/>
      <c r="Q50" s="371"/>
      <c r="R50" s="370"/>
      <c r="S50" s="371"/>
      <c r="T50" s="375"/>
      <c r="U50" s="371"/>
      <c r="V50" s="375"/>
      <c r="W50" s="371"/>
      <c r="X50" s="375"/>
      <c r="Y50" s="372"/>
      <c r="Z50" s="376">
        <f>SUM(Z48:AA49)</f>
        <v>9.8220999999999989</v>
      </c>
      <c r="AA50" s="376"/>
    </row>
  </sheetData>
  <mergeCells count="86">
    <mergeCell ref="V4:W4"/>
    <mergeCell ref="V5:W5"/>
    <mergeCell ref="V25:W25"/>
    <mergeCell ref="V26:W26"/>
    <mergeCell ref="X46:Y46"/>
    <mergeCell ref="X48:Y48"/>
    <mergeCell ref="X49:Y49"/>
    <mergeCell ref="H25:I25"/>
    <mergeCell ref="H26:I26"/>
    <mergeCell ref="R49:S49"/>
    <mergeCell ref="X26:Y26"/>
    <mergeCell ref="M49:O49"/>
    <mergeCell ref="T26:U26"/>
    <mergeCell ref="L25:M25"/>
    <mergeCell ref="O25:O27"/>
    <mergeCell ref="P25:S26"/>
    <mergeCell ref="T25:U25"/>
    <mergeCell ref="X25:Y25"/>
    <mergeCell ref="H4:I4"/>
    <mergeCell ref="H5:I5"/>
    <mergeCell ref="R45:S45"/>
    <mergeCell ref="R46:S46"/>
    <mergeCell ref="R47:S47"/>
    <mergeCell ref="M45:O45"/>
    <mergeCell ref="M46:O46"/>
    <mergeCell ref="M47:O47"/>
    <mergeCell ref="J5:K5"/>
    <mergeCell ref="L5:M5"/>
    <mergeCell ref="A24:M24"/>
    <mergeCell ref="O24:AA24"/>
    <mergeCell ref="A25:A27"/>
    <mergeCell ref="B25:E26"/>
    <mergeCell ref="F25:G25"/>
    <mergeCell ref="J25:K25"/>
    <mergeCell ref="Z49:AA49"/>
    <mergeCell ref="T50:U50"/>
    <mergeCell ref="V50:W50"/>
    <mergeCell ref="X50:Y50"/>
    <mergeCell ref="Z50:AA50"/>
    <mergeCell ref="V49:W49"/>
    <mergeCell ref="M50:O50"/>
    <mergeCell ref="P50:Q50"/>
    <mergeCell ref="R48:S48"/>
    <mergeCell ref="M48:O48"/>
    <mergeCell ref="T45:U45"/>
    <mergeCell ref="R50:S50"/>
    <mergeCell ref="P49:Q49"/>
    <mergeCell ref="T49:U49"/>
    <mergeCell ref="T48:U48"/>
    <mergeCell ref="Z45:AA45"/>
    <mergeCell ref="P48:Q48"/>
    <mergeCell ref="P46:Q46"/>
    <mergeCell ref="P47:Q47"/>
    <mergeCell ref="V47:W47"/>
    <mergeCell ref="V46:W46"/>
    <mergeCell ref="Z46:AA46"/>
    <mergeCell ref="Z47:AA47"/>
    <mergeCell ref="T46:U46"/>
    <mergeCell ref="T47:U47"/>
    <mergeCell ref="X45:Y45"/>
    <mergeCell ref="V48:W48"/>
    <mergeCell ref="V45:W45"/>
    <mergeCell ref="P45:Q45"/>
    <mergeCell ref="Z48:AA48"/>
    <mergeCell ref="X47:Y47"/>
    <mergeCell ref="Z26:AA26"/>
    <mergeCell ref="Z25:AA25"/>
    <mergeCell ref="F26:G26"/>
    <mergeCell ref="J26:K26"/>
    <mergeCell ref="L26:M26"/>
    <mergeCell ref="A3:M3"/>
    <mergeCell ref="O3:AA3"/>
    <mergeCell ref="A4:A6"/>
    <mergeCell ref="B4:E5"/>
    <mergeCell ref="F4:G4"/>
    <mergeCell ref="J4:K4"/>
    <mergeCell ref="L4:M4"/>
    <mergeCell ref="O4:O6"/>
    <mergeCell ref="P4:S5"/>
    <mergeCell ref="T4:U4"/>
    <mergeCell ref="X4:Y4"/>
    <mergeCell ref="Z4:AA4"/>
    <mergeCell ref="F5:G5"/>
    <mergeCell ref="T5:U5"/>
    <mergeCell ref="X5:Y5"/>
    <mergeCell ref="Z5:AA5"/>
  </mergeCells>
  <phoneticPr fontId="1"/>
  <printOptions horizontalCentered="1"/>
  <pageMargins left="0.57999999999999996" right="0.34" top="1.05" bottom="0.35433070866141736" header="0.31496062992125984" footer="0.31496062992125984"/>
  <pageSetup paperSize="9" scale="87" orientation="landscape"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00FFFF"/>
  </sheetPr>
  <dimension ref="A1:R166"/>
  <sheetViews>
    <sheetView showZeros="0" view="pageBreakPreview" zoomScaleNormal="100" zoomScaleSheetLayoutView="100" workbookViewId="0">
      <selection activeCell="B2" sqref="B2"/>
    </sheetView>
  </sheetViews>
  <sheetFormatPr defaultColWidth="9" defaultRowHeight="15.95" customHeight="1" x14ac:dyDescent="0.15"/>
  <cols>
    <col min="1" max="1" width="16.625" style="1" customWidth="1"/>
    <col min="2" max="2" width="6.625" style="1" customWidth="1"/>
    <col min="3" max="3" width="7.625" style="1" bestFit="1" customWidth="1"/>
    <col min="4" max="4" width="13.75" style="14" customWidth="1"/>
    <col min="5" max="5" width="15" style="1" customWidth="1"/>
    <col min="6" max="16" width="10" style="1" customWidth="1"/>
    <col min="17" max="17" width="5.5" style="1" bestFit="1" customWidth="1"/>
    <col min="18" max="18" width="5.625" style="1" customWidth="1"/>
    <col min="19" max="16384" width="9" style="1"/>
  </cols>
  <sheetData>
    <row r="1" spans="1:18" ht="15.95" customHeight="1" x14ac:dyDescent="0.15">
      <c r="A1" s="385" t="s">
        <v>130</v>
      </c>
      <c r="B1" s="385"/>
      <c r="C1" s="385"/>
      <c r="Q1" s="24">
        <v>4</v>
      </c>
      <c r="R1" s="2"/>
    </row>
    <row r="2" spans="1:18" ht="15" customHeight="1" x14ac:dyDescent="0.15"/>
    <row r="3" spans="1:18" s="233" customFormat="1" ht="30" customHeight="1" x14ac:dyDescent="0.15">
      <c r="A3" s="220" t="s">
        <v>5</v>
      </c>
      <c r="B3" s="220" t="s">
        <v>9</v>
      </c>
      <c r="C3" s="220" t="s">
        <v>10</v>
      </c>
      <c r="D3" s="220" t="s">
        <v>8</v>
      </c>
      <c r="E3" s="231" t="s">
        <v>11</v>
      </c>
      <c r="F3" s="232" t="s">
        <v>115</v>
      </c>
      <c r="G3" s="232" t="s">
        <v>114</v>
      </c>
      <c r="H3" s="232" t="s">
        <v>116</v>
      </c>
      <c r="I3" s="232" t="s">
        <v>117</v>
      </c>
      <c r="J3" s="232" t="s">
        <v>118</v>
      </c>
      <c r="K3" s="232" t="s">
        <v>119</v>
      </c>
      <c r="L3" s="232" t="s">
        <v>129</v>
      </c>
      <c r="M3" s="232" t="s">
        <v>120</v>
      </c>
      <c r="N3" s="232" t="s">
        <v>122</v>
      </c>
      <c r="O3" s="232" t="s">
        <v>123</v>
      </c>
      <c r="P3" s="346" t="s">
        <v>6</v>
      </c>
      <c r="Q3" s="346"/>
    </row>
    <row r="4" spans="1:18" s="233" customFormat="1" ht="15.75" customHeight="1" x14ac:dyDescent="0.15">
      <c r="A4" s="234" t="s">
        <v>214</v>
      </c>
      <c r="B4" s="232" t="s">
        <v>71</v>
      </c>
      <c r="C4" s="232" t="s">
        <v>76</v>
      </c>
      <c r="D4" s="232"/>
      <c r="E4" s="235"/>
      <c r="F4" s="220"/>
      <c r="G4" s="220"/>
      <c r="H4" s="220"/>
      <c r="I4" s="220"/>
      <c r="J4" s="220"/>
      <c r="K4" s="220"/>
      <c r="L4" s="220"/>
      <c r="M4" s="220"/>
      <c r="N4" s="220"/>
      <c r="O4" s="220"/>
      <c r="P4" s="231"/>
      <c r="Q4" s="236"/>
    </row>
    <row r="5" spans="1:18" s="233" customFormat="1" ht="15.75" customHeight="1" x14ac:dyDescent="0.15">
      <c r="A5" s="237" t="s">
        <v>231</v>
      </c>
      <c r="B5" s="232" t="s">
        <v>71</v>
      </c>
      <c r="C5" s="232" t="s">
        <v>76</v>
      </c>
      <c r="D5" s="232" t="s">
        <v>88</v>
      </c>
      <c r="E5" s="235" t="s">
        <v>89</v>
      </c>
      <c r="F5" s="220"/>
      <c r="G5" s="220"/>
      <c r="H5" s="220"/>
      <c r="I5" s="220">
        <v>3.66</v>
      </c>
      <c r="J5" s="220"/>
      <c r="K5" s="220"/>
      <c r="L5" s="220"/>
      <c r="M5" s="220"/>
      <c r="N5" s="220"/>
      <c r="O5" s="220"/>
      <c r="P5" s="231"/>
      <c r="Q5" s="236"/>
    </row>
    <row r="6" spans="1:18" s="233" customFormat="1" ht="15.75" customHeight="1" x14ac:dyDescent="0.15">
      <c r="A6" s="237" t="s">
        <v>216</v>
      </c>
      <c r="B6" s="232" t="s">
        <v>71</v>
      </c>
      <c r="C6" s="232" t="s">
        <v>76</v>
      </c>
      <c r="D6" s="232" t="s">
        <v>218</v>
      </c>
      <c r="E6" s="235" t="s">
        <v>217</v>
      </c>
      <c r="F6" s="220"/>
      <c r="G6" s="220"/>
      <c r="H6" s="220"/>
      <c r="I6" s="220">
        <v>0.44500000000000001</v>
      </c>
      <c r="J6" s="220"/>
      <c r="K6" s="220"/>
      <c r="L6" s="220"/>
      <c r="M6" s="220"/>
      <c r="N6" s="220"/>
      <c r="O6" s="220"/>
      <c r="P6" s="231"/>
      <c r="Q6" s="236"/>
    </row>
    <row r="7" spans="1:18" s="233" customFormat="1" ht="15.75" customHeight="1" x14ac:dyDescent="0.15">
      <c r="A7" s="237" t="s">
        <v>220</v>
      </c>
      <c r="B7" s="232" t="s">
        <v>71</v>
      </c>
      <c r="C7" s="232" t="s">
        <v>76</v>
      </c>
      <c r="D7" s="232" t="s">
        <v>88</v>
      </c>
      <c r="E7" s="235" t="s">
        <v>219</v>
      </c>
      <c r="F7" s="220"/>
      <c r="G7" s="220"/>
      <c r="H7" s="220"/>
      <c r="I7" s="220"/>
      <c r="J7" s="220">
        <v>0.37</v>
      </c>
      <c r="K7" s="220"/>
      <c r="L7" s="220"/>
      <c r="M7" s="220"/>
      <c r="N7" s="220"/>
      <c r="O7" s="220"/>
      <c r="P7" s="231"/>
      <c r="Q7" s="236"/>
    </row>
    <row r="8" spans="1:18" s="233" customFormat="1" ht="15.75" customHeight="1" x14ac:dyDescent="0.15">
      <c r="A8" s="237" t="s">
        <v>221</v>
      </c>
      <c r="B8" s="232" t="s">
        <v>71</v>
      </c>
      <c r="C8" s="232" t="s">
        <v>76</v>
      </c>
      <c r="D8" s="232" t="s">
        <v>88</v>
      </c>
      <c r="E8" s="235" t="s">
        <v>222</v>
      </c>
      <c r="F8" s="220"/>
      <c r="G8" s="220"/>
      <c r="H8" s="220"/>
      <c r="I8" s="220"/>
      <c r="J8" s="220">
        <v>0.48</v>
      </c>
      <c r="K8" s="220"/>
      <c r="L8" s="220"/>
      <c r="M8" s="220"/>
      <c r="N8" s="220"/>
      <c r="O8" s="220"/>
      <c r="P8" s="231"/>
      <c r="Q8" s="236"/>
    </row>
    <row r="9" spans="1:18" s="233" customFormat="1" ht="15.75" customHeight="1" x14ac:dyDescent="0.15">
      <c r="A9" s="238" t="s">
        <v>232</v>
      </c>
      <c r="B9" s="232"/>
      <c r="C9" s="232" t="s">
        <v>76</v>
      </c>
      <c r="D9" s="232" t="s">
        <v>88</v>
      </c>
      <c r="E9" s="235" t="s">
        <v>223</v>
      </c>
      <c r="F9" s="220"/>
      <c r="G9" s="220"/>
      <c r="H9" s="220"/>
      <c r="I9" s="220"/>
      <c r="J9" s="220"/>
      <c r="K9" s="220"/>
      <c r="L9" s="220"/>
      <c r="M9" s="220"/>
      <c r="N9" s="220"/>
      <c r="O9" s="220"/>
      <c r="P9" s="231"/>
      <c r="Q9" s="236"/>
    </row>
    <row r="10" spans="1:18" s="233" customFormat="1" ht="15.75" customHeight="1" x14ac:dyDescent="0.15">
      <c r="A10" s="238" t="s">
        <v>233</v>
      </c>
      <c r="B10" s="232"/>
      <c r="C10" s="232" t="s">
        <v>76</v>
      </c>
      <c r="D10" s="232" t="s">
        <v>88</v>
      </c>
      <c r="E10" s="235" t="s">
        <v>223</v>
      </c>
      <c r="F10" s="220"/>
      <c r="G10" s="220"/>
      <c r="H10" s="220"/>
      <c r="I10" s="220"/>
      <c r="J10" s="220"/>
      <c r="K10" s="220"/>
      <c r="L10" s="220"/>
      <c r="M10" s="220"/>
      <c r="N10" s="220"/>
      <c r="O10" s="220"/>
      <c r="P10" s="231"/>
      <c r="Q10" s="236"/>
    </row>
    <row r="11" spans="1:18" s="233" customFormat="1" ht="15.75" customHeight="1" x14ac:dyDescent="0.15">
      <c r="A11" s="238" t="s">
        <v>112</v>
      </c>
      <c r="B11" s="232" t="s">
        <v>224</v>
      </c>
      <c r="C11" s="232" t="s">
        <v>235</v>
      </c>
      <c r="D11" s="232" t="s">
        <v>78</v>
      </c>
      <c r="E11" s="235"/>
      <c r="F11" s="220"/>
      <c r="G11" s="220"/>
      <c r="H11" s="220"/>
      <c r="I11" s="220"/>
      <c r="J11" s="220"/>
      <c r="K11" s="220"/>
      <c r="L11" s="220"/>
      <c r="M11" s="220"/>
      <c r="N11" s="220"/>
      <c r="O11" s="220"/>
      <c r="P11" s="231"/>
      <c r="Q11" s="236"/>
    </row>
    <row r="12" spans="1:18" s="233" customFormat="1" ht="15.75" customHeight="1" x14ac:dyDescent="0.15">
      <c r="A12" s="238" t="s">
        <v>234</v>
      </c>
      <c r="B12" s="232"/>
      <c r="C12" s="232" t="s">
        <v>236</v>
      </c>
      <c r="D12" s="232"/>
      <c r="E12" s="235"/>
      <c r="F12" s="220"/>
      <c r="G12" s="220"/>
      <c r="H12" s="220"/>
      <c r="I12" s="220"/>
      <c r="J12" s="220"/>
      <c r="K12" s="220"/>
      <c r="L12" s="220"/>
      <c r="M12" s="220"/>
      <c r="N12" s="220"/>
      <c r="O12" s="220"/>
      <c r="P12" s="231"/>
      <c r="Q12" s="236"/>
    </row>
    <row r="13" spans="1:18" s="233" customFormat="1" ht="15.75" customHeight="1" x14ac:dyDescent="0.15">
      <c r="A13" s="237"/>
      <c r="B13" s="232"/>
      <c r="C13" s="232"/>
      <c r="D13" s="232"/>
      <c r="E13" s="235"/>
      <c r="F13" s="220"/>
      <c r="G13" s="220"/>
      <c r="H13" s="220"/>
      <c r="I13" s="220"/>
      <c r="J13" s="220"/>
      <c r="K13" s="220"/>
      <c r="L13" s="220"/>
      <c r="M13" s="220"/>
      <c r="N13" s="220"/>
      <c r="O13" s="220"/>
      <c r="P13" s="231"/>
      <c r="Q13" s="236"/>
    </row>
    <row r="14" spans="1:18" s="233" customFormat="1" ht="15.75" customHeight="1" x14ac:dyDescent="0.15">
      <c r="A14" s="234" t="s">
        <v>215</v>
      </c>
      <c r="B14" s="232"/>
      <c r="C14" s="232"/>
      <c r="D14" s="232"/>
      <c r="E14" s="235"/>
      <c r="F14" s="220"/>
      <c r="G14" s="220"/>
      <c r="H14" s="220"/>
      <c r="I14" s="220"/>
      <c r="J14" s="220"/>
      <c r="K14" s="220"/>
      <c r="L14" s="220"/>
      <c r="M14" s="220"/>
      <c r="N14" s="220"/>
      <c r="O14" s="220"/>
      <c r="P14" s="231"/>
      <c r="Q14" s="236"/>
    </row>
    <row r="15" spans="1:18" s="233" customFormat="1" ht="15.75" customHeight="1" x14ac:dyDescent="0.15">
      <c r="A15" s="237" t="s">
        <v>225</v>
      </c>
      <c r="B15" s="232" t="s">
        <v>71</v>
      </c>
      <c r="C15" s="232" t="s">
        <v>76</v>
      </c>
      <c r="D15" s="232" t="s">
        <v>88</v>
      </c>
      <c r="E15" s="235" t="s">
        <v>226</v>
      </c>
      <c r="F15" s="220"/>
      <c r="G15" s="220"/>
      <c r="H15" s="220"/>
      <c r="I15" s="220">
        <v>0.45</v>
      </c>
      <c r="J15" s="220"/>
      <c r="K15" s="220"/>
      <c r="L15" s="220"/>
      <c r="M15" s="220"/>
      <c r="N15" s="220"/>
      <c r="O15" s="220"/>
      <c r="P15" s="231"/>
      <c r="Q15" s="236"/>
    </row>
    <row r="16" spans="1:18" s="233" customFormat="1" ht="15.75" customHeight="1" x14ac:dyDescent="0.15">
      <c r="A16" s="237" t="s">
        <v>87</v>
      </c>
      <c r="B16" s="232" t="s">
        <v>71</v>
      </c>
      <c r="C16" s="232" t="s">
        <v>76</v>
      </c>
      <c r="D16" s="232" t="s">
        <v>88</v>
      </c>
      <c r="E16" s="235" t="s">
        <v>90</v>
      </c>
      <c r="F16" s="220"/>
      <c r="G16" s="220"/>
      <c r="H16" s="220"/>
      <c r="I16" s="220">
        <v>0.74</v>
      </c>
      <c r="J16" s="220"/>
      <c r="K16" s="220"/>
      <c r="L16" s="220"/>
      <c r="M16" s="220"/>
      <c r="N16" s="220"/>
      <c r="O16" s="220"/>
      <c r="P16" s="231"/>
      <c r="Q16" s="236"/>
    </row>
    <row r="17" spans="1:17" s="233" customFormat="1" ht="15.75" customHeight="1" x14ac:dyDescent="0.15">
      <c r="A17" s="237" t="s">
        <v>225</v>
      </c>
      <c r="B17" s="232" t="s">
        <v>71</v>
      </c>
      <c r="C17" s="232" t="s">
        <v>76</v>
      </c>
      <c r="D17" s="232" t="s">
        <v>88</v>
      </c>
      <c r="E17" s="235" t="s">
        <v>227</v>
      </c>
      <c r="F17" s="220"/>
      <c r="G17" s="220"/>
      <c r="H17" s="220"/>
      <c r="I17" s="220">
        <v>0.3</v>
      </c>
      <c r="J17" s="220"/>
      <c r="K17" s="220"/>
      <c r="L17" s="220"/>
      <c r="M17" s="220"/>
      <c r="N17" s="220"/>
      <c r="O17" s="220"/>
      <c r="P17" s="231"/>
      <c r="Q17" s="236"/>
    </row>
    <row r="18" spans="1:17" s="233" customFormat="1" ht="15.75" customHeight="1" x14ac:dyDescent="0.15">
      <c r="A18" s="237" t="s">
        <v>87</v>
      </c>
      <c r="B18" s="232" t="s">
        <v>71</v>
      </c>
      <c r="C18" s="232" t="s">
        <v>76</v>
      </c>
      <c r="D18" s="232" t="s">
        <v>88</v>
      </c>
      <c r="E18" s="235" t="s">
        <v>91</v>
      </c>
      <c r="F18" s="220"/>
      <c r="G18" s="220"/>
      <c r="H18" s="220"/>
      <c r="I18" s="221">
        <v>2</v>
      </c>
      <c r="J18" s="220"/>
      <c r="K18" s="220"/>
      <c r="L18" s="220"/>
      <c r="M18" s="220"/>
      <c r="N18" s="220"/>
      <c r="O18" s="220"/>
      <c r="P18" s="231"/>
      <c r="Q18" s="236"/>
    </row>
    <row r="19" spans="1:17" s="233" customFormat="1" ht="15.75" customHeight="1" x14ac:dyDescent="0.15">
      <c r="A19" s="237" t="s">
        <v>228</v>
      </c>
      <c r="B19" s="232" t="s">
        <v>71</v>
      </c>
      <c r="C19" s="232" t="s">
        <v>76</v>
      </c>
      <c r="D19" s="232" t="s">
        <v>92</v>
      </c>
      <c r="E19" s="235" t="s">
        <v>229</v>
      </c>
      <c r="F19" s="220"/>
      <c r="G19" s="220"/>
      <c r="H19" s="220"/>
      <c r="I19" s="220">
        <v>0.58399999999999996</v>
      </c>
      <c r="J19" s="220"/>
      <c r="K19" s="220"/>
      <c r="L19" s="220"/>
      <c r="M19" s="220"/>
      <c r="N19" s="220"/>
      <c r="O19" s="220"/>
      <c r="P19" s="231"/>
      <c r="Q19" s="236"/>
    </row>
    <row r="20" spans="1:17" s="233" customFormat="1" ht="15.75" customHeight="1" x14ac:dyDescent="0.15">
      <c r="A20" s="237" t="s">
        <v>230</v>
      </c>
      <c r="B20" s="232" t="s">
        <v>71</v>
      </c>
      <c r="C20" s="232" t="s">
        <v>76</v>
      </c>
      <c r="D20" s="232" t="s">
        <v>94</v>
      </c>
      <c r="E20" s="235" t="s">
        <v>95</v>
      </c>
      <c r="F20" s="220"/>
      <c r="G20" s="220">
        <v>0.2</v>
      </c>
      <c r="H20" s="220"/>
      <c r="I20" s="220"/>
      <c r="J20" s="220"/>
      <c r="K20" s="220"/>
      <c r="L20" s="220"/>
      <c r="M20" s="220"/>
      <c r="N20" s="220"/>
      <c r="O20" s="220"/>
      <c r="P20" s="231"/>
      <c r="Q20" s="236"/>
    </row>
    <row r="21" spans="1:17" s="233" customFormat="1" ht="15.75" customHeight="1" x14ac:dyDescent="0.15">
      <c r="A21" s="237"/>
      <c r="B21" s="232"/>
      <c r="C21" s="232"/>
      <c r="D21" s="232"/>
      <c r="E21" s="235"/>
      <c r="F21" s="220"/>
      <c r="G21" s="220"/>
      <c r="H21" s="220"/>
      <c r="I21" s="220"/>
      <c r="J21" s="220"/>
      <c r="K21" s="220"/>
      <c r="L21" s="220"/>
      <c r="M21" s="220"/>
      <c r="N21" s="220"/>
      <c r="O21" s="220"/>
      <c r="P21" s="231"/>
      <c r="Q21" s="236"/>
    </row>
    <row r="22" spans="1:17" s="233" customFormat="1" ht="15.75" customHeight="1" x14ac:dyDescent="0.15">
      <c r="A22" s="234" t="s">
        <v>96</v>
      </c>
      <c r="B22" s="232"/>
      <c r="C22" s="232"/>
      <c r="D22" s="232"/>
      <c r="E22" s="235"/>
      <c r="F22" s="220"/>
      <c r="G22" s="220"/>
      <c r="H22" s="220"/>
      <c r="I22" s="220"/>
      <c r="J22" s="220"/>
      <c r="K22" s="220"/>
      <c r="L22" s="220"/>
      <c r="M22" s="220"/>
      <c r="N22" s="220"/>
      <c r="O22" s="220"/>
      <c r="P22" s="231"/>
      <c r="Q22" s="236"/>
    </row>
    <row r="23" spans="1:17" s="233" customFormat="1" ht="15.75" customHeight="1" x14ac:dyDescent="0.15">
      <c r="A23" s="237" t="s">
        <v>221</v>
      </c>
      <c r="B23" s="232" t="s">
        <v>71</v>
      </c>
      <c r="C23" s="232" t="s">
        <v>76</v>
      </c>
      <c r="D23" s="232" t="s">
        <v>75</v>
      </c>
      <c r="E23" s="235" t="s">
        <v>237</v>
      </c>
      <c r="F23" s="220">
        <v>0.38800000000000001</v>
      </c>
      <c r="G23" s="220"/>
      <c r="H23" s="220"/>
      <c r="I23" s="220"/>
      <c r="J23" s="220"/>
      <c r="K23" s="220"/>
      <c r="L23" s="220"/>
      <c r="M23" s="220"/>
      <c r="N23" s="220"/>
      <c r="O23" s="220"/>
      <c r="P23" s="231"/>
      <c r="Q23" s="236"/>
    </row>
    <row r="24" spans="1:17" s="233" customFormat="1" ht="15.75" customHeight="1" x14ac:dyDescent="0.15">
      <c r="A24" s="237" t="s">
        <v>87</v>
      </c>
      <c r="B24" s="232" t="s">
        <v>71</v>
      </c>
      <c r="C24" s="232" t="s">
        <v>76</v>
      </c>
      <c r="D24" s="232" t="s">
        <v>75</v>
      </c>
      <c r="E24" s="235" t="s">
        <v>100</v>
      </c>
      <c r="F24" s="221">
        <v>2.5</v>
      </c>
      <c r="G24" s="220"/>
      <c r="H24" s="220"/>
      <c r="I24" s="220"/>
      <c r="J24" s="220"/>
      <c r="K24" s="220"/>
      <c r="L24" s="220"/>
      <c r="M24" s="220"/>
      <c r="N24" s="220"/>
      <c r="O24" s="220"/>
      <c r="P24" s="231"/>
      <c r="Q24" s="236"/>
    </row>
    <row r="25" spans="1:17" s="233" customFormat="1" ht="15.75" customHeight="1" x14ac:dyDescent="0.15">
      <c r="A25" s="237" t="s">
        <v>221</v>
      </c>
      <c r="B25" s="232" t="s">
        <v>71</v>
      </c>
      <c r="C25" s="232" t="s">
        <v>76</v>
      </c>
      <c r="D25" s="232" t="s">
        <v>75</v>
      </c>
      <c r="E25" s="235" t="s">
        <v>238</v>
      </c>
      <c r="F25" s="220">
        <v>0.42</v>
      </c>
      <c r="G25" s="220"/>
      <c r="H25" s="220"/>
      <c r="I25" s="220"/>
      <c r="J25" s="220"/>
      <c r="K25" s="220"/>
      <c r="L25" s="220"/>
      <c r="M25" s="220"/>
      <c r="N25" s="220"/>
      <c r="O25" s="220"/>
      <c r="P25" s="231"/>
      <c r="Q25" s="236"/>
    </row>
    <row r="26" spans="1:17" s="233" customFormat="1" ht="15.75" customHeight="1" x14ac:dyDescent="0.15">
      <c r="A26" s="237" t="s">
        <v>97</v>
      </c>
      <c r="B26" s="232" t="s">
        <v>71</v>
      </c>
      <c r="C26" s="232" t="s">
        <v>76</v>
      </c>
      <c r="D26" s="232" t="s">
        <v>75</v>
      </c>
      <c r="E26" s="235" t="s">
        <v>101</v>
      </c>
      <c r="F26" s="220">
        <v>0.35</v>
      </c>
      <c r="G26" s="220"/>
      <c r="H26" s="220"/>
      <c r="I26" s="220"/>
      <c r="J26" s="220"/>
      <c r="K26" s="220"/>
      <c r="L26" s="220"/>
      <c r="M26" s="220"/>
      <c r="N26" s="220"/>
      <c r="O26" s="220"/>
      <c r="P26" s="231"/>
      <c r="Q26" s="236"/>
    </row>
    <row r="27" spans="1:17" s="233" customFormat="1" ht="15.75" customHeight="1" x14ac:dyDescent="0.15">
      <c r="A27" s="238" t="s">
        <v>239</v>
      </c>
      <c r="B27" s="232" t="s">
        <v>98</v>
      </c>
      <c r="C27" s="232" t="s">
        <v>76</v>
      </c>
      <c r="D27" s="232"/>
      <c r="E27" s="235"/>
      <c r="F27" s="220"/>
      <c r="G27" s="220"/>
      <c r="H27" s="220"/>
      <c r="I27" s="220"/>
      <c r="J27" s="220"/>
      <c r="K27" s="220"/>
      <c r="L27" s="220"/>
      <c r="M27" s="220"/>
      <c r="N27" s="220"/>
      <c r="O27" s="220"/>
      <c r="P27" s="231"/>
      <c r="Q27" s="236"/>
    </row>
    <row r="28" spans="1:17" s="233" customFormat="1" ht="15.75" customHeight="1" x14ac:dyDescent="0.15">
      <c r="A28" s="237" t="s">
        <v>243</v>
      </c>
      <c r="B28" s="232" t="s">
        <v>71</v>
      </c>
      <c r="C28" s="232" t="s">
        <v>76</v>
      </c>
      <c r="D28" s="232" t="s">
        <v>99</v>
      </c>
      <c r="E28" s="235" t="s">
        <v>244</v>
      </c>
      <c r="F28" s="242">
        <v>0.14699999999999999</v>
      </c>
      <c r="G28" s="220"/>
      <c r="H28" s="220"/>
      <c r="I28" s="220"/>
      <c r="J28" s="220"/>
      <c r="K28" s="221">
        <v>0.15</v>
      </c>
      <c r="L28" s="221"/>
      <c r="M28" s="220"/>
      <c r="N28" s="220"/>
      <c r="O28" s="220"/>
      <c r="P28" s="231"/>
      <c r="Q28" s="236"/>
    </row>
    <row r="29" spans="1:17" s="233" customFormat="1" ht="15.75" customHeight="1" x14ac:dyDescent="0.15">
      <c r="A29" s="238" t="s">
        <v>240</v>
      </c>
      <c r="B29" s="232" t="s">
        <v>73</v>
      </c>
      <c r="C29" s="232" t="s">
        <v>76</v>
      </c>
      <c r="D29" s="232" t="s">
        <v>78</v>
      </c>
      <c r="E29" s="235" t="s">
        <v>125</v>
      </c>
      <c r="F29" s="221"/>
      <c r="G29" s="220"/>
      <c r="H29" s="220"/>
      <c r="I29" s="220"/>
      <c r="J29" s="231"/>
      <c r="K29" s="221"/>
      <c r="L29" s="221"/>
      <c r="M29" s="220"/>
      <c r="N29" s="220"/>
      <c r="O29" s="220"/>
      <c r="P29" s="231"/>
      <c r="Q29" s="236"/>
    </row>
    <row r="30" spans="1:17" s="233" customFormat="1" ht="15.75" customHeight="1" x14ac:dyDescent="0.15">
      <c r="A30" s="237" t="s">
        <v>87</v>
      </c>
      <c r="B30" s="232" t="s">
        <v>71</v>
      </c>
      <c r="C30" s="232" t="s">
        <v>76</v>
      </c>
      <c r="D30" s="232" t="s">
        <v>78</v>
      </c>
      <c r="E30" s="235" t="s">
        <v>77</v>
      </c>
      <c r="F30" s="221"/>
      <c r="G30" s="220"/>
      <c r="H30" s="220"/>
      <c r="I30" s="220"/>
      <c r="J30" s="231"/>
      <c r="K30" s="221"/>
      <c r="L30" s="221">
        <v>0.3</v>
      </c>
      <c r="M30" s="220"/>
      <c r="N30" s="220"/>
      <c r="O30" s="220"/>
      <c r="P30" s="231"/>
      <c r="Q30" s="236"/>
    </row>
    <row r="31" spans="1:17" s="233" customFormat="1" ht="15.75" customHeight="1" x14ac:dyDescent="0.15">
      <c r="A31" s="237" t="s">
        <v>225</v>
      </c>
      <c r="B31" s="232" t="s">
        <v>71</v>
      </c>
      <c r="C31" s="232" t="s">
        <v>76</v>
      </c>
      <c r="D31" s="232" t="s">
        <v>78</v>
      </c>
      <c r="E31" s="235" t="s">
        <v>227</v>
      </c>
      <c r="F31" s="221"/>
      <c r="G31" s="220"/>
      <c r="H31" s="220"/>
      <c r="I31" s="220"/>
      <c r="J31" s="231"/>
      <c r="K31" s="221"/>
      <c r="L31" s="221">
        <v>0.3</v>
      </c>
      <c r="M31" s="220"/>
      <c r="N31" s="220"/>
      <c r="O31" s="220"/>
      <c r="P31" s="231"/>
      <c r="Q31" s="236"/>
    </row>
    <row r="32" spans="1:17" s="233" customFormat="1" ht="15.75" customHeight="1" x14ac:dyDescent="0.15">
      <c r="A32" s="237" t="s">
        <v>87</v>
      </c>
      <c r="B32" s="232" t="s">
        <v>71</v>
      </c>
      <c r="C32" s="232" t="s">
        <v>76</v>
      </c>
      <c r="D32" s="232" t="s">
        <v>78</v>
      </c>
      <c r="E32" s="235" t="s">
        <v>102</v>
      </c>
      <c r="F32" s="221"/>
      <c r="G32" s="220"/>
      <c r="H32" s="220"/>
      <c r="I32" s="220"/>
      <c r="J32" s="231"/>
      <c r="K32" s="221"/>
      <c r="L32" s="221">
        <v>0.7</v>
      </c>
      <c r="M32" s="220"/>
      <c r="N32" s="220"/>
      <c r="O32" s="220"/>
      <c r="P32" s="231"/>
      <c r="Q32" s="236"/>
    </row>
    <row r="33" spans="1:18" s="233" customFormat="1" ht="15.75" customHeight="1" x14ac:dyDescent="0.15">
      <c r="A33" s="237" t="s">
        <v>221</v>
      </c>
      <c r="B33" s="232" t="s">
        <v>71</v>
      </c>
      <c r="C33" s="232" t="s">
        <v>76</v>
      </c>
      <c r="D33" s="232" t="s">
        <v>78</v>
      </c>
      <c r="E33" s="235" t="s">
        <v>245</v>
      </c>
      <c r="F33" s="220"/>
      <c r="G33" s="220"/>
      <c r="H33" s="220"/>
      <c r="I33" s="220"/>
      <c r="J33" s="231"/>
      <c r="K33" s="220"/>
      <c r="L33" s="239">
        <v>1</v>
      </c>
      <c r="M33" s="220"/>
      <c r="N33" s="220"/>
      <c r="O33" s="220"/>
      <c r="P33" s="231"/>
      <c r="Q33" s="236"/>
    </row>
    <row r="34" spans="1:18" s="233" customFormat="1" ht="15.75" customHeight="1" x14ac:dyDescent="0.15">
      <c r="A34" s="237" t="s">
        <v>225</v>
      </c>
      <c r="B34" s="232" t="s">
        <v>71</v>
      </c>
      <c r="C34" s="232" t="s">
        <v>76</v>
      </c>
      <c r="D34" s="232" t="s">
        <v>78</v>
      </c>
      <c r="E34" s="235" t="s">
        <v>246</v>
      </c>
      <c r="F34" s="220"/>
      <c r="G34" s="220"/>
      <c r="H34" s="220"/>
      <c r="I34" s="220"/>
      <c r="J34" s="231"/>
      <c r="K34" s="220">
        <v>0.434</v>
      </c>
      <c r="L34" s="220"/>
      <c r="M34" s="220"/>
      <c r="N34" s="220"/>
      <c r="O34" s="220"/>
      <c r="P34" s="231"/>
      <c r="Q34" s="236"/>
    </row>
    <row r="35" spans="1:18" s="233" customFormat="1" ht="15.75" customHeight="1" x14ac:dyDescent="0.15">
      <c r="A35" s="238" t="s">
        <v>241</v>
      </c>
      <c r="B35" s="232"/>
      <c r="C35" s="232" t="s">
        <v>76</v>
      </c>
      <c r="D35" s="232" t="s">
        <v>78</v>
      </c>
      <c r="E35" s="235"/>
      <c r="F35" s="220"/>
      <c r="G35" s="220"/>
      <c r="H35" s="220"/>
      <c r="I35" s="220"/>
      <c r="J35" s="231"/>
      <c r="K35" s="220"/>
      <c r="L35" s="220"/>
      <c r="M35" s="220"/>
      <c r="N35" s="220"/>
      <c r="O35" s="220"/>
      <c r="P35" s="231"/>
      <c r="Q35" s="236"/>
    </row>
    <row r="36" spans="1:18" s="233" customFormat="1" ht="15.75" customHeight="1" x14ac:dyDescent="0.15">
      <c r="A36" s="238" t="s">
        <v>104</v>
      </c>
      <c r="B36" s="232"/>
      <c r="C36" s="232" t="s">
        <v>76</v>
      </c>
      <c r="D36" s="232" t="s">
        <v>78</v>
      </c>
      <c r="E36" s="235"/>
      <c r="F36" s="220"/>
      <c r="G36" s="220"/>
      <c r="H36" s="220"/>
      <c r="I36" s="220"/>
      <c r="J36" s="231"/>
      <c r="K36" s="220"/>
      <c r="L36" s="220"/>
      <c r="M36" s="220"/>
      <c r="N36" s="220"/>
      <c r="O36" s="220"/>
      <c r="P36" s="231"/>
      <c r="Q36" s="236"/>
    </row>
    <row r="37" spans="1:18" s="233" customFormat="1" ht="15.75" customHeight="1" x14ac:dyDescent="0.15">
      <c r="A37" s="237" t="s">
        <v>242</v>
      </c>
      <c r="B37" s="232" t="s">
        <v>71</v>
      </c>
      <c r="C37" s="232" t="s">
        <v>76</v>
      </c>
      <c r="D37" s="232" t="s">
        <v>78</v>
      </c>
      <c r="E37" s="235" t="s">
        <v>247</v>
      </c>
      <c r="F37" s="220"/>
      <c r="G37" s="220"/>
      <c r="H37" s="220"/>
      <c r="I37" s="220"/>
      <c r="J37" s="231"/>
      <c r="K37" s="220">
        <v>0.89600000000000002</v>
      </c>
      <c r="L37" s="220"/>
      <c r="M37" s="220"/>
      <c r="N37" s="220"/>
      <c r="O37" s="220"/>
      <c r="P37" s="231"/>
      <c r="Q37" s="236"/>
    </row>
    <row r="38" spans="1:18" s="233" customFormat="1" ht="15.75" customHeight="1" x14ac:dyDescent="0.15">
      <c r="A38" s="238" t="s">
        <v>105</v>
      </c>
      <c r="B38" s="232" t="s">
        <v>106</v>
      </c>
      <c r="C38" s="232" t="s">
        <v>76</v>
      </c>
      <c r="D38" s="232" t="s">
        <v>78</v>
      </c>
      <c r="E38" s="235"/>
      <c r="F38" s="220"/>
      <c r="G38" s="220"/>
      <c r="H38" s="220"/>
      <c r="I38" s="220"/>
      <c r="J38" s="231"/>
      <c r="K38" s="220"/>
      <c r="L38" s="220"/>
      <c r="M38" s="220"/>
      <c r="N38" s="220"/>
      <c r="O38" s="220"/>
      <c r="P38" s="231"/>
      <c r="Q38" s="236"/>
    </row>
    <row r="39" spans="1:18" s="233" customFormat="1" ht="15.75" customHeight="1" x14ac:dyDescent="0.15">
      <c r="A39" s="237"/>
      <c r="B39" s="232"/>
      <c r="C39" s="232"/>
      <c r="D39" s="232"/>
      <c r="E39" s="235"/>
      <c r="F39" s="220"/>
      <c r="G39" s="220"/>
      <c r="H39" s="220"/>
      <c r="I39" s="220"/>
      <c r="J39" s="220"/>
      <c r="K39" s="220"/>
      <c r="L39" s="220"/>
      <c r="M39" s="220"/>
      <c r="N39" s="220"/>
      <c r="O39" s="220"/>
      <c r="P39" s="240"/>
      <c r="Q39" s="236"/>
    </row>
    <row r="40" spans="1:18" s="233" customFormat="1" ht="15.75" customHeight="1" x14ac:dyDescent="0.15">
      <c r="A40" s="237" t="s">
        <v>132</v>
      </c>
      <c r="B40" s="232"/>
      <c r="C40" s="232"/>
      <c r="D40" s="232"/>
      <c r="E40" s="235"/>
      <c r="F40" s="220">
        <f t="shared" ref="F40:O40" si="0">SUM(F4:F39)</f>
        <v>3.8049999999999997</v>
      </c>
      <c r="G40" s="220">
        <f t="shared" si="0"/>
        <v>0.2</v>
      </c>
      <c r="H40" s="220">
        <f t="shared" si="0"/>
        <v>0</v>
      </c>
      <c r="I40" s="220">
        <f t="shared" si="0"/>
        <v>8.1790000000000003</v>
      </c>
      <c r="J40" s="220">
        <f t="shared" si="0"/>
        <v>0.85</v>
      </c>
      <c r="K40" s="220">
        <f t="shared" si="0"/>
        <v>1.48</v>
      </c>
      <c r="L40" s="220">
        <f t="shared" si="0"/>
        <v>2.2999999999999998</v>
      </c>
      <c r="M40" s="220">
        <f t="shared" si="0"/>
        <v>0</v>
      </c>
      <c r="N40" s="220">
        <f t="shared" si="0"/>
        <v>0</v>
      </c>
      <c r="O40" s="220">
        <f t="shared" si="0"/>
        <v>0</v>
      </c>
      <c r="P40" s="247"/>
      <c r="Q40" s="248"/>
    </row>
    <row r="41" spans="1:18" ht="15.75" customHeight="1" x14ac:dyDescent="0.15">
      <c r="A41" s="15"/>
      <c r="B41" s="6"/>
      <c r="C41" s="6"/>
      <c r="D41" s="6"/>
      <c r="E41" s="35"/>
      <c r="F41" s="42"/>
      <c r="G41" s="4"/>
      <c r="H41" s="4"/>
      <c r="I41" s="4"/>
      <c r="J41" s="4"/>
      <c r="K41" s="4"/>
      <c r="L41" s="32"/>
      <c r="M41" s="4"/>
      <c r="N41" s="4"/>
      <c r="O41" s="4"/>
      <c r="P41" s="16">
        <v>0</v>
      </c>
      <c r="Q41" s="17"/>
    </row>
    <row r="42" spans="1:18" ht="15.75" customHeight="1" x14ac:dyDescent="0.15">
      <c r="A42" s="385" t="s">
        <v>131</v>
      </c>
      <c r="B42" s="385"/>
      <c r="C42" s="385"/>
      <c r="D42" s="34"/>
      <c r="E42" s="34"/>
      <c r="F42" s="27"/>
      <c r="G42" s="27"/>
      <c r="H42" s="27"/>
      <c r="I42" s="27"/>
      <c r="J42" s="27"/>
      <c r="K42" s="27"/>
      <c r="L42" s="27"/>
      <c r="M42" s="27"/>
      <c r="N42" s="27"/>
      <c r="O42" s="27"/>
      <c r="P42" s="27"/>
      <c r="Q42" s="24">
        <v>5</v>
      </c>
      <c r="R42" s="27"/>
    </row>
    <row r="43" spans="1:18" ht="15.95" customHeight="1" x14ac:dyDescent="0.15">
      <c r="A43" s="385"/>
      <c r="B43" s="385"/>
      <c r="C43" s="385"/>
      <c r="R43" s="27"/>
    </row>
    <row r="44" spans="1:18" s="233" customFormat="1" ht="30" customHeight="1" x14ac:dyDescent="0.15">
      <c r="A44" s="220" t="s">
        <v>5</v>
      </c>
      <c r="B44" s="220" t="s">
        <v>9</v>
      </c>
      <c r="C44" s="220" t="s">
        <v>10</v>
      </c>
      <c r="D44" s="220" t="s">
        <v>8</v>
      </c>
      <c r="E44" s="231" t="s">
        <v>11</v>
      </c>
      <c r="F44" s="232" t="s">
        <v>115</v>
      </c>
      <c r="G44" s="232" t="s">
        <v>114</v>
      </c>
      <c r="H44" s="232" t="s">
        <v>116</v>
      </c>
      <c r="I44" s="232" t="s">
        <v>117</v>
      </c>
      <c r="J44" s="232" t="s">
        <v>118</v>
      </c>
      <c r="K44" s="232" t="s">
        <v>119</v>
      </c>
      <c r="L44" s="232" t="s">
        <v>129</v>
      </c>
      <c r="M44" s="232" t="s">
        <v>120</v>
      </c>
      <c r="N44" s="232" t="s">
        <v>122</v>
      </c>
      <c r="O44" s="232" t="s">
        <v>123</v>
      </c>
      <c r="P44" s="346" t="s">
        <v>6</v>
      </c>
      <c r="Q44" s="346"/>
      <c r="R44" s="27"/>
    </row>
    <row r="45" spans="1:18" s="233" customFormat="1" ht="15.75" customHeight="1" x14ac:dyDescent="0.15">
      <c r="A45" s="234" t="s">
        <v>107</v>
      </c>
      <c r="B45" s="232"/>
      <c r="C45" s="232"/>
      <c r="D45" s="232"/>
      <c r="E45" s="235"/>
      <c r="F45" s="220"/>
      <c r="G45" s="220"/>
      <c r="H45" s="220"/>
      <c r="I45" s="220"/>
      <c r="J45" s="220"/>
      <c r="K45" s="220"/>
      <c r="L45" s="220"/>
      <c r="M45" s="220"/>
      <c r="N45" s="220"/>
      <c r="O45" s="220"/>
      <c r="P45" s="231">
        <v>0</v>
      </c>
      <c r="Q45" s="236"/>
    </row>
    <row r="46" spans="1:18" s="233" customFormat="1" ht="15.75" customHeight="1" x14ac:dyDescent="0.15">
      <c r="A46" s="238" t="s">
        <v>105</v>
      </c>
      <c r="B46" s="232" t="s">
        <v>106</v>
      </c>
      <c r="C46" s="232" t="s">
        <v>76</v>
      </c>
      <c r="D46" s="232" t="s">
        <v>78</v>
      </c>
      <c r="E46" s="235"/>
      <c r="F46" s="220"/>
      <c r="G46" s="220"/>
      <c r="H46" s="220"/>
      <c r="I46" s="220"/>
      <c r="J46" s="220"/>
      <c r="K46" s="220"/>
      <c r="L46" s="220"/>
      <c r="M46" s="220"/>
      <c r="N46" s="220"/>
      <c r="O46" s="220"/>
      <c r="P46" s="231">
        <v>0</v>
      </c>
      <c r="Q46" s="236"/>
    </row>
    <row r="47" spans="1:18" s="233" customFormat="1" ht="15.75" customHeight="1" x14ac:dyDescent="0.15">
      <c r="A47" s="237" t="s">
        <v>248</v>
      </c>
      <c r="B47" s="232" t="s">
        <v>71</v>
      </c>
      <c r="C47" s="232" t="s">
        <v>76</v>
      </c>
      <c r="D47" s="232" t="s">
        <v>78</v>
      </c>
      <c r="E47" s="235" t="s">
        <v>249</v>
      </c>
      <c r="F47" s="220"/>
      <c r="G47" s="220"/>
      <c r="H47" s="220"/>
      <c r="I47" s="220"/>
      <c r="J47" s="220"/>
      <c r="K47" s="220">
        <v>0.28999999999999998</v>
      </c>
      <c r="L47" s="220"/>
      <c r="M47" s="220"/>
      <c r="N47" s="220"/>
      <c r="O47" s="220"/>
      <c r="P47" s="231">
        <v>0</v>
      </c>
      <c r="Q47" s="236"/>
    </row>
    <row r="48" spans="1:18" s="233" customFormat="1" ht="15.75" customHeight="1" x14ac:dyDescent="0.15">
      <c r="A48" s="237" t="s">
        <v>87</v>
      </c>
      <c r="B48" s="232" t="s">
        <v>71</v>
      </c>
      <c r="C48" s="232" t="s">
        <v>76</v>
      </c>
      <c r="D48" s="232" t="s">
        <v>78</v>
      </c>
      <c r="E48" s="235" t="s">
        <v>250</v>
      </c>
      <c r="F48" s="220"/>
      <c r="G48" s="220"/>
      <c r="H48" s="220"/>
      <c r="I48" s="220"/>
      <c r="J48" s="220"/>
      <c r="K48" s="220">
        <v>0.34399999999999997</v>
      </c>
      <c r="L48" s="220"/>
      <c r="M48" s="220"/>
      <c r="N48" s="220"/>
      <c r="O48" s="220"/>
      <c r="P48" s="231">
        <v>0</v>
      </c>
      <c r="Q48" s="236"/>
    </row>
    <row r="49" spans="1:17" s="233" customFormat="1" ht="15.75" customHeight="1" x14ac:dyDescent="0.15">
      <c r="A49" s="237" t="s">
        <v>248</v>
      </c>
      <c r="B49" s="232" t="s">
        <v>71</v>
      </c>
      <c r="C49" s="232" t="s">
        <v>76</v>
      </c>
      <c r="D49" s="232" t="s">
        <v>78</v>
      </c>
      <c r="E49" s="235" t="s">
        <v>251</v>
      </c>
      <c r="F49" s="220"/>
      <c r="G49" s="220"/>
      <c r="H49" s="220"/>
      <c r="I49" s="220"/>
      <c r="J49" s="220"/>
      <c r="K49" s="220"/>
      <c r="L49" s="220">
        <v>0.85</v>
      </c>
      <c r="M49" s="220"/>
      <c r="N49" s="220"/>
      <c r="O49" s="220"/>
      <c r="P49" s="231">
        <v>0</v>
      </c>
      <c r="Q49" s="236"/>
    </row>
    <row r="50" spans="1:17" s="233" customFormat="1" ht="15.75" customHeight="1" x14ac:dyDescent="0.15">
      <c r="A50" s="237" t="s">
        <v>87</v>
      </c>
      <c r="B50" s="232" t="s">
        <v>71</v>
      </c>
      <c r="C50" s="232" t="s">
        <v>76</v>
      </c>
      <c r="D50" s="232" t="s">
        <v>78</v>
      </c>
      <c r="E50" s="235" t="s">
        <v>108</v>
      </c>
      <c r="F50" s="220"/>
      <c r="G50" s="220"/>
      <c r="H50" s="220"/>
      <c r="I50" s="220"/>
      <c r="J50" s="220"/>
      <c r="K50" s="220"/>
      <c r="L50" s="220">
        <v>0.76</v>
      </c>
      <c r="M50" s="220"/>
      <c r="N50" s="220"/>
      <c r="O50" s="220"/>
      <c r="P50" s="231">
        <v>0</v>
      </c>
      <c r="Q50" s="236"/>
    </row>
    <row r="51" spans="1:17" s="233" customFormat="1" ht="15.75" customHeight="1" x14ac:dyDescent="0.15">
      <c r="A51" s="237" t="s">
        <v>243</v>
      </c>
      <c r="B51" s="232" t="s">
        <v>71</v>
      </c>
      <c r="C51" s="232" t="s">
        <v>76</v>
      </c>
      <c r="D51" s="232" t="s">
        <v>252</v>
      </c>
      <c r="E51" s="235" t="s">
        <v>253</v>
      </c>
      <c r="F51" s="220"/>
      <c r="G51" s="220"/>
      <c r="H51" s="220"/>
      <c r="I51" s="220"/>
      <c r="J51" s="220"/>
      <c r="K51" s="220"/>
      <c r="L51" s="220">
        <v>0.65</v>
      </c>
      <c r="M51" s="220"/>
      <c r="N51" s="220"/>
      <c r="O51" s="220"/>
      <c r="P51" s="231">
        <v>0</v>
      </c>
      <c r="Q51" s="236"/>
    </row>
    <row r="52" spans="1:17" s="233" customFormat="1" ht="15.75" customHeight="1" x14ac:dyDescent="0.15">
      <c r="A52" s="237" t="s">
        <v>225</v>
      </c>
      <c r="B52" s="232" t="s">
        <v>71</v>
      </c>
      <c r="C52" s="232" t="s">
        <v>76</v>
      </c>
      <c r="D52" s="232" t="s">
        <v>78</v>
      </c>
      <c r="E52" s="235" t="s">
        <v>254</v>
      </c>
      <c r="F52" s="220"/>
      <c r="G52" s="220"/>
      <c r="H52" s="220"/>
      <c r="I52" s="220"/>
      <c r="J52" s="220"/>
      <c r="K52" s="220"/>
      <c r="L52" s="220">
        <v>0.24</v>
      </c>
      <c r="M52" s="220"/>
      <c r="N52" s="220"/>
      <c r="O52" s="220"/>
      <c r="P52" s="231">
        <v>0</v>
      </c>
      <c r="Q52" s="236"/>
    </row>
    <row r="53" spans="1:17" s="233" customFormat="1" ht="15.75" customHeight="1" x14ac:dyDescent="0.15">
      <c r="A53" s="238" t="s">
        <v>239</v>
      </c>
      <c r="B53" s="232" t="s">
        <v>98</v>
      </c>
      <c r="C53" s="232" t="s">
        <v>76</v>
      </c>
      <c r="D53" s="232"/>
      <c r="E53" s="235"/>
      <c r="F53" s="220"/>
      <c r="G53" s="220"/>
      <c r="H53" s="220"/>
      <c r="I53" s="220"/>
      <c r="J53" s="220"/>
      <c r="K53" s="220"/>
      <c r="L53" s="220"/>
      <c r="M53" s="220"/>
      <c r="N53" s="220"/>
      <c r="O53" s="220"/>
      <c r="P53" s="231">
        <v>0</v>
      </c>
      <c r="Q53" s="236"/>
    </row>
    <row r="54" spans="1:17" s="233" customFormat="1" ht="15.75" customHeight="1" x14ac:dyDescent="0.15">
      <c r="A54" s="237" t="s">
        <v>97</v>
      </c>
      <c r="B54" s="232" t="s">
        <v>71</v>
      </c>
      <c r="C54" s="232" t="s">
        <v>76</v>
      </c>
      <c r="D54" s="232" t="s">
        <v>75</v>
      </c>
      <c r="E54" s="235" t="s">
        <v>101</v>
      </c>
      <c r="F54" s="220">
        <v>0.35</v>
      </c>
      <c r="G54" s="220"/>
      <c r="H54" s="220"/>
      <c r="I54" s="220"/>
      <c r="J54" s="220"/>
      <c r="K54" s="220"/>
      <c r="L54" s="220"/>
      <c r="M54" s="220"/>
      <c r="N54" s="220"/>
      <c r="O54" s="220"/>
      <c r="P54" s="231">
        <v>0</v>
      </c>
      <c r="Q54" s="236"/>
    </row>
    <row r="55" spans="1:17" s="233" customFormat="1" ht="15.75" customHeight="1" x14ac:dyDescent="0.15">
      <c r="A55" s="237" t="s">
        <v>87</v>
      </c>
      <c r="B55" s="232" t="s">
        <v>71</v>
      </c>
      <c r="C55" s="232" t="s">
        <v>76</v>
      </c>
      <c r="D55" s="232" t="s">
        <v>256</v>
      </c>
      <c r="E55" s="235" t="s">
        <v>102</v>
      </c>
      <c r="F55" s="220">
        <v>0.7</v>
      </c>
      <c r="G55" s="220"/>
      <c r="H55" s="220"/>
      <c r="I55" s="220"/>
      <c r="J55" s="220"/>
      <c r="K55" s="220"/>
      <c r="L55" s="220"/>
      <c r="M55" s="220"/>
      <c r="N55" s="220"/>
      <c r="O55" s="220"/>
      <c r="P55" s="231">
        <v>0</v>
      </c>
      <c r="Q55" s="236"/>
    </row>
    <row r="56" spans="1:17" s="233" customFormat="1" ht="15.75" customHeight="1" x14ac:dyDescent="0.15">
      <c r="A56" s="237" t="s">
        <v>93</v>
      </c>
      <c r="B56" s="232" t="s">
        <v>71</v>
      </c>
      <c r="C56" s="232" t="s">
        <v>76</v>
      </c>
      <c r="D56" s="232" t="s">
        <v>256</v>
      </c>
      <c r="E56" s="235" t="s">
        <v>95</v>
      </c>
      <c r="F56" s="220">
        <v>0.2</v>
      </c>
      <c r="G56" s="220"/>
      <c r="H56" s="220"/>
      <c r="I56" s="220"/>
      <c r="J56" s="220"/>
      <c r="K56" s="220"/>
      <c r="L56" s="220"/>
      <c r="M56" s="220"/>
      <c r="N56" s="220"/>
      <c r="O56" s="220"/>
      <c r="P56" s="231">
        <v>0</v>
      </c>
      <c r="Q56" s="236"/>
    </row>
    <row r="57" spans="1:17" s="233" customFormat="1" ht="15.75" customHeight="1" x14ac:dyDescent="0.15">
      <c r="A57" s="237" t="s">
        <v>87</v>
      </c>
      <c r="B57" s="232" t="s">
        <v>71</v>
      </c>
      <c r="C57" s="232" t="s">
        <v>76</v>
      </c>
      <c r="D57" s="232" t="s">
        <v>256</v>
      </c>
      <c r="E57" s="235" t="s">
        <v>255</v>
      </c>
      <c r="F57" s="220">
        <v>0.64700000000000002</v>
      </c>
      <c r="G57" s="220"/>
      <c r="H57" s="220"/>
      <c r="I57" s="220"/>
      <c r="J57" s="220"/>
      <c r="K57" s="220"/>
      <c r="L57" s="220"/>
      <c r="M57" s="220"/>
      <c r="N57" s="220"/>
      <c r="O57" s="220"/>
      <c r="P57" s="231">
        <v>0</v>
      </c>
      <c r="Q57" s="236"/>
    </row>
    <row r="58" spans="1:17" s="233" customFormat="1" ht="15.75" customHeight="1" x14ac:dyDescent="0.15">
      <c r="A58" s="237" t="s">
        <v>97</v>
      </c>
      <c r="B58" s="232" t="s">
        <v>71</v>
      </c>
      <c r="C58" s="232" t="s">
        <v>76</v>
      </c>
      <c r="D58" s="232" t="s">
        <v>256</v>
      </c>
      <c r="E58" s="235" t="s">
        <v>101</v>
      </c>
      <c r="F58" s="220">
        <v>0.35</v>
      </c>
      <c r="G58" s="220"/>
      <c r="H58" s="220"/>
      <c r="I58" s="220"/>
      <c r="J58" s="220"/>
      <c r="K58" s="220"/>
      <c r="L58" s="220"/>
      <c r="M58" s="220"/>
      <c r="N58" s="220"/>
      <c r="O58" s="220"/>
      <c r="P58" s="231">
        <v>0</v>
      </c>
      <c r="Q58" s="236"/>
    </row>
    <row r="59" spans="1:17" s="233" customFormat="1" ht="15.75" customHeight="1" x14ac:dyDescent="0.15">
      <c r="A59" s="238" t="s">
        <v>239</v>
      </c>
      <c r="B59" s="232" t="s">
        <v>98</v>
      </c>
      <c r="C59" s="232" t="s">
        <v>76</v>
      </c>
      <c r="D59" s="232" t="s">
        <v>256</v>
      </c>
      <c r="E59" s="235"/>
      <c r="F59" s="220"/>
      <c r="G59" s="220"/>
      <c r="H59" s="220"/>
      <c r="I59" s="220"/>
      <c r="J59" s="220"/>
      <c r="K59" s="220"/>
      <c r="L59" s="220"/>
      <c r="M59" s="220"/>
      <c r="N59" s="220"/>
      <c r="O59" s="220"/>
      <c r="P59" s="231">
        <v>0</v>
      </c>
      <c r="Q59" s="236"/>
    </row>
    <row r="60" spans="1:17" s="233" customFormat="1" ht="15.75" customHeight="1" x14ac:dyDescent="0.15">
      <c r="A60" s="237" t="s">
        <v>87</v>
      </c>
      <c r="B60" s="232" t="s">
        <v>71</v>
      </c>
      <c r="C60" s="232" t="s">
        <v>76</v>
      </c>
      <c r="D60" s="232" t="s">
        <v>256</v>
      </c>
      <c r="E60" s="235" t="s">
        <v>109</v>
      </c>
      <c r="F60" s="220">
        <v>1.448</v>
      </c>
      <c r="G60" s="220"/>
      <c r="H60" s="220"/>
      <c r="I60" s="220"/>
      <c r="J60" s="220"/>
      <c r="K60" s="220"/>
      <c r="L60" s="220"/>
      <c r="M60" s="220"/>
      <c r="N60" s="220"/>
      <c r="O60" s="220"/>
      <c r="P60" s="231">
        <v>0</v>
      </c>
      <c r="Q60" s="236"/>
    </row>
    <row r="61" spans="1:17" s="233" customFormat="1" ht="15.75" customHeight="1" x14ac:dyDescent="0.15">
      <c r="A61" s="237"/>
      <c r="B61" s="232"/>
      <c r="C61" s="232"/>
      <c r="D61" s="232"/>
      <c r="E61" s="235"/>
      <c r="F61" s="220"/>
      <c r="G61" s="220"/>
      <c r="H61" s="220"/>
      <c r="I61" s="220"/>
      <c r="J61" s="220"/>
      <c r="K61" s="220"/>
      <c r="L61" s="220"/>
      <c r="M61" s="220"/>
      <c r="N61" s="220"/>
      <c r="O61" s="220"/>
      <c r="P61" s="231">
        <v>0</v>
      </c>
      <c r="Q61" s="236"/>
    </row>
    <row r="62" spans="1:17" s="233" customFormat="1" ht="15.75" customHeight="1" x14ac:dyDescent="0.15">
      <c r="A62" s="234" t="s">
        <v>121</v>
      </c>
      <c r="B62" s="232"/>
      <c r="C62" s="232"/>
      <c r="D62" s="232"/>
      <c r="E62" s="235"/>
      <c r="F62" s="220"/>
      <c r="G62" s="220"/>
      <c r="H62" s="220"/>
      <c r="I62" s="220"/>
      <c r="J62" s="220"/>
      <c r="K62" s="220"/>
      <c r="L62" s="220"/>
      <c r="M62" s="220"/>
      <c r="N62" s="220"/>
      <c r="O62" s="220"/>
      <c r="P62" s="231">
        <v>0</v>
      </c>
      <c r="Q62" s="236"/>
    </row>
    <row r="63" spans="1:17" s="233" customFormat="1" ht="15.75" customHeight="1" x14ac:dyDescent="0.15">
      <c r="A63" s="238" t="s">
        <v>105</v>
      </c>
      <c r="B63" s="232" t="s">
        <v>106</v>
      </c>
      <c r="C63" s="232" t="s">
        <v>76</v>
      </c>
      <c r="D63" s="232" t="s">
        <v>78</v>
      </c>
      <c r="E63" s="235"/>
      <c r="F63" s="220"/>
      <c r="G63" s="220"/>
      <c r="H63" s="220"/>
      <c r="I63" s="220"/>
      <c r="J63" s="220"/>
      <c r="K63" s="220"/>
      <c r="L63" s="220"/>
      <c r="M63" s="220"/>
      <c r="N63" s="220"/>
      <c r="O63" s="220"/>
      <c r="P63" s="231">
        <v>0</v>
      </c>
      <c r="Q63" s="236"/>
    </row>
    <row r="64" spans="1:17" s="233" customFormat="1" ht="15.75" customHeight="1" x14ac:dyDescent="0.15">
      <c r="A64" s="237" t="s">
        <v>258</v>
      </c>
      <c r="B64" s="232" t="s">
        <v>110</v>
      </c>
      <c r="C64" s="232" t="s">
        <v>76</v>
      </c>
      <c r="D64" s="232" t="s">
        <v>78</v>
      </c>
      <c r="E64" s="235"/>
      <c r="F64" s="220"/>
      <c r="G64" s="220"/>
      <c r="H64" s="220"/>
      <c r="I64" s="220"/>
      <c r="J64" s="220"/>
      <c r="K64" s="220"/>
      <c r="L64" s="220"/>
      <c r="M64" s="220"/>
      <c r="N64" s="220"/>
      <c r="O64" s="220"/>
      <c r="P64" s="231">
        <v>0</v>
      </c>
      <c r="Q64" s="236"/>
    </row>
    <row r="65" spans="1:17" s="233" customFormat="1" ht="15.75" customHeight="1" x14ac:dyDescent="0.15">
      <c r="A65" s="237" t="s">
        <v>259</v>
      </c>
      <c r="B65" s="232" t="s">
        <v>111</v>
      </c>
      <c r="C65" s="232"/>
      <c r="D65" s="232" t="s">
        <v>390</v>
      </c>
      <c r="E65" s="235"/>
      <c r="F65" s="220"/>
      <c r="G65" s="220"/>
      <c r="H65" s="220"/>
      <c r="I65" s="220"/>
      <c r="J65" s="220"/>
      <c r="K65" s="220"/>
      <c r="L65" s="220"/>
      <c r="M65" s="220"/>
      <c r="N65" s="220"/>
      <c r="O65" s="220"/>
      <c r="P65" s="231">
        <v>3</v>
      </c>
      <c r="Q65" s="236"/>
    </row>
    <row r="66" spans="1:17" s="233" customFormat="1" ht="15.75" customHeight="1" x14ac:dyDescent="0.15">
      <c r="A66" s="237" t="s">
        <v>260</v>
      </c>
      <c r="B66" s="232" t="s">
        <v>111</v>
      </c>
      <c r="C66" s="232"/>
      <c r="D66" s="232" t="s">
        <v>390</v>
      </c>
      <c r="E66" s="235" t="s">
        <v>263</v>
      </c>
      <c r="F66" s="220"/>
      <c r="G66" s="220"/>
      <c r="H66" s="220"/>
      <c r="I66" s="220"/>
      <c r="J66" s="220"/>
      <c r="K66" s="220"/>
      <c r="L66" s="220"/>
      <c r="M66" s="220"/>
      <c r="N66" s="220"/>
      <c r="O66" s="220">
        <f>0.1+0.58+1.57</f>
        <v>2.25</v>
      </c>
      <c r="P66" s="231">
        <v>0</v>
      </c>
      <c r="Q66" s="236"/>
    </row>
    <row r="67" spans="1:17" s="233" customFormat="1" ht="15.75" customHeight="1" x14ac:dyDescent="0.15">
      <c r="A67" s="237" t="s">
        <v>388</v>
      </c>
      <c r="B67" s="232" t="s">
        <v>389</v>
      </c>
      <c r="C67" s="232"/>
      <c r="D67" s="232" t="s">
        <v>390</v>
      </c>
      <c r="E67" s="235"/>
      <c r="F67" s="220"/>
      <c r="G67" s="220"/>
      <c r="H67" s="220"/>
      <c r="I67" s="220"/>
      <c r="J67" s="220"/>
      <c r="K67" s="220"/>
      <c r="L67" s="220"/>
      <c r="M67" s="279"/>
      <c r="N67" s="220"/>
      <c r="O67" s="220"/>
      <c r="P67" s="231">
        <v>1</v>
      </c>
      <c r="Q67" s="236"/>
    </row>
    <row r="68" spans="1:17" s="233" customFormat="1" ht="15.75" customHeight="1" x14ac:dyDescent="0.15">
      <c r="A68" s="237"/>
      <c r="B68" s="232"/>
      <c r="C68" s="232"/>
      <c r="D68" s="232"/>
      <c r="E68" s="235"/>
      <c r="F68" s="220"/>
      <c r="G68" s="220"/>
      <c r="H68" s="220"/>
      <c r="I68" s="220"/>
      <c r="J68" s="220"/>
      <c r="K68" s="220"/>
      <c r="L68" s="220"/>
      <c r="M68" s="220"/>
      <c r="N68" s="220"/>
      <c r="O68" s="220"/>
      <c r="P68" s="231">
        <v>0</v>
      </c>
      <c r="Q68" s="236"/>
    </row>
    <row r="69" spans="1:17" s="233" customFormat="1" ht="15.75" customHeight="1" x14ac:dyDescent="0.15">
      <c r="A69" s="234" t="s">
        <v>113</v>
      </c>
      <c r="B69" s="232"/>
      <c r="C69" s="232"/>
      <c r="D69" s="232"/>
      <c r="E69" s="235"/>
      <c r="F69" s="220"/>
      <c r="G69" s="220"/>
      <c r="H69" s="220"/>
      <c r="I69" s="220"/>
      <c r="J69" s="220"/>
      <c r="K69" s="220"/>
      <c r="L69" s="220"/>
      <c r="M69" s="220"/>
      <c r="N69" s="220"/>
      <c r="O69" s="220"/>
      <c r="P69" s="231">
        <v>0</v>
      </c>
      <c r="Q69" s="236"/>
    </row>
    <row r="70" spans="1:17" s="233" customFormat="1" ht="15.75" customHeight="1" x14ac:dyDescent="0.15">
      <c r="A70" s="238" t="s">
        <v>105</v>
      </c>
      <c r="B70" s="232" t="s">
        <v>106</v>
      </c>
      <c r="C70" s="232" t="s">
        <v>76</v>
      </c>
      <c r="D70" s="232" t="s">
        <v>94</v>
      </c>
      <c r="E70" s="235"/>
      <c r="F70" s="220"/>
      <c r="G70" s="220"/>
      <c r="H70" s="220"/>
      <c r="I70" s="220"/>
      <c r="J70" s="220"/>
      <c r="K70" s="220"/>
      <c r="L70" s="220"/>
      <c r="M70" s="220"/>
      <c r="N70" s="220"/>
      <c r="O70" s="220"/>
      <c r="P70" s="231">
        <v>0</v>
      </c>
      <c r="Q70" s="236"/>
    </row>
    <row r="71" spans="1:17" s="233" customFormat="1" ht="15.75" customHeight="1" x14ac:dyDescent="0.15">
      <c r="A71" s="237" t="s">
        <v>225</v>
      </c>
      <c r="B71" s="232" t="s">
        <v>71</v>
      </c>
      <c r="C71" s="232" t="s">
        <v>76</v>
      </c>
      <c r="D71" s="232" t="s">
        <v>94</v>
      </c>
      <c r="E71" s="235" t="s">
        <v>261</v>
      </c>
      <c r="F71" s="220"/>
      <c r="G71" s="220">
        <v>1.075</v>
      </c>
      <c r="I71" s="220"/>
      <c r="J71" s="220"/>
      <c r="K71" s="220"/>
      <c r="L71" s="220"/>
      <c r="M71" s="279"/>
      <c r="N71" s="220"/>
      <c r="O71" s="220"/>
      <c r="P71" s="231"/>
      <c r="Q71" s="236"/>
    </row>
    <row r="72" spans="1:17" s="233" customFormat="1" ht="15.75" customHeight="1" x14ac:dyDescent="0.15">
      <c r="A72" s="237" t="s">
        <v>225</v>
      </c>
      <c r="B72" s="232" t="s">
        <v>71</v>
      </c>
      <c r="C72" s="232" t="s">
        <v>76</v>
      </c>
      <c r="D72" s="232" t="s">
        <v>94</v>
      </c>
      <c r="E72" s="235" t="s">
        <v>257</v>
      </c>
      <c r="F72" s="220"/>
      <c r="G72" s="220"/>
      <c r="H72" s="220">
        <v>0.95099999999999996</v>
      </c>
      <c r="I72" s="220"/>
      <c r="J72" s="220"/>
      <c r="K72" s="220"/>
      <c r="L72" s="220"/>
      <c r="M72" s="279"/>
      <c r="N72" s="220"/>
      <c r="O72" s="220"/>
      <c r="P72" s="231"/>
      <c r="Q72" s="236"/>
    </row>
    <row r="73" spans="1:17" s="233" customFormat="1" ht="15.75" customHeight="1" x14ac:dyDescent="0.15">
      <c r="A73" s="237" t="s">
        <v>258</v>
      </c>
      <c r="B73" s="232" t="s">
        <v>110</v>
      </c>
      <c r="C73" s="232" t="s">
        <v>76</v>
      </c>
      <c r="D73" s="232" t="s">
        <v>94</v>
      </c>
      <c r="E73" s="235"/>
      <c r="F73" s="220"/>
      <c r="G73" s="220"/>
      <c r="H73" s="220"/>
      <c r="I73" s="220"/>
      <c r="J73" s="220"/>
      <c r="K73" s="220"/>
      <c r="L73" s="220"/>
      <c r="M73" s="279"/>
      <c r="N73" s="220"/>
      <c r="O73" s="220"/>
      <c r="P73" s="231"/>
      <c r="Q73" s="236"/>
    </row>
    <row r="74" spans="1:17" s="233" customFormat="1" ht="15.75" customHeight="1" x14ac:dyDescent="0.15">
      <c r="A74" s="237" t="s">
        <v>259</v>
      </c>
      <c r="B74" s="232" t="s">
        <v>111</v>
      </c>
      <c r="C74" s="232"/>
      <c r="D74" s="232" t="s">
        <v>391</v>
      </c>
      <c r="E74" s="235"/>
      <c r="F74" s="220"/>
      <c r="G74" s="220"/>
      <c r="H74" s="220"/>
      <c r="I74" s="220"/>
      <c r="J74" s="220"/>
      <c r="K74" s="220"/>
      <c r="L74" s="220"/>
      <c r="M74" s="279"/>
      <c r="N74" s="220"/>
      <c r="O74" s="220"/>
      <c r="P74" s="247">
        <v>1</v>
      </c>
      <c r="Q74" s="248"/>
    </row>
    <row r="75" spans="1:17" s="233" customFormat="1" ht="15.75" customHeight="1" x14ac:dyDescent="0.15">
      <c r="A75" s="237" t="s">
        <v>260</v>
      </c>
      <c r="B75" s="232" t="s">
        <v>111</v>
      </c>
      <c r="C75" s="232"/>
      <c r="D75" s="232" t="s">
        <v>391</v>
      </c>
      <c r="E75" s="235" t="s">
        <v>262</v>
      </c>
      <c r="F75" s="220"/>
      <c r="G75" s="220"/>
      <c r="H75" s="220"/>
      <c r="I75" s="220"/>
      <c r="J75" s="220"/>
      <c r="K75" s="220"/>
      <c r="L75" s="220"/>
      <c r="M75" s="279"/>
      <c r="N75" s="220">
        <v>1.77</v>
      </c>
      <c r="O75" s="220"/>
      <c r="P75" s="247"/>
      <c r="Q75" s="248"/>
    </row>
    <row r="76" spans="1:17" s="233" customFormat="1" ht="15.75" customHeight="1" x14ac:dyDescent="0.15">
      <c r="A76" s="237" t="s">
        <v>387</v>
      </c>
      <c r="B76" s="232" t="s">
        <v>71</v>
      </c>
      <c r="C76" s="232"/>
      <c r="D76" s="232" t="s">
        <v>392</v>
      </c>
      <c r="E76" s="235"/>
      <c r="F76" s="279"/>
      <c r="G76" s="279"/>
      <c r="H76" s="279"/>
      <c r="I76" s="279"/>
      <c r="J76" s="279"/>
      <c r="K76" s="279"/>
      <c r="L76" s="279"/>
      <c r="M76" s="279"/>
      <c r="N76" s="279"/>
      <c r="O76" s="279"/>
      <c r="P76" s="277">
        <v>1</v>
      </c>
      <c r="Q76" s="278"/>
    </row>
    <row r="77" spans="1:17" s="233" customFormat="1" ht="15.75" customHeight="1" x14ac:dyDescent="0.15">
      <c r="A77" s="237"/>
      <c r="B77" s="232"/>
      <c r="C77" s="232"/>
      <c r="D77" s="232"/>
      <c r="E77" s="235"/>
      <c r="F77" s="279"/>
      <c r="G77" s="279"/>
      <c r="H77" s="279"/>
      <c r="I77" s="279"/>
      <c r="J77" s="279"/>
      <c r="K77" s="279"/>
      <c r="L77" s="279"/>
      <c r="M77" s="279"/>
      <c r="N77" s="279"/>
      <c r="O77" s="279"/>
      <c r="P77" s="277"/>
      <c r="Q77" s="278"/>
    </row>
    <row r="78" spans="1:17" s="233" customFormat="1" ht="15.75" customHeight="1" x14ac:dyDescent="0.15">
      <c r="A78" s="237"/>
      <c r="B78" s="232"/>
      <c r="C78" s="232"/>
      <c r="D78" s="232"/>
      <c r="E78" s="235"/>
      <c r="F78" s="279"/>
      <c r="G78" s="279"/>
      <c r="H78" s="279"/>
      <c r="I78" s="279"/>
      <c r="J78" s="279"/>
      <c r="K78" s="279"/>
      <c r="L78" s="279"/>
      <c r="M78" s="279"/>
      <c r="N78" s="279"/>
      <c r="O78" s="279"/>
      <c r="P78" s="277"/>
      <c r="Q78" s="278"/>
    </row>
    <row r="79" spans="1:17" s="233" customFormat="1" ht="15.75" customHeight="1" x14ac:dyDescent="0.15">
      <c r="A79" s="237"/>
      <c r="B79" s="232"/>
      <c r="C79" s="232"/>
      <c r="D79" s="232"/>
      <c r="E79" s="235"/>
      <c r="F79" s="220"/>
      <c r="G79" s="220"/>
      <c r="H79" s="220"/>
      <c r="I79" s="220"/>
      <c r="J79" s="220"/>
      <c r="K79" s="220"/>
      <c r="L79" s="220"/>
      <c r="M79" s="279"/>
      <c r="N79" s="220"/>
      <c r="O79" s="220"/>
      <c r="P79" s="231"/>
      <c r="Q79" s="236"/>
    </row>
    <row r="80" spans="1:17" s="233" customFormat="1" ht="15.75" customHeight="1" x14ac:dyDescent="0.15">
      <c r="A80" s="237"/>
      <c r="B80" s="232"/>
      <c r="C80" s="232"/>
      <c r="D80" s="232"/>
      <c r="E80" s="235"/>
      <c r="F80" s="220"/>
      <c r="G80" s="220"/>
      <c r="H80" s="220"/>
      <c r="I80" s="220"/>
      <c r="J80" s="220"/>
      <c r="K80" s="220"/>
      <c r="L80" s="220"/>
      <c r="M80" s="220"/>
      <c r="N80" s="220"/>
      <c r="O80" s="220"/>
      <c r="P80" s="247"/>
      <c r="Q80" s="248"/>
    </row>
    <row r="81" spans="1:18" s="233" customFormat="1" ht="15.75" customHeight="1" x14ac:dyDescent="0.15">
      <c r="A81" s="237" t="s">
        <v>133</v>
      </c>
      <c r="B81" s="232"/>
      <c r="C81" s="232"/>
      <c r="D81" s="232"/>
      <c r="E81" s="235"/>
      <c r="F81" s="220">
        <f t="shared" ref="F81:O81" si="1">SUM(F45:F80)</f>
        <v>3.6949999999999998</v>
      </c>
      <c r="G81" s="220">
        <f t="shared" si="1"/>
        <v>1.075</v>
      </c>
      <c r="H81" s="220">
        <f t="shared" si="1"/>
        <v>0.95099999999999996</v>
      </c>
      <c r="I81" s="220">
        <f t="shared" si="1"/>
        <v>0</v>
      </c>
      <c r="J81" s="220">
        <f t="shared" si="1"/>
        <v>0</v>
      </c>
      <c r="K81" s="220">
        <f t="shared" si="1"/>
        <v>0.6339999999999999</v>
      </c>
      <c r="L81" s="220">
        <f t="shared" si="1"/>
        <v>2.5</v>
      </c>
      <c r="M81" s="220">
        <f t="shared" si="1"/>
        <v>0</v>
      </c>
      <c r="N81" s="220">
        <f t="shared" si="1"/>
        <v>1.77</v>
      </c>
      <c r="O81" s="220">
        <f t="shared" si="1"/>
        <v>2.25</v>
      </c>
      <c r="P81" s="247"/>
      <c r="Q81" s="248"/>
    </row>
    <row r="82" spans="1:18" s="233" customFormat="1" ht="15.75" customHeight="1" x14ac:dyDescent="0.15">
      <c r="A82" s="237" t="s">
        <v>134</v>
      </c>
      <c r="B82" s="232"/>
      <c r="C82" s="232"/>
      <c r="D82" s="232"/>
      <c r="E82" s="235"/>
      <c r="F82" s="220">
        <f t="shared" ref="F82:O82" si="2">SUM(F40+F81)</f>
        <v>7.5</v>
      </c>
      <c r="G82" s="220">
        <f t="shared" si="2"/>
        <v>1.2749999999999999</v>
      </c>
      <c r="H82" s="220">
        <f t="shared" si="2"/>
        <v>0.95099999999999996</v>
      </c>
      <c r="I82" s="220">
        <f t="shared" si="2"/>
        <v>8.1790000000000003</v>
      </c>
      <c r="J82" s="220">
        <f t="shared" si="2"/>
        <v>0.85</v>
      </c>
      <c r="K82" s="220">
        <f t="shared" si="2"/>
        <v>2.1139999999999999</v>
      </c>
      <c r="L82" s="220">
        <f t="shared" si="2"/>
        <v>4.8</v>
      </c>
      <c r="M82" s="220">
        <f t="shared" si="2"/>
        <v>0</v>
      </c>
      <c r="N82" s="220">
        <f t="shared" si="2"/>
        <v>1.77</v>
      </c>
      <c r="O82" s="220">
        <f t="shared" si="2"/>
        <v>2.25</v>
      </c>
      <c r="P82" s="247"/>
      <c r="Q82" s="248"/>
    </row>
    <row r="83" spans="1:18" ht="15.95" customHeight="1" x14ac:dyDescent="0.15">
      <c r="A83" s="385" t="s">
        <v>13</v>
      </c>
      <c r="B83" s="385"/>
      <c r="C83" s="385"/>
      <c r="R83" s="36">
        <v>0</v>
      </c>
    </row>
    <row r="84" spans="1:18" ht="15" customHeight="1" x14ac:dyDescent="0.15"/>
    <row r="85" spans="1:18" ht="30" customHeight="1" x14ac:dyDescent="0.15">
      <c r="A85" s="4" t="s">
        <v>5</v>
      </c>
      <c r="B85" s="4" t="s">
        <v>9</v>
      </c>
      <c r="C85" s="4" t="s">
        <v>10</v>
      </c>
      <c r="D85" s="4" t="s">
        <v>8</v>
      </c>
      <c r="E85" s="4" t="s">
        <v>11</v>
      </c>
      <c r="F85" s="6"/>
      <c r="G85" s="6"/>
      <c r="H85" s="6"/>
      <c r="I85" s="6"/>
      <c r="J85" s="6"/>
      <c r="K85" s="6"/>
      <c r="L85" s="33"/>
      <c r="M85" s="6"/>
      <c r="N85" s="6"/>
      <c r="O85" s="6"/>
      <c r="P85" s="6"/>
      <c r="Q85" s="364" t="s">
        <v>6</v>
      </c>
      <c r="R85" s="364"/>
    </row>
    <row r="86" spans="1:18" ht="15.75" customHeight="1" x14ac:dyDescent="0.15">
      <c r="A86" s="15"/>
      <c r="B86" s="6"/>
      <c r="C86" s="6"/>
      <c r="D86" s="6"/>
      <c r="E86" s="6"/>
      <c r="F86" s="4"/>
      <c r="G86" s="4"/>
      <c r="H86" s="4"/>
      <c r="I86" s="4"/>
      <c r="J86" s="4"/>
      <c r="K86" s="4"/>
      <c r="L86" s="32"/>
      <c r="M86" s="4"/>
      <c r="N86" s="4"/>
      <c r="O86" s="4"/>
      <c r="P86" s="4"/>
      <c r="Q86" s="16">
        <v>0</v>
      </c>
      <c r="R86" s="17"/>
    </row>
    <row r="87" spans="1:18" ht="15.75" customHeight="1" x14ac:dyDescent="0.15">
      <c r="A87" s="15"/>
      <c r="B87" s="6"/>
      <c r="C87" s="6"/>
      <c r="D87" s="6"/>
      <c r="E87" s="6"/>
      <c r="F87" s="4"/>
      <c r="G87" s="4"/>
      <c r="H87" s="4"/>
      <c r="I87" s="4"/>
      <c r="J87" s="4"/>
      <c r="K87" s="4"/>
      <c r="L87" s="32"/>
      <c r="M87" s="4"/>
      <c r="N87" s="4"/>
      <c r="O87" s="4"/>
      <c r="P87" s="4"/>
      <c r="Q87" s="16">
        <v>0</v>
      </c>
      <c r="R87" s="17"/>
    </row>
    <row r="88" spans="1:18" ht="15.75" customHeight="1" x14ac:dyDescent="0.15">
      <c r="A88" s="15"/>
      <c r="B88" s="6"/>
      <c r="C88" s="6"/>
      <c r="D88" s="6"/>
      <c r="E88" s="6"/>
      <c r="F88" s="4"/>
      <c r="G88" s="4"/>
      <c r="H88" s="4"/>
      <c r="I88" s="4"/>
      <c r="J88" s="4"/>
      <c r="K88" s="4"/>
      <c r="L88" s="32"/>
      <c r="M88" s="4"/>
      <c r="N88" s="4"/>
      <c r="O88" s="4"/>
      <c r="P88" s="4"/>
      <c r="Q88" s="16">
        <v>0</v>
      </c>
      <c r="R88" s="17"/>
    </row>
    <row r="89" spans="1:18" ht="15.75" customHeight="1" x14ac:dyDescent="0.15">
      <c r="A89" s="15"/>
      <c r="B89" s="6"/>
      <c r="C89" s="6"/>
      <c r="D89" s="6"/>
      <c r="E89" s="6"/>
      <c r="F89" s="4"/>
      <c r="G89" s="4"/>
      <c r="H89" s="4"/>
      <c r="I89" s="4"/>
      <c r="J89" s="4"/>
      <c r="K89" s="4"/>
      <c r="L89" s="32"/>
      <c r="M89" s="4"/>
      <c r="N89" s="4"/>
      <c r="O89" s="4"/>
      <c r="P89" s="4"/>
      <c r="Q89" s="16">
        <v>0</v>
      </c>
      <c r="R89" s="17"/>
    </row>
    <row r="90" spans="1:18" ht="15.75" customHeight="1" x14ac:dyDescent="0.15">
      <c r="A90" s="15"/>
      <c r="B90" s="6"/>
      <c r="C90" s="6"/>
      <c r="D90" s="6"/>
      <c r="E90" s="6"/>
      <c r="F90" s="4"/>
      <c r="G90" s="4"/>
      <c r="H90" s="4"/>
      <c r="I90" s="4"/>
      <c r="J90" s="4"/>
      <c r="K90" s="4"/>
      <c r="L90" s="32"/>
      <c r="M90" s="4"/>
      <c r="N90" s="4"/>
      <c r="O90" s="4"/>
      <c r="P90" s="4"/>
      <c r="Q90" s="16">
        <v>0</v>
      </c>
      <c r="R90" s="17"/>
    </row>
    <row r="91" spans="1:18" ht="15.75" customHeight="1" x14ac:dyDescent="0.15">
      <c r="A91" s="15"/>
      <c r="B91" s="6"/>
      <c r="C91" s="6"/>
      <c r="D91" s="6"/>
      <c r="E91" s="6"/>
      <c r="F91" s="4"/>
      <c r="G91" s="4"/>
      <c r="H91" s="4"/>
      <c r="I91" s="4"/>
      <c r="J91" s="4"/>
      <c r="K91" s="4"/>
      <c r="L91" s="32"/>
      <c r="M91" s="4"/>
      <c r="N91" s="4"/>
      <c r="O91" s="4"/>
      <c r="P91" s="4"/>
      <c r="Q91" s="16">
        <v>0</v>
      </c>
      <c r="R91" s="17"/>
    </row>
    <row r="92" spans="1:18" ht="15.75" customHeight="1" x14ac:dyDescent="0.15">
      <c r="A92" s="15"/>
      <c r="B92" s="6"/>
      <c r="C92" s="6"/>
      <c r="D92" s="6"/>
      <c r="E92" s="6"/>
      <c r="F92" s="4"/>
      <c r="G92" s="4"/>
      <c r="H92" s="4"/>
      <c r="I92" s="4"/>
      <c r="J92" s="4"/>
      <c r="K92" s="4"/>
      <c r="L92" s="32"/>
      <c r="M92" s="4"/>
      <c r="N92" s="4"/>
      <c r="O92" s="4"/>
      <c r="P92" s="4"/>
      <c r="Q92" s="16">
        <v>0</v>
      </c>
      <c r="R92" s="17"/>
    </row>
    <row r="93" spans="1:18" ht="15.75" customHeight="1" x14ac:dyDescent="0.15">
      <c r="A93" s="15"/>
      <c r="B93" s="6"/>
      <c r="C93" s="6"/>
      <c r="D93" s="6"/>
      <c r="E93" s="6"/>
      <c r="F93" s="4"/>
      <c r="G93" s="4"/>
      <c r="H93" s="4"/>
      <c r="I93" s="4"/>
      <c r="J93" s="4"/>
      <c r="K93" s="4"/>
      <c r="L93" s="32"/>
      <c r="M93" s="4"/>
      <c r="N93" s="4"/>
      <c r="O93" s="4"/>
      <c r="P93" s="4"/>
      <c r="Q93" s="16">
        <v>0</v>
      </c>
      <c r="R93" s="17"/>
    </row>
    <row r="94" spans="1:18" ht="15.75" customHeight="1" x14ac:dyDescent="0.15">
      <c r="A94" s="15"/>
      <c r="B94" s="6"/>
      <c r="C94" s="6"/>
      <c r="D94" s="6"/>
      <c r="E94" s="6"/>
      <c r="F94" s="4"/>
      <c r="G94" s="4"/>
      <c r="H94" s="4"/>
      <c r="I94" s="4"/>
      <c r="J94" s="4"/>
      <c r="K94" s="4"/>
      <c r="L94" s="32"/>
      <c r="M94" s="4"/>
      <c r="N94" s="4"/>
      <c r="O94" s="4"/>
      <c r="P94" s="4"/>
      <c r="Q94" s="16">
        <v>0</v>
      </c>
      <c r="R94" s="17"/>
    </row>
    <row r="95" spans="1:18" ht="15.75" customHeight="1" x14ac:dyDescent="0.15">
      <c r="A95" s="15"/>
      <c r="B95" s="6"/>
      <c r="C95" s="6"/>
      <c r="D95" s="6"/>
      <c r="E95" s="6"/>
      <c r="F95" s="4"/>
      <c r="G95" s="4"/>
      <c r="H95" s="4"/>
      <c r="I95" s="4"/>
      <c r="J95" s="4"/>
      <c r="K95" s="4"/>
      <c r="L95" s="32"/>
      <c r="M95" s="4"/>
      <c r="N95" s="4"/>
      <c r="O95" s="4"/>
      <c r="P95" s="4"/>
      <c r="Q95" s="16">
        <v>0</v>
      </c>
      <c r="R95" s="17"/>
    </row>
    <row r="96" spans="1:18" ht="15.75" customHeight="1" x14ac:dyDescent="0.15">
      <c r="A96" s="15"/>
      <c r="B96" s="6"/>
      <c r="C96" s="6"/>
      <c r="D96" s="6"/>
      <c r="E96" s="6"/>
      <c r="F96" s="4"/>
      <c r="G96" s="4"/>
      <c r="H96" s="4"/>
      <c r="I96" s="4"/>
      <c r="J96" s="4"/>
      <c r="K96" s="4"/>
      <c r="L96" s="32"/>
      <c r="M96" s="4"/>
      <c r="N96" s="4"/>
      <c r="O96" s="4"/>
      <c r="P96" s="4"/>
      <c r="Q96" s="16">
        <v>0</v>
      </c>
      <c r="R96" s="17"/>
    </row>
    <row r="97" spans="1:18" ht="15.75" customHeight="1" x14ac:dyDescent="0.15">
      <c r="A97" s="15"/>
      <c r="B97" s="6"/>
      <c r="C97" s="6"/>
      <c r="D97" s="6"/>
      <c r="E97" s="6"/>
      <c r="F97" s="4"/>
      <c r="G97" s="4"/>
      <c r="H97" s="4"/>
      <c r="I97" s="4"/>
      <c r="J97" s="4"/>
      <c r="K97" s="4"/>
      <c r="L97" s="32"/>
      <c r="M97" s="4"/>
      <c r="N97" s="4"/>
      <c r="O97" s="4"/>
      <c r="P97" s="4"/>
      <c r="Q97" s="16">
        <v>0</v>
      </c>
      <c r="R97" s="17"/>
    </row>
    <row r="98" spans="1:18" ht="15.75" customHeight="1" x14ac:dyDescent="0.15">
      <c r="A98" s="15"/>
      <c r="B98" s="6"/>
      <c r="C98" s="6"/>
      <c r="D98" s="6"/>
      <c r="E98" s="6"/>
      <c r="F98" s="4"/>
      <c r="G98" s="4"/>
      <c r="H98" s="4"/>
      <c r="I98" s="4"/>
      <c r="J98" s="4"/>
      <c r="K98" s="4"/>
      <c r="L98" s="32"/>
      <c r="M98" s="4"/>
      <c r="N98" s="4"/>
      <c r="O98" s="4"/>
      <c r="P98" s="4"/>
      <c r="Q98" s="16">
        <v>0</v>
      </c>
      <c r="R98" s="17"/>
    </row>
    <row r="99" spans="1:18" ht="15.75" customHeight="1" x14ac:dyDescent="0.15">
      <c r="A99" s="15"/>
      <c r="B99" s="6"/>
      <c r="C99" s="6"/>
      <c r="D99" s="6"/>
      <c r="E99" s="6"/>
      <c r="F99" s="4"/>
      <c r="G99" s="4"/>
      <c r="H99" s="4"/>
      <c r="I99" s="4"/>
      <c r="J99" s="4"/>
      <c r="K99" s="4"/>
      <c r="L99" s="32"/>
      <c r="M99" s="4"/>
      <c r="N99" s="4"/>
      <c r="O99" s="4"/>
      <c r="P99" s="4"/>
      <c r="Q99" s="16">
        <v>0</v>
      </c>
      <c r="R99" s="17"/>
    </row>
    <row r="100" spans="1:18" ht="15.75" customHeight="1" x14ac:dyDescent="0.15">
      <c r="A100" s="15"/>
      <c r="B100" s="6"/>
      <c r="C100" s="6"/>
      <c r="D100" s="6"/>
      <c r="E100" s="6"/>
      <c r="F100" s="4"/>
      <c r="G100" s="4"/>
      <c r="H100" s="4"/>
      <c r="I100" s="4"/>
      <c r="J100" s="4"/>
      <c r="K100" s="4"/>
      <c r="L100" s="32"/>
      <c r="M100" s="4"/>
      <c r="N100" s="4"/>
      <c r="O100" s="4"/>
      <c r="P100" s="4"/>
      <c r="Q100" s="16">
        <v>0</v>
      </c>
      <c r="R100" s="17"/>
    </row>
    <row r="101" spans="1:18" ht="15.75" customHeight="1" x14ac:dyDescent="0.15">
      <c r="A101" s="15"/>
      <c r="B101" s="6"/>
      <c r="C101" s="6"/>
      <c r="D101" s="6"/>
      <c r="E101" s="6"/>
      <c r="F101" s="4"/>
      <c r="G101" s="4"/>
      <c r="H101" s="4"/>
      <c r="I101" s="4"/>
      <c r="J101" s="4"/>
      <c r="K101" s="4"/>
      <c r="L101" s="32"/>
      <c r="M101" s="4"/>
      <c r="N101" s="4"/>
      <c r="O101" s="4"/>
      <c r="P101" s="4"/>
      <c r="Q101" s="16">
        <v>0</v>
      </c>
      <c r="R101" s="17"/>
    </row>
    <row r="102" spans="1:18" ht="15.75" customHeight="1" x14ac:dyDescent="0.15">
      <c r="A102" s="15"/>
      <c r="B102" s="6"/>
      <c r="C102" s="6"/>
      <c r="D102" s="6"/>
      <c r="E102" s="6"/>
      <c r="F102" s="4"/>
      <c r="G102" s="4"/>
      <c r="H102" s="4"/>
      <c r="I102" s="4"/>
      <c r="J102" s="4"/>
      <c r="K102" s="4"/>
      <c r="L102" s="32"/>
      <c r="M102" s="4"/>
      <c r="N102" s="4"/>
      <c r="O102" s="4"/>
      <c r="P102" s="4"/>
      <c r="Q102" s="16">
        <v>0</v>
      </c>
      <c r="R102" s="17"/>
    </row>
    <row r="103" spans="1:18" ht="15.75" customHeight="1" x14ac:dyDescent="0.15">
      <c r="A103" s="15"/>
      <c r="B103" s="6"/>
      <c r="C103" s="6"/>
      <c r="D103" s="6"/>
      <c r="E103" s="6"/>
      <c r="F103" s="4"/>
      <c r="G103" s="4"/>
      <c r="H103" s="4"/>
      <c r="I103" s="4"/>
      <c r="J103" s="4"/>
      <c r="K103" s="4"/>
      <c r="L103" s="32"/>
      <c r="M103" s="4"/>
      <c r="N103" s="4"/>
      <c r="O103" s="4"/>
      <c r="P103" s="4"/>
      <c r="Q103" s="16">
        <v>0</v>
      </c>
      <c r="R103" s="17"/>
    </row>
    <row r="104" spans="1:18" ht="15.75" customHeight="1" x14ac:dyDescent="0.15">
      <c r="A104" s="15"/>
      <c r="B104" s="6"/>
      <c r="C104" s="6"/>
      <c r="D104" s="6"/>
      <c r="E104" s="6"/>
      <c r="F104" s="4"/>
      <c r="G104" s="4"/>
      <c r="H104" s="4"/>
      <c r="I104" s="4"/>
      <c r="J104" s="4"/>
      <c r="K104" s="4"/>
      <c r="L104" s="32"/>
      <c r="M104" s="4"/>
      <c r="N104" s="4"/>
      <c r="O104" s="4"/>
      <c r="P104" s="4"/>
      <c r="Q104" s="16">
        <v>0</v>
      </c>
      <c r="R104" s="17"/>
    </row>
    <row r="105" spans="1:18" ht="15.75" customHeight="1" x14ac:dyDescent="0.15">
      <c r="A105" s="15"/>
      <c r="B105" s="6"/>
      <c r="C105" s="6"/>
      <c r="D105" s="6"/>
      <c r="E105" s="6"/>
      <c r="F105" s="4"/>
      <c r="G105" s="4"/>
      <c r="H105" s="4"/>
      <c r="I105" s="4"/>
      <c r="J105" s="4"/>
      <c r="K105" s="4"/>
      <c r="L105" s="32"/>
      <c r="M105" s="4"/>
      <c r="N105" s="4"/>
      <c r="O105" s="4"/>
      <c r="P105" s="4"/>
      <c r="Q105" s="16">
        <v>0</v>
      </c>
      <c r="R105" s="17"/>
    </row>
    <row r="106" spans="1:18" ht="15.75" customHeight="1" x14ac:dyDescent="0.15">
      <c r="A106" s="15"/>
      <c r="B106" s="6"/>
      <c r="C106" s="6"/>
      <c r="D106" s="6"/>
      <c r="E106" s="6"/>
      <c r="F106" s="4"/>
      <c r="G106" s="4"/>
      <c r="H106" s="4"/>
      <c r="I106" s="4"/>
      <c r="J106" s="4"/>
      <c r="K106" s="4"/>
      <c r="L106" s="32"/>
      <c r="M106" s="4"/>
      <c r="N106" s="4"/>
      <c r="O106" s="4"/>
      <c r="P106" s="4"/>
      <c r="Q106" s="16">
        <v>0</v>
      </c>
      <c r="R106" s="17"/>
    </row>
    <row r="107" spans="1:18" ht="15.75" customHeight="1" x14ac:dyDescent="0.15">
      <c r="A107" s="15"/>
      <c r="B107" s="6"/>
      <c r="C107" s="6"/>
      <c r="D107" s="6"/>
      <c r="E107" s="6"/>
      <c r="F107" s="4"/>
      <c r="G107" s="4"/>
      <c r="H107" s="4"/>
      <c r="I107" s="4"/>
      <c r="J107" s="4"/>
      <c r="K107" s="4"/>
      <c r="L107" s="32"/>
      <c r="M107" s="4"/>
      <c r="N107" s="4"/>
      <c r="O107" s="4"/>
      <c r="P107" s="4"/>
      <c r="Q107" s="16">
        <v>0</v>
      </c>
      <c r="R107" s="17"/>
    </row>
    <row r="108" spans="1:18" ht="15.75" customHeight="1" x14ac:dyDescent="0.15">
      <c r="A108" s="15"/>
      <c r="B108" s="6"/>
      <c r="C108" s="6"/>
      <c r="D108" s="6"/>
      <c r="E108" s="6"/>
      <c r="F108" s="4"/>
      <c r="G108" s="4"/>
      <c r="H108" s="4"/>
      <c r="I108" s="4"/>
      <c r="J108" s="4"/>
      <c r="K108" s="4"/>
      <c r="L108" s="32"/>
      <c r="M108" s="4"/>
      <c r="N108" s="4"/>
      <c r="O108" s="4"/>
      <c r="P108" s="4"/>
      <c r="Q108" s="16">
        <v>0</v>
      </c>
      <c r="R108" s="17"/>
    </row>
    <row r="109" spans="1:18" ht="15.75" customHeight="1" x14ac:dyDescent="0.15">
      <c r="A109" s="15"/>
      <c r="B109" s="6"/>
      <c r="C109" s="6"/>
      <c r="D109" s="6"/>
      <c r="E109" s="6"/>
      <c r="F109" s="4"/>
      <c r="G109" s="4"/>
      <c r="H109" s="4"/>
      <c r="I109" s="4"/>
      <c r="J109" s="4"/>
      <c r="K109" s="4"/>
      <c r="L109" s="32"/>
      <c r="M109" s="4"/>
      <c r="N109" s="4"/>
      <c r="O109" s="4"/>
      <c r="P109" s="4"/>
      <c r="Q109" s="16">
        <v>0</v>
      </c>
      <c r="R109" s="17"/>
    </row>
    <row r="110" spans="1:18" ht="15.75" customHeight="1" x14ac:dyDescent="0.15">
      <c r="A110" s="15"/>
      <c r="B110" s="6"/>
      <c r="C110" s="6"/>
      <c r="D110" s="6"/>
      <c r="E110" s="6"/>
      <c r="F110" s="4"/>
      <c r="G110" s="4"/>
      <c r="H110" s="4"/>
      <c r="I110" s="4"/>
      <c r="J110" s="4"/>
      <c r="K110" s="4"/>
      <c r="L110" s="32"/>
      <c r="M110" s="4"/>
      <c r="N110" s="4"/>
      <c r="O110" s="4"/>
      <c r="P110" s="4"/>
      <c r="Q110" s="16">
        <v>0</v>
      </c>
      <c r="R110" s="17"/>
    </row>
    <row r="111" spans="1:18" ht="15.75" customHeight="1" x14ac:dyDescent="0.15">
      <c r="A111" s="15"/>
      <c r="B111" s="6"/>
      <c r="C111" s="6"/>
      <c r="D111" s="6"/>
      <c r="E111" s="6"/>
      <c r="F111" s="4"/>
      <c r="G111" s="4"/>
      <c r="H111" s="4"/>
      <c r="I111" s="4"/>
      <c r="J111" s="4"/>
      <c r="K111" s="4"/>
      <c r="L111" s="32"/>
      <c r="M111" s="4"/>
      <c r="N111" s="4"/>
      <c r="O111" s="4"/>
      <c r="P111" s="4"/>
      <c r="Q111" s="16">
        <v>0</v>
      </c>
      <c r="R111" s="17"/>
    </row>
    <row r="112" spans="1:18" ht="15.75" customHeight="1" x14ac:dyDescent="0.15">
      <c r="A112" s="15"/>
      <c r="B112" s="6"/>
      <c r="C112" s="6"/>
      <c r="D112" s="6"/>
      <c r="E112" s="6"/>
      <c r="F112" s="4"/>
      <c r="G112" s="4"/>
      <c r="H112" s="4"/>
      <c r="I112" s="4"/>
      <c r="J112" s="4"/>
      <c r="K112" s="4"/>
      <c r="L112" s="32"/>
      <c r="M112" s="4"/>
      <c r="N112" s="4"/>
      <c r="O112" s="4"/>
      <c r="P112" s="4"/>
      <c r="Q112" s="16">
        <v>0</v>
      </c>
      <c r="R112" s="17"/>
    </row>
    <row r="113" spans="1:18" ht="15.75" customHeight="1" x14ac:dyDescent="0.15">
      <c r="A113" s="15"/>
      <c r="B113" s="6"/>
      <c r="C113" s="6"/>
      <c r="D113" s="6"/>
      <c r="E113" s="6"/>
      <c r="F113" s="4"/>
      <c r="G113" s="4"/>
      <c r="H113" s="4"/>
      <c r="I113" s="4"/>
      <c r="J113" s="4"/>
      <c r="K113" s="4"/>
      <c r="L113" s="32"/>
      <c r="M113" s="4"/>
      <c r="N113" s="4"/>
      <c r="O113" s="4"/>
      <c r="P113" s="4"/>
      <c r="Q113" s="16">
        <v>0</v>
      </c>
      <c r="R113" s="17"/>
    </row>
    <row r="114" spans="1:18" ht="15.75" customHeight="1" x14ac:dyDescent="0.15">
      <c r="A114" s="15"/>
      <c r="B114" s="6"/>
      <c r="C114" s="6"/>
      <c r="D114" s="6"/>
      <c r="E114" s="6"/>
      <c r="F114" s="4"/>
      <c r="G114" s="4"/>
      <c r="H114" s="4"/>
      <c r="I114" s="4"/>
      <c r="J114" s="4"/>
      <c r="K114" s="4"/>
      <c r="L114" s="32"/>
      <c r="M114" s="4"/>
      <c r="N114" s="4"/>
      <c r="O114" s="4"/>
      <c r="P114" s="4"/>
      <c r="Q114" s="16">
        <v>0</v>
      </c>
      <c r="R114" s="17"/>
    </row>
    <row r="115" spans="1:18" ht="15.75" customHeight="1" x14ac:dyDescent="0.15">
      <c r="A115" s="15"/>
      <c r="B115" s="6"/>
      <c r="C115" s="6"/>
      <c r="D115" s="6"/>
      <c r="E115" s="6"/>
      <c r="F115" s="4"/>
      <c r="G115" s="4"/>
      <c r="H115" s="4"/>
      <c r="I115" s="4"/>
      <c r="J115" s="4"/>
      <c r="K115" s="4"/>
      <c r="L115" s="32"/>
      <c r="M115" s="4"/>
      <c r="N115" s="4"/>
      <c r="O115" s="4"/>
      <c r="P115" s="4"/>
      <c r="Q115" s="16">
        <v>0</v>
      </c>
      <c r="R115" s="17"/>
    </row>
    <row r="116" spans="1:18" ht="15.75" customHeight="1" x14ac:dyDescent="0.15">
      <c r="A116" s="15"/>
      <c r="B116" s="6"/>
      <c r="C116" s="6"/>
      <c r="D116" s="6"/>
      <c r="E116" s="6"/>
      <c r="F116" s="4"/>
      <c r="G116" s="4"/>
      <c r="H116" s="4"/>
      <c r="I116" s="4"/>
      <c r="J116" s="4"/>
      <c r="K116" s="4"/>
      <c r="L116" s="32"/>
      <c r="M116" s="4"/>
      <c r="N116" s="4"/>
      <c r="O116" s="4"/>
      <c r="P116" s="4"/>
      <c r="Q116" s="16">
        <v>0</v>
      </c>
      <c r="R116" s="17"/>
    </row>
    <row r="117" spans="1:18" ht="15.75" customHeight="1" x14ac:dyDescent="0.15">
      <c r="A117" s="15"/>
      <c r="B117" s="6"/>
      <c r="C117" s="6"/>
      <c r="D117" s="6"/>
      <c r="E117" s="6"/>
      <c r="F117" s="4"/>
      <c r="G117" s="4"/>
      <c r="H117" s="4"/>
      <c r="I117" s="4"/>
      <c r="J117" s="4"/>
      <c r="K117" s="4"/>
      <c r="L117" s="32"/>
      <c r="M117" s="4"/>
      <c r="N117" s="4"/>
      <c r="O117" s="4"/>
      <c r="P117" s="4"/>
      <c r="Q117" s="16">
        <v>0</v>
      </c>
      <c r="R117" s="17"/>
    </row>
    <row r="118" spans="1:18" ht="15.75" customHeight="1" x14ac:dyDescent="0.15">
      <c r="A118" s="15"/>
      <c r="B118" s="6"/>
      <c r="C118" s="6"/>
      <c r="D118" s="6"/>
      <c r="E118" s="6"/>
      <c r="F118" s="4"/>
      <c r="G118" s="4"/>
      <c r="H118" s="4"/>
      <c r="I118" s="4"/>
      <c r="J118" s="4"/>
      <c r="K118" s="4"/>
      <c r="L118" s="32"/>
      <c r="M118" s="4"/>
      <c r="N118" s="4"/>
      <c r="O118" s="4"/>
      <c r="P118" s="4"/>
      <c r="Q118" s="16">
        <v>0</v>
      </c>
      <c r="R118" s="17"/>
    </row>
    <row r="119" spans="1:18" ht="15.75" customHeight="1" x14ac:dyDescent="0.15">
      <c r="A119" s="15"/>
      <c r="B119" s="6"/>
      <c r="C119" s="6"/>
      <c r="D119" s="6"/>
      <c r="E119" s="6"/>
      <c r="F119" s="4"/>
      <c r="G119" s="4"/>
      <c r="H119" s="4"/>
      <c r="I119" s="4"/>
      <c r="J119" s="4"/>
      <c r="K119" s="4"/>
      <c r="L119" s="32"/>
      <c r="M119" s="4"/>
      <c r="N119" s="4"/>
      <c r="O119" s="4"/>
      <c r="P119" s="4"/>
      <c r="Q119" s="16">
        <v>0</v>
      </c>
      <c r="R119" s="17"/>
    </row>
    <row r="120" spans="1:18" ht="15.75" customHeight="1" x14ac:dyDescent="0.15">
      <c r="A120" s="15"/>
      <c r="B120" s="6"/>
      <c r="C120" s="6"/>
      <c r="D120" s="6"/>
      <c r="E120" s="6"/>
      <c r="F120" s="4"/>
      <c r="G120" s="4"/>
      <c r="H120" s="4"/>
      <c r="I120" s="4"/>
      <c r="J120" s="4"/>
      <c r="K120" s="4"/>
      <c r="L120" s="32"/>
      <c r="M120" s="4"/>
      <c r="N120" s="4"/>
      <c r="O120" s="4"/>
      <c r="P120" s="4"/>
      <c r="Q120" s="16">
        <v>0</v>
      </c>
      <c r="R120" s="17"/>
    </row>
    <row r="121" spans="1:18" ht="15.75" customHeight="1" x14ac:dyDescent="0.15">
      <c r="A121" s="15"/>
      <c r="B121" s="6"/>
      <c r="C121" s="6"/>
      <c r="D121" s="6"/>
      <c r="E121" s="6"/>
      <c r="F121" s="4"/>
      <c r="G121" s="4"/>
      <c r="H121" s="4"/>
      <c r="I121" s="4"/>
      <c r="J121" s="4"/>
      <c r="K121" s="4"/>
      <c r="L121" s="32"/>
      <c r="M121" s="4"/>
      <c r="N121" s="4"/>
      <c r="O121" s="4"/>
      <c r="P121" s="4"/>
      <c r="Q121" s="16">
        <v>0</v>
      </c>
      <c r="R121" s="17"/>
    </row>
    <row r="122" spans="1:18" ht="15.75" customHeight="1" x14ac:dyDescent="0.15">
      <c r="A122" s="15"/>
      <c r="B122" s="6"/>
      <c r="C122" s="6"/>
      <c r="D122" s="6"/>
      <c r="E122" s="6"/>
      <c r="F122" s="4"/>
      <c r="G122" s="4"/>
      <c r="H122" s="4"/>
      <c r="I122" s="4"/>
      <c r="J122" s="4"/>
      <c r="K122" s="4"/>
      <c r="L122" s="32"/>
      <c r="M122" s="4"/>
      <c r="N122" s="4"/>
      <c r="O122" s="4"/>
      <c r="P122" s="4"/>
      <c r="Q122" s="16">
        <v>0</v>
      </c>
      <c r="R122" s="17"/>
    </row>
    <row r="123" spans="1:18" ht="15.75" customHeight="1" x14ac:dyDescent="0.15">
      <c r="A123" s="15"/>
      <c r="B123" s="6"/>
      <c r="C123" s="6"/>
      <c r="D123" s="6"/>
      <c r="E123" s="6"/>
      <c r="F123" s="4"/>
      <c r="G123" s="4"/>
      <c r="H123" s="4"/>
      <c r="I123" s="4"/>
      <c r="J123" s="4"/>
      <c r="K123" s="4"/>
      <c r="L123" s="32"/>
      <c r="M123" s="4"/>
      <c r="N123" s="4"/>
      <c r="O123" s="4"/>
      <c r="P123" s="4"/>
      <c r="Q123" s="16">
        <v>0</v>
      </c>
      <c r="R123" s="17"/>
    </row>
    <row r="124" spans="1:18" ht="15.75" customHeight="1" x14ac:dyDescent="0.15">
      <c r="A124" s="15"/>
      <c r="B124" s="6"/>
      <c r="C124" s="6"/>
      <c r="D124" s="6"/>
      <c r="E124" s="6"/>
      <c r="F124" s="4"/>
      <c r="G124" s="4"/>
      <c r="H124" s="4"/>
      <c r="I124" s="4"/>
      <c r="J124" s="4"/>
      <c r="K124" s="4"/>
      <c r="L124" s="32"/>
      <c r="M124" s="4"/>
      <c r="N124" s="4"/>
      <c r="O124" s="4"/>
      <c r="P124" s="4"/>
      <c r="Q124" s="16">
        <v>0</v>
      </c>
      <c r="R124" s="17"/>
    </row>
    <row r="125" spans="1:18" ht="15.95" customHeight="1" x14ac:dyDescent="0.15">
      <c r="A125" s="385" t="s">
        <v>13</v>
      </c>
      <c r="B125" s="385"/>
      <c r="C125" s="385"/>
      <c r="R125" s="2">
        <v>0</v>
      </c>
    </row>
    <row r="126" spans="1:18" ht="15" customHeight="1" x14ac:dyDescent="0.15"/>
    <row r="127" spans="1:18" ht="30" customHeight="1" x14ac:dyDescent="0.15">
      <c r="A127" s="4" t="s">
        <v>5</v>
      </c>
      <c r="B127" s="4" t="s">
        <v>9</v>
      </c>
      <c r="C127" s="4" t="s">
        <v>10</v>
      </c>
      <c r="D127" s="4" t="s">
        <v>8</v>
      </c>
      <c r="E127" s="4" t="s">
        <v>11</v>
      </c>
      <c r="F127" s="6"/>
      <c r="G127" s="6"/>
      <c r="H127" s="6"/>
      <c r="I127" s="6"/>
      <c r="J127" s="6"/>
      <c r="K127" s="6"/>
      <c r="L127" s="33"/>
      <c r="M127" s="6"/>
      <c r="N127" s="6"/>
      <c r="O127" s="6"/>
      <c r="P127" s="6"/>
      <c r="Q127" s="364" t="s">
        <v>6</v>
      </c>
      <c r="R127" s="364"/>
    </row>
    <row r="128" spans="1:18" ht="15.75" customHeight="1" x14ac:dyDescent="0.15">
      <c r="A128" s="15"/>
      <c r="B128" s="6"/>
      <c r="C128" s="6"/>
      <c r="D128" s="6"/>
      <c r="E128" s="6"/>
      <c r="F128" s="4"/>
      <c r="G128" s="4"/>
      <c r="H128" s="4"/>
      <c r="I128" s="4"/>
      <c r="J128" s="4"/>
      <c r="K128" s="4"/>
      <c r="L128" s="32"/>
      <c r="M128" s="4"/>
      <c r="N128" s="4"/>
      <c r="O128" s="4"/>
      <c r="P128" s="4"/>
      <c r="Q128" s="16">
        <v>0</v>
      </c>
      <c r="R128" s="17"/>
    </row>
    <row r="129" spans="1:18" ht="15.75" customHeight="1" x14ac:dyDescent="0.15">
      <c r="A129" s="15"/>
      <c r="B129" s="6"/>
      <c r="C129" s="6"/>
      <c r="D129" s="6"/>
      <c r="E129" s="6"/>
      <c r="F129" s="4"/>
      <c r="G129" s="4"/>
      <c r="H129" s="4"/>
      <c r="I129" s="4"/>
      <c r="J129" s="4"/>
      <c r="K129" s="4"/>
      <c r="L129" s="32"/>
      <c r="M129" s="4"/>
      <c r="N129" s="4"/>
      <c r="O129" s="4"/>
      <c r="P129" s="4"/>
      <c r="Q129" s="16">
        <v>0</v>
      </c>
      <c r="R129" s="17"/>
    </row>
    <row r="130" spans="1:18" ht="15.75" customHeight="1" x14ac:dyDescent="0.15">
      <c r="A130" s="15"/>
      <c r="B130" s="6"/>
      <c r="C130" s="6"/>
      <c r="D130" s="6"/>
      <c r="E130" s="6"/>
      <c r="F130" s="4"/>
      <c r="G130" s="4"/>
      <c r="H130" s="4"/>
      <c r="I130" s="4"/>
      <c r="J130" s="4"/>
      <c r="K130" s="4"/>
      <c r="L130" s="32"/>
      <c r="M130" s="4"/>
      <c r="N130" s="4"/>
      <c r="O130" s="4"/>
      <c r="P130" s="4"/>
      <c r="Q130" s="16">
        <v>0</v>
      </c>
      <c r="R130" s="17"/>
    </row>
    <row r="131" spans="1:18" ht="15.75" customHeight="1" x14ac:dyDescent="0.15">
      <c r="A131" s="15"/>
      <c r="B131" s="6"/>
      <c r="C131" s="6"/>
      <c r="D131" s="6"/>
      <c r="E131" s="6"/>
      <c r="F131" s="4"/>
      <c r="G131" s="4"/>
      <c r="H131" s="4"/>
      <c r="I131" s="4"/>
      <c r="J131" s="4"/>
      <c r="K131" s="4"/>
      <c r="L131" s="32"/>
      <c r="M131" s="4"/>
      <c r="N131" s="4"/>
      <c r="O131" s="4"/>
      <c r="P131" s="4"/>
      <c r="Q131" s="16">
        <v>0</v>
      </c>
      <c r="R131" s="17"/>
    </row>
    <row r="132" spans="1:18" ht="15.75" customHeight="1" x14ac:dyDescent="0.15">
      <c r="A132" s="15"/>
      <c r="B132" s="6"/>
      <c r="C132" s="6"/>
      <c r="D132" s="6"/>
      <c r="E132" s="6"/>
      <c r="F132" s="4"/>
      <c r="G132" s="4"/>
      <c r="H132" s="4"/>
      <c r="I132" s="4"/>
      <c r="J132" s="4"/>
      <c r="K132" s="4"/>
      <c r="L132" s="32"/>
      <c r="M132" s="4"/>
      <c r="N132" s="4"/>
      <c r="O132" s="4"/>
      <c r="P132" s="4"/>
      <c r="Q132" s="16">
        <v>0</v>
      </c>
      <c r="R132" s="17"/>
    </row>
    <row r="133" spans="1:18" ht="15.75" customHeight="1" x14ac:dyDescent="0.15">
      <c r="A133" s="15"/>
      <c r="B133" s="6"/>
      <c r="C133" s="6"/>
      <c r="D133" s="6"/>
      <c r="E133" s="6"/>
      <c r="F133" s="4"/>
      <c r="G133" s="4"/>
      <c r="H133" s="4"/>
      <c r="I133" s="4"/>
      <c r="J133" s="4"/>
      <c r="K133" s="4"/>
      <c r="L133" s="32"/>
      <c r="M133" s="4"/>
      <c r="N133" s="4"/>
      <c r="O133" s="4"/>
      <c r="P133" s="4"/>
      <c r="Q133" s="16">
        <v>0</v>
      </c>
      <c r="R133" s="17"/>
    </row>
    <row r="134" spans="1:18" ht="15.75" customHeight="1" x14ac:dyDescent="0.15">
      <c r="A134" s="15"/>
      <c r="B134" s="6"/>
      <c r="C134" s="6"/>
      <c r="D134" s="6"/>
      <c r="E134" s="6"/>
      <c r="F134" s="4"/>
      <c r="G134" s="4"/>
      <c r="H134" s="4"/>
      <c r="I134" s="4"/>
      <c r="J134" s="4"/>
      <c r="K134" s="4"/>
      <c r="L134" s="32"/>
      <c r="M134" s="4"/>
      <c r="N134" s="4"/>
      <c r="O134" s="4"/>
      <c r="P134" s="4"/>
      <c r="Q134" s="16">
        <v>0</v>
      </c>
      <c r="R134" s="17"/>
    </row>
    <row r="135" spans="1:18" ht="15.75" customHeight="1" x14ac:dyDescent="0.15">
      <c r="A135" s="15"/>
      <c r="B135" s="6"/>
      <c r="C135" s="6"/>
      <c r="D135" s="6"/>
      <c r="E135" s="6"/>
      <c r="F135" s="4"/>
      <c r="G135" s="4"/>
      <c r="H135" s="4"/>
      <c r="I135" s="4"/>
      <c r="J135" s="4"/>
      <c r="K135" s="4"/>
      <c r="L135" s="32"/>
      <c r="M135" s="4"/>
      <c r="N135" s="4"/>
      <c r="O135" s="4"/>
      <c r="P135" s="4"/>
      <c r="Q135" s="16">
        <v>0</v>
      </c>
      <c r="R135" s="17"/>
    </row>
    <row r="136" spans="1:18" ht="15.75" customHeight="1" x14ac:dyDescent="0.15">
      <c r="A136" s="15"/>
      <c r="B136" s="6"/>
      <c r="C136" s="6"/>
      <c r="D136" s="6"/>
      <c r="E136" s="6"/>
      <c r="F136" s="4"/>
      <c r="G136" s="4"/>
      <c r="H136" s="4"/>
      <c r="I136" s="4"/>
      <c r="J136" s="4"/>
      <c r="K136" s="4"/>
      <c r="L136" s="32"/>
      <c r="M136" s="4"/>
      <c r="N136" s="4"/>
      <c r="O136" s="4"/>
      <c r="P136" s="4"/>
      <c r="Q136" s="16">
        <v>0</v>
      </c>
      <c r="R136" s="17"/>
    </row>
    <row r="137" spans="1:18" ht="15.75" customHeight="1" x14ac:dyDescent="0.15">
      <c r="A137" s="15"/>
      <c r="B137" s="6"/>
      <c r="C137" s="6"/>
      <c r="D137" s="6"/>
      <c r="E137" s="6"/>
      <c r="F137" s="4"/>
      <c r="G137" s="4"/>
      <c r="H137" s="4"/>
      <c r="I137" s="4"/>
      <c r="J137" s="4"/>
      <c r="K137" s="4"/>
      <c r="L137" s="32"/>
      <c r="M137" s="4"/>
      <c r="N137" s="4"/>
      <c r="O137" s="4"/>
      <c r="P137" s="4"/>
      <c r="Q137" s="16">
        <v>0</v>
      </c>
      <c r="R137" s="17"/>
    </row>
    <row r="138" spans="1:18" ht="15.75" customHeight="1" x14ac:dyDescent="0.15">
      <c r="A138" s="15"/>
      <c r="B138" s="6"/>
      <c r="C138" s="6"/>
      <c r="D138" s="6"/>
      <c r="E138" s="6"/>
      <c r="F138" s="4"/>
      <c r="G138" s="4"/>
      <c r="H138" s="4"/>
      <c r="I138" s="4"/>
      <c r="J138" s="4"/>
      <c r="K138" s="4"/>
      <c r="L138" s="32"/>
      <c r="M138" s="4"/>
      <c r="N138" s="4"/>
      <c r="O138" s="4"/>
      <c r="P138" s="4"/>
      <c r="Q138" s="16">
        <v>0</v>
      </c>
      <c r="R138" s="17"/>
    </row>
    <row r="139" spans="1:18" ht="15.75" customHeight="1" x14ac:dyDescent="0.15">
      <c r="A139" s="15"/>
      <c r="B139" s="6"/>
      <c r="C139" s="6"/>
      <c r="D139" s="6"/>
      <c r="E139" s="6"/>
      <c r="F139" s="4"/>
      <c r="G139" s="4"/>
      <c r="H139" s="4"/>
      <c r="I139" s="4"/>
      <c r="J139" s="4"/>
      <c r="K139" s="4"/>
      <c r="L139" s="32"/>
      <c r="M139" s="4"/>
      <c r="N139" s="4"/>
      <c r="O139" s="4"/>
      <c r="P139" s="4"/>
      <c r="Q139" s="16">
        <v>0</v>
      </c>
      <c r="R139" s="17"/>
    </row>
    <row r="140" spans="1:18" ht="15.75" customHeight="1" x14ac:dyDescent="0.15">
      <c r="A140" s="15"/>
      <c r="B140" s="6"/>
      <c r="C140" s="6"/>
      <c r="D140" s="6"/>
      <c r="E140" s="6"/>
      <c r="F140" s="4"/>
      <c r="G140" s="4"/>
      <c r="H140" s="4"/>
      <c r="I140" s="4"/>
      <c r="J140" s="4"/>
      <c r="K140" s="4"/>
      <c r="L140" s="32"/>
      <c r="M140" s="4"/>
      <c r="N140" s="4"/>
      <c r="O140" s="4"/>
      <c r="P140" s="4"/>
      <c r="Q140" s="16">
        <v>0</v>
      </c>
      <c r="R140" s="17"/>
    </row>
    <row r="141" spans="1:18" ht="15.75" customHeight="1" x14ac:dyDescent="0.15">
      <c r="A141" s="15"/>
      <c r="B141" s="6"/>
      <c r="C141" s="6"/>
      <c r="D141" s="6"/>
      <c r="E141" s="6"/>
      <c r="F141" s="4"/>
      <c r="G141" s="4"/>
      <c r="H141" s="4"/>
      <c r="I141" s="4"/>
      <c r="J141" s="4"/>
      <c r="K141" s="4"/>
      <c r="L141" s="32"/>
      <c r="M141" s="4"/>
      <c r="N141" s="4"/>
      <c r="O141" s="4"/>
      <c r="P141" s="4"/>
      <c r="Q141" s="16">
        <v>0</v>
      </c>
      <c r="R141" s="17"/>
    </row>
    <row r="142" spans="1:18" ht="15.75" customHeight="1" x14ac:dyDescent="0.15">
      <c r="A142" s="15"/>
      <c r="B142" s="6"/>
      <c r="C142" s="6"/>
      <c r="D142" s="6"/>
      <c r="E142" s="6"/>
      <c r="F142" s="4"/>
      <c r="G142" s="4"/>
      <c r="H142" s="4"/>
      <c r="I142" s="4"/>
      <c r="J142" s="4"/>
      <c r="K142" s="4"/>
      <c r="L142" s="32"/>
      <c r="M142" s="4"/>
      <c r="N142" s="4"/>
      <c r="O142" s="4"/>
      <c r="P142" s="4"/>
      <c r="Q142" s="16">
        <v>0</v>
      </c>
      <c r="R142" s="17"/>
    </row>
    <row r="143" spans="1:18" ht="15.75" customHeight="1" x14ac:dyDescent="0.15">
      <c r="A143" s="15"/>
      <c r="B143" s="6"/>
      <c r="C143" s="6"/>
      <c r="D143" s="6"/>
      <c r="E143" s="6"/>
      <c r="F143" s="4"/>
      <c r="G143" s="4"/>
      <c r="H143" s="4"/>
      <c r="I143" s="4"/>
      <c r="J143" s="4"/>
      <c r="K143" s="4"/>
      <c r="L143" s="32"/>
      <c r="M143" s="4"/>
      <c r="N143" s="4"/>
      <c r="O143" s="4"/>
      <c r="P143" s="4"/>
      <c r="Q143" s="16">
        <v>0</v>
      </c>
      <c r="R143" s="17"/>
    </row>
    <row r="144" spans="1:18" ht="15.75" customHeight="1" x14ac:dyDescent="0.15">
      <c r="A144" s="15"/>
      <c r="B144" s="6"/>
      <c r="C144" s="6"/>
      <c r="D144" s="6"/>
      <c r="E144" s="6"/>
      <c r="F144" s="4"/>
      <c r="G144" s="4"/>
      <c r="H144" s="4"/>
      <c r="I144" s="4"/>
      <c r="J144" s="4"/>
      <c r="K144" s="4"/>
      <c r="L144" s="32"/>
      <c r="M144" s="4"/>
      <c r="N144" s="4"/>
      <c r="O144" s="4"/>
      <c r="P144" s="4"/>
      <c r="Q144" s="16">
        <v>0</v>
      </c>
      <c r="R144" s="17"/>
    </row>
    <row r="145" spans="1:18" ht="15.75" customHeight="1" x14ac:dyDescent="0.15">
      <c r="A145" s="15"/>
      <c r="B145" s="6"/>
      <c r="C145" s="6"/>
      <c r="D145" s="6"/>
      <c r="E145" s="6"/>
      <c r="F145" s="4"/>
      <c r="G145" s="4"/>
      <c r="H145" s="4"/>
      <c r="I145" s="4"/>
      <c r="J145" s="4"/>
      <c r="K145" s="4"/>
      <c r="L145" s="32"/>
      <c r="M145" s="4"/>
      <c r="N145" s="4"/>
      <c r="O145" s="4"/>
      <c r="P145" s="4"/>
      <c r="Q145" s="16">
        <v>0</v>
      </c>
      <c r="R145" s="17"/>
    </row>
    <row r="146" spans="1:18" ht="15.75" customHeight="1" x14ac:dyDescent="0.15">
      <c r="A146" s="15"/>
      <c r="B146" s="6"/>
      <c r="C146" s="6"/>
      <c r="D146" s="6"/>
      <c r="E146" s="6"/>
      <c r="F146" s="4"/>
      <c r="G146" s="4"/>
      <c r="H146" s="4"/>
      <c r="I146" s="4"/>
      <c r="J146" s="4"/>
      <c r="K146" s="4"/>
      <c r="L146" s="32"/>
      <c r="M146" s="4"/>
      <c r="N146" s="4"/>
      <c r="O146" s="4"/>
      <c r="P146" s="4"/>
      <c r="Q146" s="16">
        <v>0</v>
      </c>
      <c r="R146" s="17"/>
    </row>
    <row r="147" spans="1:18" ht="15.75" customHeight="1" x14ac:dyDescent="0.15">
      <c r="A147" s="15"/>
      <c r="B147" s="6"/>
      <c r="C147" s="6"/>
      <c r="D147" s="6"/>
      <c r="E147" s="6"/>
      <c r="F147" s="4"/>
      <c r="G147" s="4"/>
      <c r="H147" s="4"/>
      <c r="I147" s="4"/>
      <c r="J147" s="4"/>
      <c r="K147" s="4"/>
      <c r="L147" s="32"/>
      <c r="M147" s="4"/>
      <c r="N147" s="4"/>
      <c r="O147" s="4"/>
      <c r="P147" s="4"/>
      <c r="Q147" s="16">
        <v>0</v>
      </c>
      <c r="R147" s="17"/>
    </row>
    <row r="148" spans="1:18" ht="15.75" customHeight="1" x14ac:dyDescent="0.15">
      <c r="A148" s="15"/>
      <c r="B148" s="6"/>
      <c r="C148" s="6"/>
      <c r="D148" s="6"/>
      <c r="E148" s="6"/>
      <c r="F148" s="4"/>
      <c r="G148" s="4"/>
      <c r="H148" s="4"/>
      <c r="I148" s="4"/>
      <c r="J148" s="4"/>
      <c r="K148" s="4"/>
      <c r="L148" s="32"/>
      <c r="M148" s="4"/>
      <c r="N148" s="4"/>
      <c r="O148" s="4"/>
      <c r="P148" s="4"/>
      <c r="Q148" s="16">
        <v>0</v>
      </c>
      <c r="R148" s="17"/>
    </row>
    <row r="149" spans="1:18" ht="15.75" customHeight="1" x14ac:dyDescent="0.15">
      <c r="A149" s="15"/>
      <c r="B149" s="6"/>
      <c r="C149" s="6"/>
      <c r="D149" s="6"/>
      <c r="E149" s="6"/>
      <c r="F149" s="4"/>
      <c r="G149" s="4"/>
      <c r="H149" s="4"/>
      <c r="I149" s="4"/>
      <c r="J149" s="4"/>
      <c r="K149" s="4"/>
      <c r="L149" s="32"/>
      <c r="M149" s="4"/>
      <c r="N149" s="4"/>
      <c r="O149" s="4"/>
      <c r="P149" s="4"/>
      <c r="Q149" s="16">
        <v>0</v>
      </c>
      <c r="R149" s="17"/>
    </row>
    <row r="150" spans="1:18" ht="15.75" customHeight="1" x14ac:dyDescent="0.15">
      <c r="A150" s="15"/>
      <c r="B150" s="6"/>
      <c r="C150" s="6"/>
      <c r="D150" s="6"/>
      <c r="E150" s="6"/>
      <c r="F150" s="4"/>
      <c r="G150" s="4"/>
      <c r="H150" s="4"/>
      <c r="I150" s="4"/>
      <c r="J150" s="4"/>
      <c r="K150" s="4"/>
      <c r="L150" s="32"/>
      <c r="M150" s="4"/>
      <c r="N150" s="4"/>
      <c r="O150" s="4"/>
      <c r="P150" s="4"/>
      <c r="Q150" s="16">
        <v>0</v>
      </c>
      <c r="R150" s="17"/>
    </row>
    <row r="151" spans="1:18" ht="15.75" customHeight="1" x14ac:dyDescent="0.15">
      <c r="A151" s="15"/>
      <c r="B151" s="6"/>
      <c r="C151" s="6"/>
      <c r="D151" s="6"/>
      <c r="E151" s="6"/>
      <c r="F151" s="4"/>
      <c r="G151" s="4"/>
      <c r="H151" s="4"/>
      <c r="I151" s="4"/>
      <c r="J151" s="4"/>
      <c r="K151" s="4"/>
      <c r="L151" s="32"/>
      <c r="M151" s="4"/>
      <c r="N151" s="4"/>
      <c r="O151" s="4"/>
      <c r="P151" s="4"/>
      <c r="Q151" s="16">
        <v>0</v>
      </c>
      <c r="R151" s="17"/>
    </row>
    <row r="152" spans="1:18" ht="15.75" customHeight="1" x14ac:dyDescent="0.15">
      <c r="A152" s="15"/>
      <c r="B152" s="6"/>
      <c r="C152" s="6"/>
      <c r="D152" s="6"/>
      <c r="E152" s="6"/>
      <c r="F152" s="4"/>
      <c r="G152" s="4"/>
      <c r="H152" s="4"/>
      <c r="I152" s="4"/>
      <c r="J152" s="4"/>
      <c r="K152" s="4"/>
      <c r="L152" s="32"/>
      <c r="M152" s="4"/>
      <c r="N152" s="4"/>
      <c r="O152" s="4"/>
      <c r="P152" s="4"/>
      <c r="Q152" s="16">
        <v>0</v>
      </c>
      <c r="R152" s="17"/>
    </row>
    <row r="153" spans="1:18" ht="15.75" customHeight="1" x14ac:dyDescent="0.15">
      <c r="A153" s="15"/>
      <c r="B153" s="6"/>
      <c r="C153" s="6"/>
      <c r="D153" s="6"/>
      <c r="E153" s="6"/>
      <c r="F153" s="4"/>
      <c r="G153" s="4"/>
      <c r="H153" s="4"/>
      <c r="I153" s="4"/>
      <c r="J153" s="4"/>
      <c r="K153" s="4"/>
      <c r="L153" s="32"/>
      <c r="M153" s="4"/>
      <c r="N153" s="4"/>
      <c r="O153" s="4"/>
      <c r="P153" s="4"/>
      <c r="Q153" s="16">
        <v>0</v>
      </c>
      <c r="R153" s="17"/>
    </row>
    <row r="154" spans="1:18" ht="15.75" customHeight="1" x14ac:dyDescent="0.15">
      <c r="A154" s="15"/>
      <c r="B154" s="6"/>
      <c r="C154" s="6"/>
      <c r="D154" s="6"/>
      <c r="E154" s="6"/>
      <c r="F154" s="4"/>
      <c r="G154" s="4"/>
      <c r="H154" s="4"/>
      <c r="I154" s="4"/>
      <c r="J154" s="4"/>
      <c r="K154" s="4"/>
      <c r="L154" s="32"/>
      <c r="M154" s="4"/>
      <c r="N154" s="4"/>
      <c r="O154" s="4"/>
      <c r="P154" s="4"/>
      <c r="Q154" s="16">
        <v>0</v>
      </c>
      <c r="R154" s="17"/>
    </row>
    <row r="155" spans="1:18" ht="15.75" customHeight="1" x14ac:dyDescent="0.15">
      <c r="A155" s="15"/>
      <c r="B155" s="6"/>
      <c r="C155" s="6"/>
      <c r="D155" s="6"/>
      <c r="E155" s="6"/>
      <c r="F155" s="4"/>
      <c r="G155" s="4"/>
      <c r="H155" s="4"/>
      <c r="I155" s="4"/>
      <c r="J155" s="4"/>
      <c r="K155" s="4"/>
      <c r="L155" s="32"/>
      <c r="M155" s="4"/>
      <c r="N155" s="4"/>
      <c r="O155" s="4"/>
      <c r="P155" s="4"/>
      <c r="Q155" s="16">
        <v>0</v>
      </c>
      <c r="R155" s="17"/>
    </row>
    <row r="156" spans="1:18" ht="15.75" customHeight="1" x14ac:dyDescent="0.15">
      <c r="A156" s="15"/>
      <c r="B156" s="6"/>
      <c r="C156" s="6"/>
      <c r="D156" s="6"/>
      <c r="E156" s="6"/>
      <c r="F156" s="4"/>
      <c r="G156" s="4"/>
      <c r="H156" s="4"/>
      <c r="I156" s="4"/>
      <c r="J156" s="4"/>
      <c r="K156" s="4"/>
      <c r="L156" s="32"/>
      <c r="M156" s="4"/>
      <c r="N156" s="4"/>
      <c r="O156" s="4"/>
      <c r="P156" s="4"/>
      <c r="Q156" s="16">
        <v>0</v>
      </c>
      <c r="R156" s="17"/>
    </row>
    <row r="157" spans="1:18" ht="15.75" customHeight="1" x14ac:dyDescent="0.15">
      <c r="A157" s="15"/>
      <c r="B157" s="6"/>
      <c r="C157" s="6"/>
      <c r="D157" s="6"/>
      <c r="E157" s="6"/>
      <c r="F157" s="4"/>
      <c r="G157" s="4"/>
      <c r="H157" s="4"/>
      <c r="I157" s="4"/>
      <c r="J157" s="4"/>
      <c r="K157" s="4"/>
      <c r="L157" s="32"/>
      <c r="M157" s="4"/>
      <c r="N157" s="4"/>
      <c r="O157" s="4"/>
      <c r="P157" s="4"/>
      <c r="Q157" s="16">
        <v>0</v>
      </c>
      <c r="R157" s="17"/>
    </row>
    <row r="158" spans="1:18" ht="15.75" customHeight="1" x14ac:dyDescent="0.15">
      <c r="A158" s="15"/>
      <c r="B158" s="6"/>
      <c r="C158" s="6"/>
      <c r="D158" s="6"/>
      <c r="E158" s="6"/>
      <c r="F158" s="4"/>
      <c r="G158" s="4"/>
      <c r="H158" s="4"/>
      <c r="I158" s="4"/>
      <c r="J158" s="4"/>
      <c r="K158" s="4"/>
      <c r="L158" s="32"/>
      <c r="M158" s="4"/>
      <c r="N158" s="4"/>
      <c r="O158" s="4"/>
      <c r="P158" s="4"/>
      <c r="Q158" s="16">
        <v>0</v>
      </c>
      <c r="R158" s="17"/>
    </row>
    <row r="159" spans="1:18" ht="15.75" customHeight="1" x14ac:dyDescent="0.15">
      <c r="A159" s="15"/>
      <c r="B159" s="6"/>
      <c r="C159" s="6"/>
      <c r="D159" s="6"/>
      <c r="E159" s="6"/>
      <c r="F159" s="4"/>
      <c r="G159" s="4"/>
      <c r="H159" s="4"/>
      <c r="I159" s="4"/>
      <c r="J159" s="4"/>
      <c r="K159" s="4"/>
      <c r="L159" s="32"/>
      <c r="M159" s="4"/>
      <c r="N159" s="4"/>
      <c r="O159" s="4"/>
      <c r="P159" s="4"/>
      <c r="Q159" s="16">
        <v>0</v>
      </c>
      <c r="R159" s="17"/>
    </row>
    <row r="160" spans="1:18" ht="15.75" customHeight="1" x14ac:dyDescent="0.15">
      <c r="A160" s="15"/>
      <c r="B160" s="6"/>
      <c r="C160" s="6"/>
      <c r="D160" s="6"/>
      <c r="E160" s="6"/>
      <c r="F160" s="4"/>
      <c r="G160" s="4"/>
      <c r="H160" s="4"/>
      <c r="I160" s="4"/>
      <c r="J160" s="4"/>
      <c r="K160" s="4"/>
      <c r="L160" s="32"/>
      <c r="M160" s="4"/>
      <c r="N160" s="4"/>
      <c r="O160" s="4"/>
      <c r="P160" s="4"/>
      <c r="Q160" s="16">
        <v>0</v>
      </c>
      <c r="R160" s="17"/>
    </row>
    <row r="161" spans="1:18" ht="15.75" customHeight="1" x14ac:dyDescent="0.15">
      <c r="A161" s="15"/>
      <c r="B161" s="6"/>
      <c r="C161" s="6"/>
      <c r="D161" s="6"/>
      <c r="E161" s="6"/>
      <c r="F161" s="4"/>
      <c r="G161" s="4"/>
      <c r="H161" s="4"/>
      <c r="I161" s="4"/>
      <c r="J161" s="4"/>
      <c r="K161" s="4"/>
      <c r="L161" s="32"/>
      <c r="M161" s="4"/>
      <c r="N161" s="4"/>
      <c r="O161" s="4"/>
      <c r="P161" s="4"/>
      <c r="Q161" s="16">
        <v>0</v>
      </c>
      <c r="R161" s="17"/>
    </row>
    <row r="162" spans="1:18" ht="15.75" customHeight="1" x14ac:dyDescent="0.15">
      <c r="A162" s="15"/>
      <c r="B162" s="6"/>
      <c r="C162" s="6"/>
      <c r="D162" s="6"/>
      <c r="E162" s="6"/>
      <c r="F162" s="4"/>
      <c r="G162" s="4"/>
      <c r="H162" s="4"/>
      <c r="I162" s="4"/>
      <c r="J162" s="4"/>
      <c r="K162" s="4"/>
      <c r="L162" s="32"/>
      <c r="M162" s="4"/>
      <c r="N162" s="4"/>
      <c r="O162" s="4"/>
      <c r="P162" s="4"/>
      <c r="Q162" s="16">
        <v>0</v>
      </c>
      <c r="R162" s="17"/>
    </row>
    <row r="163" spans="1:18" ht="15.75" customHeight="1" x14ac:dyDescent="0.15">
      <c r="A163" s="15"/>
      <c r="B163" s="6"/>
      <c r="C163" s="6"/>
      <c r="D163" s="6"/>
      <c r="E163" s="6"/>
      <c r="F163" s="4"/>
      <c r="G163" s="4"/>
      <c r="H163" s="4"/>
      <c r="I163" s="4"/>
      <c r="J163" s="4"/>
      <c r="K163" s="4"/>
      <c r="L163" s="32"/>
      <c r="M163" s="4"/>
      <c r="N163" s="4"/>
      <c r="O163" s="4"/>
      <c r="P163" s="4"/>
      <c r="Q163" s="16">
        <v>0</v>
      </c>
      <c r="R163" s="17"/>
    </row>
    <row r="164" spans="1:18" ht="15.75" customHeight="1" x14ac:dyDescent="0.15">
      <c r="A164" s="15"/>
      <c r="B164" s="6"/>
      <c r="C164" s="6"/>
      <c r="D164" s="6"/>
      <c r="E164" s="6"/>
      <c r="F164" s="4"/>
      <c r="G164" s="4"/>
      <c r="H164" s="4"/>
      <c r="I164" s="4"/>
      <c r="J164" s="4"/>
      <c r="K164" s="4"/>
      <c r="L164" s="32"/>
      <c r="M164" s="4"/>
      <c r="N164" s="4"/>
      <c r="O164" s="4"/>
      <c r="P164" s="4"/>
      <c r="Q164" s="16">
        <v>0</v>
      </c>
      <c r="R164" s="17"/>
    </row>
    <row r="165" spans="1:18" ht="15.75" customHeight="1" x14ac:dyDescent="0.15">
      <c r="A165" s="15"/>
      <c r="B165" s="6"/>
      <c r="C165" s="6"/>
      <c r="D165" s="6"/>
      <c r="E165" s="6"/>
      <c r="F165" s="4"/>
      <c r="G165" s="4"/>
      <c r="H165" s="4"/>
      <c r="I165" s="4"/>
      <c r="J165" s="4"/>
      <c r="K165" s="4"/>
      <c r="L165" s="32"/>
      <c r="M165" s="4"/>
      <c r="N165" s="4"/>
      <c r="O165" s="4"/>
      <c r="P165" s="4"/>
      <c r="Q165" s="16">
        <v>0</v>
      </c>
      <c r="R165" s="17"/>
    </row>
    <row r="166" spans="1:18" ht="15.75" customHeight="1" x14ac:dyDescent="0.15">
      <c r="A166" s="15"/>
      <c r="B166" s="6"/>
      <c r="C166" s="6"/>
      <c r="D166" s="6"/>
      <c r="E166" s="6"/>
      <c r="F166" s="4"/>
      <c r="G166" s="4"/>
      <c r="H166" s="4"/>
      <c r="I166" s="4"/>
      <c r="J166" s="4"/>
      <c r="K166" s="4"/>
      <c r="L166" s="32"/>
      <c r="M166" s="4"/>
      <c r="N166" s="4"/>
      <c r="O166" s="4"/>
      <c r="P166" s="4"/>
      <c r="Q166" s="16">
        <v>0</v>
      </c>
      <c r="R166" s="17"/>
    </row>
  </sheetData>
  <mergeCells count="9">
    <mergeCell ref="Q85:R85"/>
    <mergeCell ref="A125:C125"/>
    <mergeCell ref="Q127:R127"/>
    <mergeCell ref="P3:Q3"/>
    <mergeCell ref="A1:C1"/>
    <mergeCell ref="A43:C43"/>
    <mergeCell ref="P44:Q44"/>
    <mergeCell ref="A83:C83"/>
    <mergeCell ref="A42:C42"/>
  </mergeCells>
  <phoneticPr fontId="1"/>
  <dataValidations count="4">
    <dataValidation type="list" allowBlank="1" showInputMessage="1" showErrorMessage="1" sqref="R128:R166 R86:R124 R42:R44 Q4:Q41 Q45:Q75 Q76:Q82">
      <formula1>単位</formula1>
    </dataValidation>
    <dataValidation type="list" allowBlank="1" showInputMessage="1" sqref="B128:B166 B86:B124 B4:B41 B45:B75 B76:B82">
      <formula1>材質</formula1>
    </dataValidation>
    <dataValidation type="list" allowBlank="1" showInputMessage="1" sqref="C128:C166 C86:C124 C4:C41 C45:C75 C76:C82">
      <formula1>フランジ規格</formula1>
    </dataValidation>
    <dataValidation type="list" allowBlank="1" showInputMessage="1" sqref="F85:P85 F127:P127 F44:O44 F3:O3">
      <formula1>管名称</formula1>
    </dataValidation>
  </dataValidations>
  <printOptions horizontalCentered="1"/>
  <pageMargins left="0.31496062992125984" right="0.31496062992125984" top="0.93" bottom="0.35433070866141736" header="0.31496062992125984" footer="0.31496062992125984"/>
  <pageSetup paperSize="9" scale="78" orientation="landscape" r:id="rId1"/>
  <rowBreaks count="3" manualBreakCount="3">
    <brk id="41" max="16" man="1"/>
    <brk id="82" max="16383" man="1"/>
    <brk id="12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22FC04"/>
  </sheetPr>
  <dimension ref="A1:P123"/>
  <sheetViews>
    <sheetView showZeros="0" view="pageBreakPreview" zoomScale="90" zoomScaleNormal="100" zoomScaleSheetLayoutView="90" workbookViewId="0">
      <selection activeCell="B2" sqref="B2"/>
    </sheetView>
  </sheetViews>
  <sheetFormatPr defaultColWidth="9" defaultRowHeight="15.95" customHeight="1" x14ac:dyDescent="0.15"/>
  <cols>
    <col min="1" max="1" width="16.625" style="1" customWidth="1"/>
    <col min="2" max="2" width="6.625" style="1" customWidth="1"/>
    <col min="3" max="3" width="7.625" style="1" bestFit="1" customWidth="1"/>
    <col min="4" max="4" width="13.75" style="14" customWidth="1"/>
    <col min="5" max="5" width="15" style="1" customWidth="1"/>
    <col min="6" max="14" width="10" style="1" customWidth="1"/>
    <col min="15" max="15" width="4.375" style="1" customWidth="1"/>
    <col min="16" max="16" width="5.625" style="1" customWidth="1"/>
    <col min="17" max="16384" width="9" style="1"/>
  </cols>
  <sheetData>
    <row r="1" spans="1:16" ht="15.95" customHeight="1" x14ac:dyDescent="0.15">
      <c r="A1" s="385" t="s">
        <v>12</v>
      </c>
      <c r="B1" s="385"/>
      <c r="C1" s="385"/>
      <c r="P1" s="2">
        <v>6</v>
      </c>
    </row>
    <row r="3" spans="1:16" s="233" customFormat="1" ht="32.1" customHeight="1" x14ac:dyDescent="0.15">
      <c r="A3" s="220" t="s">
        <v>5</v>
      </c>
      <c r="B3" s="220" t="s">
        <v>9</v>
      </c>
      <c r="C3" s="220" t="s">
        <v>10</v>
      </c>
      <c r="D3" s="220" t="s">
        <v>8</v>
      </c>
      <c r="E3" s="220" t="s">
        <v>11</v>
      </c>
      <c r="F3" s="241" t="s">
        <v>212</v>
      </c>
      <c r="G3" s="21" t="s">
        <v>213</v>
      </c>
      <c r="H3" s="241" t="s">
        <v>267</v>
      </c>
      <c r="I3" s="241" t="s">
        <v>264</v>
      </c>
      <c r="J3" s="241" t="s">
        <v>265</v>
      </c>
      <c r="K3" s="241" t="s">
        <v>266</v>
      </c>
      <c r="L3" s="241"/>
      <c r="M3" s="241"/>
      <c r="N3" s="232"/>
      <c r="O3" s="346" t="s">
        <v>6</v>
      </c>
      <c r="P3" s="346"/>
    </row>
    <row r="4" spans="1:16" s="233" customFormat="1" ht="15.95" customHeight="1" x14ac:dyDescent="0.15">
      <c r="A4" s="237" t="s">
        <v>268</v>
      </c>
      <c r="B4" s="232" t="s">
        <v>98</v>
      </c>
      <c r="C4" s="232" t="s">
        <v>76</v>
      </c>
      <c r="D4" s="232" t="s">
        <v>79</v>
      </c>
      <c r="E4" s="232"/>
      <c r="F4" s="220"/>
      <c r="G4" s="220"/>
      <c r="H4" s="220">
        <v>1</v>
      </c>
      <c r="I4" s="220">
        <v>1</v>
      </c>
      <c r="J4" s="220"/>
      <c r="K4" s="220"/>
      <c r="L4" s="220"/>
      <c r="M4" s="220"/>
      <c r="N4" s="220"/>
      <c r="O4" s="231"/>
      <c r="P4" s="236"/>
    </row>
    <row r="5" spans="1:16" s="233" customFormat="1" ht="15.95" customHeight="1" x14ac:dyDescent="0.15">
      <c r="A5" s="237" t="s">
        <v>124</v>
      </c>
      <c r="B5" s="232" t="s">
        <v>72</v>
      </c>
      <c r="C5" s="232" t="s">
        <v>76</v>
      </c>
      <c r="D5" s="232" t="s">
        <v>78</v>
      </c>
      <c r="E5" s="232"/>
      <c r="F5" s="220"/>
      <c r="G5" s="220"/>
      <c r="H5" s="220">
        <v>1</v>
      </c>
      <c r="I5" s="220"/>
      <c r="J5" s="220"/>
      <c r="K5" s="220"/>
      <c r="L5" s="220"/>
      <c r="M5" s="220"/>
      <c r="N5" s="220"/>
      <c r="O5" s="231"/>
      <c r="P5" s="236"/>
    </row>
    <row r="6" spans="1:16" s="233" customFormat="1" ht="15.95" customHeight="1" x14ac:dyDescent="0.15">
      <c r="A6" s="237" t="s">
        <v>103</v>
      </c>
      <c r="B6" s="232" t="s">
        <v>72</v>
      </c>
      <c r="C6" s="232" t="s">
        <v>76</v>
      </c>
      <c r="D6" s="232" t="s">
        <v>210</v>
      </c>
      <c r="E6" s="232"/>
      <c r="F6" s="220"/>
      <c r="G6" s="220"/>
      <c r="H6" s="220">
        <v>1</v>
      </c>
      <c r="I6" s="220"/>
      <c r="J6" s="220"/>
      <c r="K6" s="220"/>
      <c r="L6" s="220"/>
      <c r="M6" s="220"/>
      <c r="N6" s="220"/>
      <c r="O6" s="231"/>
      <c r="P6" s="236"/>
    </row>
    <row r="7" spans="1:16" s="233" customFormat="1" ht="15.95" customHeight="1" x14ac:dyDescent="0.15">
      <c r="A7" s="237" t="s">
        <v>126</v>
      </c>
      <c r="B7" s="232" t="s">
        <v>98</v>
      </c>
      <c r="C7" s="232" t="s">
        <v>76</v>
      </c>
      <c r="D7" s="232" t="s">
        <v>210</v>
      </c>
      <c r="E7" s="232"/>
      <c r="F7" s="220"/>
      <c r="G7" s="220"/>
      <c r="H7" s="220">
        <v>1</v>
      </c>
      <c r="I7" s="220"/>
      <c r="J7" s="220"/>
      <c r="K7" s="220"/>
      <c r="L7" s="220"/>
      <c r="M7" s="220"/>
      <c r="N7" s="220"/>
      <c r="O7" s="231"/>
      <c r="P7" s="236"/>
    </row>
    <row r="8" spans="1:16" s="233" customFormat="1" ht="15.95" customHeight="1" x14ac:dyDescent="0.15">
      <c r="A8" s="237" t="s">
        <v>127</v>
      </c>
      <c r="B8" s="232" t="s">
        <v>73</v>
      </c>
      <c r="C8" s="232" t="s">
        <v>211</v>
      </c>
      <c r="D8" s="232" t="s">
        <v>78</v>
      </c>
      <c r="E8" s="232"/>
      <c r="F8" s="220">
        <v>1</v>
      </c>
      <c r="G8" s="220"/>
      <c r="H8" s="220"/>
      <c r="I8" s="220"/>
      <c r="J8" s="220"/>
      <c r="K8" s="220"/>
      <c r="L8" s="220"/>
      <c r="M8" s="220"/>
      <c r="N8" s="220"/>
      <c r="O8" s="231"/>
      <c r="P8" s="236"/>
    </row>
    <row r="9" spans="1:16" s="233" customFormat="1" ht="15.95" customHeight="1" x14ac:dyDescent="0.15">
      <c r="A9" s="237" t="s">
        <v>128</v>
      </c>
      <c r="B9" s="232"/>
      <c r="C9" s="232" t="s">
        <v>211</v>
      </c>
      <c r="D9" s="249" t="s">
        <v>270</v>
      </c>
      <c r="E9" s="232"/>
      <c r="F9" s="220">
        <v>1</v>
      </c>
      <c r="G9" s="220"/>
      <c r="H9" s="220">
        <v>1</v>
      </c>
      <c r="I9" s="220"/>
      <c r="J9" s="220"/>
      <c r="K9" s="220"/>
      <c r="L9" s="220"/>
      <c r="M9" s="220"/>
      <c r="N9" s="220"/>
      <c r="O9" s="231"/>
      <c r="P9" s="236"/>
    </row>
    <row r="10" spans="1:16" s="233" customFormat="1" ht="15.95" customHeight="1" x14ac:dyDescent="0.15">
      <c r="A10" s="237"/>
      <c r="B10" s="232"/>
      <c r="C10" s="232"/>
      <c r="D10" s="232"/>
      <c r="E10" s="232"/>
      <c r="F10" s="220"/>
      <c r="G10" s="220"/>
      <c r="H10" s="220"/>
      <c r="I10" s="220"/>
      <c r="J10" s="220"/>
      <c r="K10" s="220"/>
      <c r="L10" s="220"/>
      <c r="M10" s="220"/>
      <c r="N10" s="220"/>
      <c r="O10" s="231"/>
      <c r="P10" s="236"/>
    </row>
    <row r="11" spans="1:16" s="233" customFormat="1" ht="15.95" customHeight="1" x14ac:dyDescent="0.15">
      <c r="A11" s="237"/>
      <c r="B11" s="232"/>
      <c r="C11" s="232"/>
      <c r="D11" s="232"/>
      <c r="E11" s="232"/>
      <c r="F11" s="220"/>
      <c r="G11" s="220"/>
      <c r="H11" s="220"/>
      <c r="I11" s="220"/>
      <c r="J11" s="220"/>
      <c r="K11" s="220"/>
      <c r="L11" s="220"/>
      <c r="M11" s="220"/>
      <c r="N11" s="220"/>
      <c r="O11" s="231"/>
      <c r="P11" s="236"/>
    </row>
    <row r="12" spans="1:16" s="233" customFormat="1" ht="15.95" customHeight="1" x14ac:dyDescent="0.15">
      <c r="A12" s="237"/>
      <c r="B12" s="232"/>
      <c r="C12" s="232"/>
      <c r="D12" s="232"/>
      <c r="E12" s="232"/>
      <c r="F12" s="220"/>
      <c r="G12" s="220"/>
      <c r="H12" s="220"/>
      <c r="I12" s="220"/>
      <c r="J12" s="220"/>
      <c r="K12" s="220"/>
      <c r="L12" s="220"/>
      <c r="M12" s="220"/>
      <c r="N12" s="220"/>
      <c r="O12" s="231">
        <v>0</v>
      </c>
      <c r="P12" s="236"/>
    </row>
    <row r="13" spans="1:16" s="233" customFormat="1" ht="15.95" customHeight="1" x14ac:dyDescent="0.15">
      <c r="A13" s="237"/>
      <c r="B13" s="232"/>
      <c r="C13" s="232"/>
      <c r="D13" s="232"/>
      <c r="E13" s="232"/>
      <c r="F13" s="220"/>
      <c r="G13" s="220"/>
      <c r="H13" s="220"/>
      <c r="I13" s="220"/>
      <c r="J13" s="220"/>
      <c r="K13" s="220"/>
      <c r="L13" s="220"/>
      <c r="M13" s="220"/>
      <c r="N13" s="220"/>
      <c r="O13" s="231">
        <v>0</v>
      </c>
      <c r="P13" s="236"/>
    </row>
    <row r="14" spans="1:16" s="233" customFormat="1" ht="15.95" customHeight="1" x14ac:dyDescent="0.15">
      <c r="A14" s="237"/>
      <c r="B14" s="232"/>
      <c r="C14" s="232"/>
      <c r="D14" s="232"/>
      <c r="E14" s="232"/>
      <c r="F14" s="220"/>
      <c r="G14" s="220"/>
      <c r="H14" s="220"/>
      <c r="I14" s="220"/>
      <c r="J14" s="220"/>
      <c r="K14" s="220"/>
      <c r="L14" s="220"/>
      <c r="M14" s="220"/>
      <c r="N14" s="220"/>
      <c r="O14" s="231">
        <v>0</v>
      </c>
      <c r="P14" s="236"/>
    </row>
    <row r="15" spans="1:16" s="233" customFormat="1" ht="15.95" customHeight="1" x14ac:dyDescent="0.15">
      <c r="A15" s="237"/>
      <c r="B15" s="232"/>
      <c r="C15" s="232"/>
      <c r="D15" s="232"/>
      <c r="E15" s="232"/>
      <c r="F15" s="220"/>
      <c r="G15" s="220"/>
      <c r="H15" s="220"/>
      <c r="I15" s="220"/>
      <c r="J15" s="220"/>
      <c r="K15" s="220"/>
      <c r="L15" s="220"/>
      <c r="M15" s="220"/>
      <c r="N15" s="220"/>
      <c r="O15" s="231">
        <v>0</v>
      </c>
      <c r="P15" s="236"/>
    </row>
    <row r="16" spans="1:16" s="233" customFormat="1" ht="15.95" customHeight="1" x14ac:dyDescent="0.15">
      <c r="A16" s="237"/>
      <c r="B16" s="232"/>
      <c r="C16" s="232"/>
      <c r="D16" s="232"/>
      <c r="E16" s="232"/>
      <c r="F16" s="220"/>
      <c r="G16" s="220"/>
      <c r="H16" s="220"/>
      <c r="I16" s="220"/>
      <c r="J16" s="220"/>
      <c r="K16" s="220"/>
      <c r="L16" s="220"/>
      <c r="M16" s="220"/>
      <c r="N16" s="220"/>
      <c r="O16" s="231">
        <v>0</v>
      </c>
      <c r="P16" s="236"/>
    </row>
    <row r="17" spans="1:16" s="233" customFormat="1" ht="15.95" customHeight="1" x14ac:dyDescent="0.15">
      <c r="A17" s="237"/>
      <c r="B17" s="232"/>
      <c r="C17" s="232"/>
      <c r="D17" s="232"/>
      <c r="E17" s="232"/>
      <c r="F17" s="220"/>
      <c r="G17" s="220"/>
      <c r="H17" s="220"/>
      <c r="I17" s="220"/>
      <c r="J17" s="220"/>
      <c r="K17" s="220"/>
      <c r="L17" s="220"/>
      <c r="M17" s="220"/>
      <c r="N17" s="220"/>
      <c r="O17" s="231">
        <v>0</v>
      </c>
      <c r="P17" s="236"/>
    </row>
    <row r="18" spans="1:16" s="233" customFormat="1" ht="15.95" customHeight="1" x14ac:dyDescent="0.15">
      <c r="A18" s="237"/>
      <c r="B18" s="232"/>
      <c r="C18" s="232"/>
      <c r="D18" s="232"/>
      <c r="E18" s="232"/>
      <c r="F18" s="220"/>
      <c r="G18" s="220"/>
      <c r="H18" s="220"/>
      <c r="I18" s="220"/>
      <c r="J18" s="220"/>
      <c r="K18" s="220"/>
      <c r="L18" s="220"/>
      <c r="M18" s="220"/>
      <c r="N18" s="220"/>
      <c r="O18" s="231">
        <v>0</v>
      </c>
      <c r="P18" s="236"/>
    </row>
    <row r="19" spans="1:16" s="233" customFormat="1" ht="15.95" customHeight="1" x14ac:dyDescent="0.15">
      <c r="A19" s="237"/>
      <c r="B19" s="232"/>
      <c r="C19" s="232"/>
      <c r="D19" s="232"/>
      <c r="E19" s="232"/>
      <c r="F19" s="220"/>
      <c r="G19" s="220"/>
      <c r="H19" s="220"/>
      <c r="I19" s="220"/>
      <c r="J19" s="220"/>
      <c r="K19" s="220"/>
      <c r="L19" s="220"/>
      <c r="M19" s="220"/>
      <c r="N19" s="220"/>
      <c r="O19" s="231">
        <v>0</v>
      </c>
      <c r="P19" s="236"/>
    </row>
    <row r="20" spans="1:16" s="233" customFormat="1" ht="15.95" customHeight="1" x14ac:dyDescent="0.15">
      <c r="A20" s="237"/>
      <c r="B20" s="232"/>
      <c r="C20" s="232"/>
      <c r="D20" s="232"/>
      <c r="E20" s="232"/>
      <c r="F20" s="220"/>
      <c r="G20" s="220"/>
      <c r="H20" s="220"/>
      <c r="I20" s="220"/>
      <c r="J20" s="220"/>
      <c r="K20" s="220"/>
      <c r="L20" s="220"/>
      <c r="M20" s="220"/>
      <c r="N20" s="220"/>
      <c r="O20" s="231">
        <v>0</v>
      </c>
      <c r="P20" s="236"/>
    </row>
    <row r="21" spans="1:16" s="233" customFormat="1" ht="15.95" customHeight="1" x14ac:dyDescent="0.15">
      <c r="A21" s="237"/>
      <c r="B21" s="232"/>
      <c r="C21" s="232"/>
      <c r="D21" s="232"/>
      <c r="E21" s="232"/>
      <c r="F21" s="220"/>
      <c r="G21" s="220"/>
      <c r="H21" s="220"/>
      <c r="I21" s="220"/>
      <c r="J21" s="220"/>
      <c r="K21" s="220"/>
      <c r="L21" s="220"/>
      <c r="M21" s="220"/>
      <c r="N21" s="220"/>
      <c r="O21" s="231">
        <v>0</v>
      </c>
      <c r="P21" s="236"/>
    </row>
    <row r="22" spans="1:16" s="233" customFormat="1" ht="15.95" customHeight="1" x14ac:dyDescent="0.15">
      <c r="A22" s="237"/>
      <c r="B22" s="232"/>
      <c r="C22" s="232"/>
      <c r="D22" s="232"/>
      <c r="E22" s="232"/>
      <c r="F22" s="220"/>
      <c r="G22" s="220"/>
      <c r="H22" s="220"/>
      <c r="I22" s="220"/>
      <c r="J22" s="220"/>
      <c r="K22" s="220"/>
      <c r="L22" s="220"/>
      <c r="M22" s="220"/>
      <c r="N22" s="220"/>
      <c r="O22" s="231">
        <v>0</v>
      </c>
      <c r="P22" s="236"/>
    </row>
    <row r="23" spans="1:16" s="233" customFormat="1" ht="15.95" customHeight="1" x14ac:dyDescent="0.15">
      <c r="A23" s="237"/>
      <c r="B23" s="232"/>
      <c r="C23" s="232"/>
      <c r="D23" s="232"/>
      <c r="E23" s="232"/>
      <c r="F23" s="220"/>
      <c r="G23" s="220"/>
      <c r="H23" s="220"/>
      <c r="I23" s="220"/>
      <c r="J23" s="220"/>
      <c r="K23" s="220"/>
      <c r="L23" s="220"/>
      <c r="M23" s="220"/>
      <c r="N23" s="220"/>
      <c r="O23" s="231">
        <v>0</v>
      </c>
      <c r="P23" s="236"/>
    </row>
    <row r="24" spans="1:16" s="233" customFormat="1" ht="15.95" customHeight="1" x14ac:dyDescent="0.15">
      <c r="A24" s="237"/>
      <c r="B24" s="232"/>
      <c r="C24" s="232"/>
      <c r="D24" s="232"/>
      <c r="E24" s="232"/>
      <c r="F24" s="220"/>
      <c r="G24" s="220"/>
      <c r="H24" s="220"/>
      <c r="I24" s="220"/>
      <c r="J24" s="220"/>
      <c r="K24" s="220"/>
      <c r="L24" s="220"/>
      <c r="M24" s="220"/>
      <c r="N24" s="220"/>
      <c r="O24" s="231">
        <v>0</v>
      </c>
      <c r="P24" s="236"/>
    </row>
    <row r="25" spans="1:16" s="233" customFormat="1" ht="15.95" customHeight="1" x14ac:dyDescent="0.15">
      <c r="A25" s="237"/>
      <c r="B25" s="232"/>
      <c r="C25" s="232"/>
      <c r="D25" s="232"/>
      <c r="E25" s="232"/>
      <c r="F25" s="220"/>
      <c r="G25" s="220"/>
      <c r="H25" s="220"/>
      <c r="I25" s="220"/>
      <c r="J25" s="220"/>
      <c r="K25" s="220"/>
      <c r="L25" s="220"/>
      <c r="M25" s="220"/>
      <c r="N25" s="220"/>
      <c r="O25" s="231">
        <v>0</v>
      </c>
      <c r="P25" s="236"/>
    </row>
    <row r="26" spans="1:16" s="233" customFormat="1" ht="15.95" customHeight="1" x14ac:dyDescent="0.15">
      <c r="A26" s="237"/>
      <c r="B26" s="232"/>
      <c r="C26" s="232"/>
      <c r="D26" s="232"/>
      <c r="E26" s="232"/>
      <c r="F26" s="220"/>
      <c r="G26" s="220"/>
      <c r="H26" s="220"/>
      <c r="I26" s="220"/>
      <c r="J26" s="220"/>
      <c r="K26" s="220"/>
      <c r="L26" s="220"/>
      <c r="M26" s="220"/>
      <c r="N26" s="220"/>
      <c r="O26" s="231">
        <v>0</v>
      </c>
      <c r="P26" s="236"/>
    </row>
    <row r="27" spans="1:16" s="233" customFormat="1" ht="15.95" customHeight="1" x14ac:dyDescent="0.15">
      <c r="A27" s="237"/>
      <c r="B27" s="232"/>
      <c r="C27" s="232"/>
      <c r="D27" s="232"/>
      <c r="E27" s="232"/>
      <c r="F27" s="220"/>
      <c r="G27" s="220"/>
      <c r="H27" s="220"/>
      <c r="I27" s="220"/>
      <c r="J27" s="220"/>
      <c r="K27" s="220"/>
      <c r="L27" s="220"/>
      <c r="M27" s="220"/>
      <c r="N27" s="220"/>
      <c r="O27" s="231">
        <v>0</v>
      </c>
      <c r="P27" s="236"/>
    </row>
    <row r="28" spans="1:16" s="233" customFormat="1" ht="15.95" customHeight="1" x14ac:dyDescent="0.15">
      <c r="A28" s="237"/>
      <c r="B28" s="232"/>
      <c r="C28" s="232"/>
      <c r="D28" s="232"/>
      <c r="E28" s="232"/>
      <c r="F28" s="220"/>
      <c r="G28" s="220"/>
      <c r="H28" s="220"/>
      <c r="I28" s="220"/>
      <c r="J28" s="220"/>
      <c r="K28" s="220"/>
      <c r="L28" s="220"/>
      <c r="M28" s="220"/>
      <c r="N28" s="220"/>
      <c r="O28" s="231">
        <v>0</v>
      </c>
      <c r="P28" s="236"/>
    </row>
    <row r="29" spans="1:16" s="233" customFormat="1" ht="15.95" customHeight="1" x14ac:dyDescent="0.15">
      <c r="A29" s="237"/>
      <c r="B29" s="232"/>
      <c r="C29" s="232"/>
      <c r="D29" s="232"/>
      <c r="E29" s="232"/>
      <c r="F29" s="220"/>
      <c r="G29" s="220"/>
      <c r="H29" s="220"/>
      <c r="I29" s="220"/>
      <c r="J29" s="220"/>
      <c r="K29" s="220"/>
      <c r="L29" s="220"/>
      <c r="M29" s="220"/>
      <c r="N29" s="220"/>
      <c r="O29" s="231">
        <v>0</v>
      </c>
      <c r="P29" s="236"/>
    </row>
    <row r="30" spans="1:16" s="233" customFormat="1" ht="15.95" customHeight="1" x14ac:dyDescent="0.15">
      <c r="A30" s="237"/>
      <c r="B30" s="232"/>
      <c r="C30" s="232"/>
      <c r="D30" s="232"/>
      <c r="E30" s="232"/>
      <c r="F30" s="220"/>
      <c r="G30" s="220"/>
      <c r="H30" s="220"/>
      <c r="I30" s="220"/>
      <c r="J30" s="220"/>
      <c r="K30" s="220"/>
      <c r="L30" s="220"/>
      <c r="M30" s="220"/>
      <c r="N30" s="220"/>
      <c r="O30" s="231">
        <v>0</v>
      </c>
      <c r="P30" s="236"/>
    </row>
    <row r="31" spans="1:16" s="233" customFormat="1" ht="15.95" customHeight="1" x14ac:dyDescent="0.15">
      <c r="A31" s="237"/>
      <c r="B31" s="232"/>
      <c r="C31" s="232"/>
      <c r="D31" s="232"/>
      <c r="E31" s="232"/>
      <c r="F31" s="220"/>
      <c r="G31" s="220"/>
      <c r="H31" s="220"/>
      <c r="I31" s="220"/>
      <c r="J31" s="220"/>
      <c r="K31" s="220"/>
      <c r="L31" s="220"/>
      <c r="M31" s="220"/>
      <c r="N31" s="220"/>
      <c r="O31" s="231">
        <v>0</v>
      </c>
      <c r="P31" s="236"/>
    </row>
    <row r="32" spans="1:16" s="233" customFormat="1" ht="15.95" customHeight="1" x14ac:dyDescent="0.15">
      <c r="A32" s="237"/>
      <c r="B32" s="232"/>
      <c r="C32" s="232"/>
      <c r="D32" s="232"/>
      <c r="E32" s="232"/>
      <c r="F32" s="220"/>
      <c r="G32" s="220"/>
      <c r="H32" s="220"/>
      <c r="I32" s="220"/>
      <c r="J32" s="220"/>
      <c r="K32" s="220"/>
      <c r="L32" s="220"/>
      <c r="M32" s="220"/>
      <c r="N32" s="220"/>
      <c r="O32" s="231">
        <v>0</v>
      </c>
      <c r="P32" s="236"/>
    </row>
    <row r="33" spans="1:16" s="233" customFormat="1" ht="15.95" customHeight="1" x14ac:dyDescent="0.15">
      <c r="A33" s="237"/>
      <c r="B33" s="232"/>
      <c r="C33" s="232"/>
      <c r="D33" s="232"/>
      <c r="E33" s="232"/>
      <c r="F33" s="220"/>
      <c r="G33" s="220"/>
      <c r="H33" s="220"/>
      <c r="I33" s="220"/>
      <c r="J33" s="220"/>
      <c r="K33" s="220"/>
      <c r="L33" s="220"/>
      <c r="M33" s="220"/>
      <c r="N33" s="220"/>
      <c r="O33" s="231">
        <v>0</v>
      </c>
      <c r="P33" s="236"/>
    </row>
    <row r="34" spans="1:16" s="233" customFormat="1" ht="15.95" customHeight="1" x14ac:dyDescent="0.15">
      <c r="A34" s="237"/>
      <c r="B34" s="232"/>
      <c r="C34" s="232"/>
      <c r="D34" s="232"/>
      <c r="E34" s="232"/>
      <c r="F34" s="220"/>
      <c r="G34" s="220"/>
      <c r="H34" s="220"/>
      <c r="I34" s="220"/>
      <c r="J34" s="220"/>
      <c r="K34" s="220"/>
      <c r="L34" s="220"/>
      <c r="M34" s="220"/>
      <c r="N34" s="220"/>
      <c r="O34" s="231">
        <v>0</v>
      </c>
      <c r="P34" s="236"/>
    </row>
    <row r="35" spans="1:16" s="233" customFormat="1" ht="15.95" customHeight="1" x14ac:dyDescent="0.15">
      <c r="A35" s="237"/>
      <c r="B35" s="232"/>
      <c r="C35" s="232"/>
      <c r="D35" s="232"/>
      <c r="E35" s="232"/>
      <c r="F35" s="220"/>
      <c r="G35" s="220"/>
      <c r="H35" s="220"/>
      <c r="I35" s="220"/>
      <c r="J35" s="220"/>
      <c r="K35" s="220"/>
      <c r="L35" s="220"/>
      <c r="M35" s="220"/>
      <c r="N35" s="220"/>
      <c r="O35" s="231">
        <v>0</v>
      </c>
      <c r="P35" s="236"/>
    </row>
    <row r="36" spans="1:16" s="233" customFormat="1" ht="15.95" customHeight="1" x14ac:dyDescent="0.15">
      <c r="A36" s="237"/>
      <c r="B36" s="232"/>
      <c r="C36" s="232"/>
      <c r="D36" s="232"/>
      <c r="E36" s="232"/>
      <c r="F36" s="220"/>
      <c r="G36" s="220"/>
      <c r="H36" s="220"/>
      <c r="I36" s="220"/>
      <c r="J36" s="220"/>
      <c r="K36" s="220"/>
      <c r="L36" s="220"/>
      <c r="M36" s="220"/>
      <c r="N36" s="220"/>
      <c r="O36" s="231">
        <v>0</v>
      </c>
      <c r="P36" s="236"/>
    </row>
    <row r="37" spans="1:16" s="233" customFormat="1" ht="15.95" customHeight="1" x14ac:dyDescent="0.15">
      <c r="A37" s="237"/>
      <c r="B37" s="232"/>
      <c r="C37" s="232"/>
      <c r="D37" s="232"/>
      <c r="E37" s="232"/>
      <c r="F37" s="220"/>
      <c r="G37" s="220"/>
      <c r="H37" s="220"/>
      <c r="I37" s="220"/>
      <c r="J37" s="220"/>
      <c r="K37" s="220"/>
      <c r="L37" s="220"/>
      <c r="M37" s="220"/>
      <c r="N37" s="220"/>
      <c r="O37" s="231">
        <v>0</v>
      </c>
      <c r="P37" s="236"/>
    </row>
    <row r="38" spans="1:16" s="233" customFormat="1" ht="15.95" customHeight="1" x14ac:dyDescent="0.15">
      <c r="A38" s="237"/>
      <c r="B38" s="232"/>
      <c r="C38" s="232"/>
      <c r="D38" s="232"/>
      <c r="E38" s="232"/>
      <c r="F38" s="220"/>
      <c r="G38" s="220"/>
      <c r="H38" s="220"/>
      <c r="I38" s="220"/>
      <c r="J38" s="220"/>
      <c r="K38" s="220"/>
      <c r="L38" s="220"/>
      <c r="M38" s="220"/>
      <c r="N38" s="220"/>
      <c r="O38" s="231">
        <v>0</v>
      </c>
      <c r="P38" s="236"/>
    </row>
    <row r="39" spans="1:16" s="233" customFormat="1" ht="15.95" customHeight="1" x14ac:dyDescent="0.15">
      <c r="A39" s="237"/>
      <c r="B39" s="232"/>
      <c r="C39" s="232"/>
      <c r="D39" s="232"/>
      <c r="E39" s="232"/>
      <c r="F39" s="220"/>
      <c r="G39" s="220"/>
      <c r="H39" s="220"/>
      <c r="I39" s="220"/>
      <c r="J39" s="220"/>
      <c r="K39" s="220"/>
      <c r="L39" s="220"/>
      <c r="M39" s="220"/>
      <c r="N39" s="220"/>
      <c r="O39" s="231">
        <v>0</v>
      </c>
      <c r="P39" s="236"/>
    </row>
    <row r="40" spans="1:16" ht="15.95" customHeight="1" x14ac:dyDescent="0.15">
      <c r="A40" s="385" t="s">
        <v>12</v>
      </c>
      <c r="B40" s="385"/>
      <c r="C40" s="385"/>
      <c r="P40" s="2">
        <v>0</v>
      </c>
    </row>
    <row r="42" spans="1:16" ht="15.95" customHeight="1" x14ac:dyDescent="0.15">
      <c r="A42" s="4" t="s">
        <v>5</v>
      </c>
      <c r="B42" s="4" t="s">
        <v>9</v>
      </c>
      <c r="C42" s="4" t="s">
        <v>10</v>
      </c>
      <c r="D42" s="4" t="s">
        <v>8</v>
      </c>
      <c r="E42" s="4" t="s">
        <v>11</v>
      </c>
      <c r="F42" s="6"/>
      <c r="G42" s="6"/>
      <c r="H42" s="6"/>
      <c r="I42" s="6"/>
      <c r="J42" s="6"/>
      <c r="K42" s="6"/>
      <c r="L42" s="6"/>
      <c r="M42" s="6"/>
      <c r="N42" s="6"/>
      <c r="O42" s="364" t="s">
        <v>6</v>
      </c>
      <c r="P42" s="364"/>
    </row>
    <row r="43" spans="1:16" ht="15.95" customHeight="1" x14ac:dyDescent="0.15">
      <c r="A43" s="15"/>
      <c r="B43" s="29"/>
      <c r="C43" s="6"/>
      <c r="D43" s="6"/>
      <c r="E43" s="6"/>
      <c r="F43" s="4"/>
      <c r="G43" s="4"/>
      <c r="H43" s="4"/>
      <c r="I43" s="4"/>
      <c r="J43" s="4"/>
      <c r="K43" s="4"/>
      <c r="L43" s="4"/>
      <c r="M43" s="4"/>
      <c r="N43" s="4"/>
      <c r="O43" s="16">
        <v>0</v>
      </c>
      <c r="P43" s="17"/>
    </row>
    <row r="44" spans="1:16" ht="15.95" customHeight="1" x14ac:dyDescent="0.15">
      <c r="A44" s="15"/>
      <c r="B44" s="29"/>
      <c r="C44" s="6"/>
      <c r="D44" s="6"/>
      <c r="E44" s="6"/>
      <c r="F44" s="4"/>
      <c r="G44" s="4"/>
      <c r="H44" s="4"/>
      <c r="I44" s="4"/>
      <c r="J44" s="4"/>
      <c r="K44" s="4"/>
      <c r="L44" s="4"/>
      <c r="M44" s="4"/>
      <c r="N44" s="4"/>
      <c r="O44" s="16">
        <v>0</v>
      </c>
      <c r="P44" s="17"/>
    </row>
    <row r="45" spans="1:16" ht="15.95" customHeight="1" x14ac:dyDescent="0.15">
      <c r="A45" s="15"/>
      <c r="B45" s="29"/>
      <c r="C45" s="6"/>
      <c r="D45" s="6"/>
      <c r="E45" s="6"/>
      <c r="F45" s="4"/>
      <c r="G45" s="4"/>
      <c r="H45" s="4"/>
      <c r="I45" s="4"/>
      <c r="J45" s="4"/>
      <c r="K45" s="4"/>
      <c r="L45" s="4"/>
      <c r="M45" s="4"/>
      <c r="N45" s="4"/>
      <c r="O45" s="16">
        <v>0</v>
      </c>
      <c r="P45" s="17"/>
    </row>
    <row r="46" spans="1:16" ht="15.95" customHeight="1" x14ac:dyDescent="0.15">
      <c r="A46" s="15"/>
      <c r="B46" s="29"/>
      <c r="C46" s="6"/>
      <c r="D46" s="6"/>
      <c r="E46" s="6"/>
      <c r="F46" s="4"/>
      <c r="G46" s="4"/>
      <c r="H46" s="4"/>
      <c r="I46" s="4"/>
      <c r="J46" s="4"/>
      <c r="K46" s="4"/>
      <c r="L46" s="4"/>
      <c r="M46" s="4"/>
      <c r="N46" s="4"/>
      <c r="O46" s="16">
        <v>0</v>
      </c>
      <c r="P46" s="17"/>
    </row>
    <row r="47" spans="1:16" ht="15.95" customHeight="1" x14ac:dyDescent="0.15">
      <c r="A47" s="15"/>
      <c r="B47" s="29"/>
      <c r="C47" s="6"/>
      <c r="D47" s="6"/>
      <c r="E47" s="6"/>
      <c r="F47" s="4"/>
      <c r="G47" s="4"/>
      <c r="H47" s="4"/>
      <c r="I47" s="4"/>
      <c r="J47" s="4"/>
      <c r="K47" s="4"/>
      <c r="L47" s="4"/>
      <c r="M47" s="4"/>
      <c r="N47" s="4"/>
      <c r="O47" s="16">
        <v>0</v>
      </c>
      <c r="P47" s="17"/>
    </row>
    <row r="48" spans="1:16" ht="15.95" customHeight="1" x14ac:dyDescent="0.15">
      <c r="A48" s="15"/>
      <c r="B48" s="29"/>
      <c r="C48" s="6"/>
      <c r="D48" s="6"/>
      <c r="E48" s="6"/>
      <c r="F48" s="4"/>
      <c r="G48" s="4"/>
      <c r="H48" s="4"/>
      <c r="I48" s="4"/>
      <c r="J48" s="4"/>
      <c r="K48" s="4"/>
      <c r="L48" s="4"/>
      <c r="M48" s="4"/>
      <c r="N48" s="4"/>
      <c r="O48" s="16">
        <v>0</v>
      </c>
      <c r="P48" s="17"/>
    </row>
    <row r="49" spans="1:16" ht="15.95" customHeight="1" x14ac:dyDescent="0.15">
      <c r="A49" s="15"/>
      <c r="B49" s="29"/>
      <c r="C49" s="6"/>
      <c r="D49" s="6"/>
      <c r="E49" s="6"/>
      <c r="F49" s="4"/>
      <c r="G49" s="4"/>
      <c r="H49" s="4"/>
      <c r="I49" s="4"/>
      <c r="J49" s="4"/>
      <c r="K49" s="4"/>
      <c r="L49" s="4"/>
      <c r="M49" s="4"/>
      <c r="N49" s="4"/>
      <c r="O49" s="16">
        <v>0</v>
      </c>
      <c r="P49" s="17"/>
    </row>
    <row r="50" spans="1:16" ht="15.95" customHeight="1" x14ac:dyDescent="0.15">
      <c r="A50" s="15"/>
      <c r="B50" s="29"/>
      <c r="C50" s="6"/>
      <c r="D50" s="6"/>
      <c r="E50" s="6"/>
      <c r="F50" s="4"/>
      <c r="G50" s="4"/>
      <c r="H50" s="4"/>
      <c r="I50" s="4"/>
      <c r="J50" s="4"/>
      <c r="K50" s="4"/>
      <c r="L50" s="4"/>
      <c r="M50" s="4"/>
      <c r="N50" s="4"/>
      <c r="O50" s="16">
        <v>0</v>
      </c>
      <c r="P50" s="17"/>
    </row>
    <row r="51" spans="1:16" ht="15.95" customHeight="1" x14ac:dyDescent="0.15">
      <c r="A51" s="15"/>
      <c r="B51" s="29"/>
      <c r="C51" s="6"/>
      <c r="D51" s="6"/>
      <c r="E51" s="6"/>
      <c r="F51" s="4"/>
      <c r="G51" s="4"/>
      <c r="H51" s="4"/>
      <c r="I51" s="4"/>
      <c r="J51" s="4"/>
      <c r="K51" s="4"/>
      <c r="L51" s="4"/>
      <c r="M51" s="4"/>
      <c r="N51" s="4"/>
      <c r="O51" s="16">
        <v>0</v>
      </c>
      <c r="P51" s="17"/>
    </row>
    <row r="52" spans="1:16" ht="15.95" customHeight="1" x14ac:dyDescent="0.15">
      <c r="A52" s="15"/>
      <c r="B52" s="29"/>
      <c r="C52" s="6"/>
      <c r="D52" s="6"/>
      <c r="E52" s="6"/>
      <c r="F52" s="4"/>
      <c r="G52" s="4"/>
      <c r="H52" s="4"/>
      <c r="I52" s="4"/>
      <c r="J52" s="4"/>
      <c r="K52" s="4"/>
      <c r="L52" s="4"/>
      <c r="M52" s="4"/>
      <c r="N52" s="4"/>
      <c r="O52" s="16">
        <v>0</v>
      </c>
      <c r="P52" s="17"/>
    </row>
    <row r="53" spans="1:16" ht="15.95" customHeight="1" x14ac:dyDescent="0.15">
      <c r="A53" s="15"/>
      <c r="B53" s="29"/>
      <c r="C53" s="6"/>
      <c r="D53" s="6"/>
      <c r="E53" s="6"/>
      <c r="F53" s="4"/>
      <c r="G53" s="4"/>
      <c r="H53" s="4"/>
      <c r="I53" s="4"/>
      <c r="J53" s="4"/>
      <c r="K53" s="4"/>
      <c r="L53" s="4"/>
      <c r="M53" s="4"/>
      <c r="N53" s="4"/>
      <c r="O53" s="16">
        <v>0</v>
      </c>
      <c r="P53" s="17"/>
    </row>
    <row r="54" spans="1:16" ht="15.95" customHeight="1" x14ac:dyDescent="0.15">
      <c r="A54" s="15"/>
      <c r="B54" s="29"/>
      <c r="C54" s="6"/>
      <c r="D54" s="6"/>
      <c r="E54" s="6"/>
      <c r="F54" s="4"/>
      <c r="G54" s="4"/>
      <c r="H54" s="4"/>
      <c r="I54" s="4"/>
      <c r="J54" s="4"/>
      <c r="K54" s="4"/>
      <c r="L54" s="4"/>
      <c r="M54" s="4"/>
      <c r="N54" s="4"/>
      <c r="O54" s="16">
        <v>0</v>
      </c>
      <c r="P54" s="17"/>
    </row>
    <row r="55" spans="1:16" ht="15.95" customHeight="1" x14ac:dyDescent="0.15">
      <c r="A55" s="15"/>
      <c r="B55" s="29"/>
      <c r="C55" s="6"/>
      <c r="D55" s="6"/>
      <c r="E55" s="6"/>
      <c r="F55" s="4"/>
      <c r="G55" s="4"/>
      <c r="H55" s="4"/>
      <c r="I55" s="4"/>
      <c r="J55" s="4"/>
      <c r="K55" s="4"/>
      <c r="L55" s="4"/>
      <c r="M55" s="4"/>
      <c r="N55" s="4"/>
      <c r="O55" s="16">
        <v>0</v>
      </c>
      <c r="P55" s="17"/>
    </row>
    <row r="56" spans="1:16" ht="15.95" customHeight="1" x14ac:dyDescent="0.15">
      <c r="A56" s="15"/>
      <c r="B56" s="29"/>
      <c r="C56" s="6"/>
      <c r="D56" s="6"/>
      <c r="E56" s="6"/>
      <c r="F56" s="4"/>
      <c r="G56" s="4"/>
      <c r="H56" s="4"/>
      <c r="I56" s="4"/>
      <c r="J56" s="4"/>
      <c r="K56" s="4"/>
      <c r="L56" s="4"/>
      <c r="M56" s="4"/>
      <c r="N56" s="4"/>
      <c r="O56" s="16">
        <v>0</v>
      </c>
      <c r="P56" s="17"/>
    </row>
    <row r="57" spans="1:16" ht="15.95" customHeight="1" x14ac:dyDescent="0.15">
      <c r="A57" s="15"/>
      <c r="B57" s="29"/>
      <c r="C57" s="6"/>
      <c r="D57" s="6"/>
      <c r="E57" s="6"/>
      <c r="F57" s="4"/>
      <c r="G57" s="4"/>
      <c r="H57" s="4"/>
      <c r="I57" s="4"/>
      <c r="J57" s="4"/>
      <c r="K57" s="4"/>
      <c r="L57" s="4"/>
      <c r="M57" s="4"/>
      <c r="N57" s="4"/>
      <c r="O57" s="16">
        <v>0</v>
      </c>
      <c r="P57" s="17"/>
    </row>
    <row r="58" spans="1:16" ht="15.95" customHeight="1" x14ac:dyDescent="0.15">
      <c r="A58" s="15"/>
      <c r="B58" s="29"/>
      <c r="C58" s="6"/>
      <c r="D58" s="6"/>
      <c r="E58" s="6"/>
      <c r="F58" s="4"/>
      <c r="G58" s="4"/>
      <c r="H58" s="4"/>
      <c r="I58" s="4"/>
      <c r="J58" s="4"/>
      <c r="K58" s="4"/>
      <c r="L58" s="4"/>
      <c r="M58" s="4"/>
      <c r="N58" s="4"/>
      <c r="O58" s="16">
        <v>0</v>
      </c>
      <c r="P58" s="17"/>
    </row>
    <row r="59" spans="1:16" ht="15.95" customHeight="1" x14ac:dyDescent="0.15">
      <c r="A59" s="15"/>
      <c r="B59" s="29"/>
      <c r="C59" s="6"/>
      <c r="D59" s="6"/>
      <c r="E59" s="6"/>
      <c r="F59" s="4"/>
      <c r="G59" s="4"/>
      <c r="H59" s="4"/>
      <c r="I59" s="4"/>
      <c r="J59" s="4"/>
      <c r="K59" s="4"/>
      <c r="L59" s="4"/>
      <c r="M59" s="4"/>
      <c r="N59" s="4"/>
      <c r="O59" s="16">
        <v>0</v>
      </c>
      <c r="P59" s="17"/>
    </row>
    <row r="60" spans="1:16" ht="15.95" customHeight="1" x14ac:dyDescent="0.15">
      <c r="A60" s="15"/>
      <c r="B60" s="29"/>
      <c r="C60" s="6"/>
      <c r="D60" s="6"/>
      <c r="E60" s="6"/>
      <c r="F60" s="4"/>
      <c r="G60" s="4"/>
      <c r="H60" s="4"/>
      <c r="I60" s="4"/>
      <c r="J60" s="4"/>
      <c r="K60" s="4"/>
      <c r="L60" s="4"/>
      <c r="M60" s="4"/>
      <c r="N60" s="4"/>
      <c r="O60" s="16">
        <v>0</v>
      </c>
      <c r="P60" s="17"/>
    </row>
    <row r="61" spans="1:16" ht="15.95" customHeight="1" x14ac:dyDescent="0.15">
      <c r="A61" s="15"/>
      <c r="B61" s="29"/>
      <c r="C61" s="6"/>
      <c r="D61" s="6"/>
      <c r="E61" s="6"/>
      <c r="F61" s="4"/>
      <c r="G61" s="4"/>
      <c r="H61" s="4"/>
      <c r="I61" s="4"/>
      <c r="J61" s="4"/>
      <c r="K61" s="4"/>
      <c r="L61" s="4"/>
      <c r="M61" s="4"/>
      <c r="N61" s="4"/>
      <c r="O61" s="16">
        <v>0</v>
      </c>
      <c r="P61" s="17"/>
    </row>
    <row r="62" spans="1:16" ht="15.95" customHeight="1" x14ac:dyDescent="0.15">
      <c r="A62" s="15"/>
      <c r="B62" s="29"/>
      <c r="C62" s="6"/>
      <c r="D62" s="6"/>
      <c r="E62" s="6"/>
      <c r="F62" s="4"/>
      <c r="G62" s="4"/>
      <c r="H62" s="4"/>
      <c r="I62" s="4"/>
      <c r="J62" s="4"/>
      <c r="K62" s="4"/>
      <c r="L62" s="4"/>
      <c r="M62" s="4"/>
      <c r="N62" s="4"/>
      <c r="O62" s="16">
        <v>0</v>
      </c>
      <c r="P62" s="17"/>
    </row>
    <row r="63" spans="1:16" ht="15.95" customHeight="1" x14ac:dyDescent="0.15">
      <c r="A63" s="15"/>
      <c r="B63" s="29"/>
      <c r="C63" s="6"/>
      <c r="D63" s="6"/>
      <c r="E63" s="6"/>
      <c r="F63" s="4"/>
      <c r="G63" s="4"/>
      <c r="H63" s="4"/>
      <c r="I63" s="4"/>
      <c r="J63" s="4"/>
      <c r="K63" s="4"/>
      <c r="L63" s="4"/>
      <c r="M63" s="4"/>
      <c r="N63" s="4"/>
      <c r="O63" s="16">
        <v>0</v>
      </c>
      <c r="P63" s="17"/>
    </row>
    <row r="64" spans="1:16" ht="15.95" customHeight="1" x14ac:dyDescent="0.15">
      <c r="A64" s="15"/>
      <c r="B64" s="29"/>
      <c r="C64" s="6"/>
      <c r="D64" s="6"/>
      <c r="E64" s="6"/>
      <c r="F64" s="4"/>
      <c r="G64" s="4"/>
      <c r="H64" s="4"/>
      <c r="I64" s="4"/>
      <c r="J64" s="4"/>
      <c r="K64" s="4"/>
      <c r="L64" s="4"/>
      <c r="M64" s="4"/>
      <c r="N64" s="4"/>
      <c r="O64" s="16">
        <v>0</v>
      </c>
      <c r="P64" s="17"/>
    </row>
    <row r="65" spans="1:16" ht="15.95" customHeight="1" x14ac:dyDescent="0.15">
      <c r="A65" s="15"/>
      <c r="B65" s="29"/>
      <c r="C65" s="6"/>
      <c r="D65" s="6"/>
      <c r="E65" s="6"/>
      <c r="F65" s="4"/>
      <c r="G65" s="4"/>
      <c r="H65" s="4"/>
      <c r="I65" s="4"/>
      <c r="J65" s="4"/>
      <c r="K65" s="4"/>
      <c r="L65" s="4"/>
      <c r="M65" s="4"/>
      <c r="N65" s="4"/>
      <c r="O65" s="16">
        <v>0</v>
      </c>
      <c r="P65" s="17"/>
    </row>
    <row r="66" spans="1:16" ht="15.95" customHeight="1" x14ac:dyDescent="0.15">
      <c r="A66" s="15"/>
      <c r="B66" s="29"/>
      <c r="C66" s="6"/>
      <c r="D66" s="6"/>
      <c r="E66" s="6"/>
      <c r="F66" s="4"/>
      <c r="G66" s="4"/>
      <c r="H66" s="4"/>
      <c r="I66" s="4"/>
      <c r="J66" s="4"/>
      <c r="K66" s="4"/>
      <c r="L66" s="4"/>
      <c r="M66" s="4"/>
      <c r="N66" s="4"/>
      <c r="O66" s="16">
        <v>0</v>
      </c>
      <c r="P66" s="17"/>
    </row>
    <row r="67" spans="1:16" ht="15.95" customHeight="1" x14ac:dyDescent="0.15">
      <c r="A67" s="15"/>
      <c r="B67" s="29"/>
      <c r="C67" s="6"/>
      <c r="D67" s="6"/>
      <c r="E67" s="6"/>
      <c r="F67" s="4"/>
      <c r="G67" s="4"/>
      <c r="H67" s="4"/>
      <c r="I67" s="4"/>
      <c r="J67" s="4"/>
      <c r="K67" s="4"/>
      <c r="L67" s="4"/>
      <c r="M67" s="4"/>
      <c r="N67" s="4"/>
      <c r="O67" s="16">
        <v>0</v>
      </c>
      <c r="P67" s="17"/>
    </row>
    <row r="68" spans="1:16" ht="15.95" customHeight="1" x14ac:dyDescent="0.15">
      <c r="A68" s="15"/>
      <c r="B68" s="29"/>
      <c r="C68" s="6"/>
      <c r="D68" s="6"/>
      <c r="E68" s="6"/>
      <c r="F68" s="4"/>
      <c r="G68" s="4"/>
      <c r="H68" s="4"/>
      <c r="I68" s="4"/>
      <c r="J68" s="4"/>
      <c r="K68" s="4"/>
      <c r="L68" s="4"/>
      <c r="M68" s="4"/>
      <c r="N68" s="4"/>
      <c r="O68" s="16">
        <v>0</v>
      </c>
      <c r="P68" s="17"/>
    </row>
    <row r="69" spans="1:16" ht="15.95" customHeight="1" x14ac:dyDescent="0.15">
      <c r="A69" s="15"/>
      <c r="B69" s="29"/>
      <c r="C69" s="6"/>
      <c r="D69" s="6"/>
      <c r="E69" s="6"/>
      <c r="F69" s="4"/>
      <c r="G69" s="4"/>
      <c r="H69" s="4"/>
      <c r="I69" s="4"/>
      <c r="J69" s="4"/>
      <c r="K69" s="4"/>
      <c r="L69" s="4"/>
      <c r="M69" s="4"/>
      <c r="N69" s="4"/>
      <c r="O69" s="16">
        <v>0</v>
      </c>
      <c r="P69" s="17"/>
    </row>
    <row r="70" spans="1:16" ht="15.95" customHeight="1" x14ac:dyDescent="0.15">
      <c r="A70" s="15"/>
      <c r="B70" s="29"/>
      <c r="C70" s="6"/>
      <c r="D70" s="6"/>
      <c r="E70" s="6"/>
      <c r="F70" s="4"/>
      <c r="G70" s="4"/>
      <c r="H70" s="4"/>
      <c r="I70" s="4"/>
      <c r="J70" s="4"/>
      <c r="K70" s="4"/>
      <c r="L70" s="4"/>
      <c r="M70" s="4"/>
      <c r="N70" s="4"/>
      <c r="O70" s="16">
        <v>0</v>
      </c>
      <c r="P70" s="17"/>
    </row>
    <row r="71" spans="1:16" ht="15.95" customHeight="1" x14ac:dyDescent="0.15">
      <c r="A71" s="15"/>
      <c r="B71" s="29"/>
      <c r="C71" s="6"/>
      <c r="D71" s="6"/>
      <c r="E71" s="6"/>
      <c r="F71" s="4"/>
      <c r="G71" s="4"/>
      <c r="H71" s="4"/>
      <c r="I71" s="4"/>
      <c r="J71" s="4"/>
      <c r="K71" s="4"/>
      <c r="L71" s="4"/>
      <c r="M71" s="4"/>
      <c r="N71" s="4"/>
      <c r="O71" s="16">
        <v>0</v>
      </c>
      <c r="P71" s="17"/>
    </row>
    <row r="72" spans="1:16" ht="15.95" customHeight="1" x14ac:dyDescent="0.15">
      <c r="A72" s="15"/>
      <c r="B72" s="29"/>
      <c r="C72" s="6"/>
      <c r="D72" s="6"/>
      <c r="E72" s="6"/>
      <c r="F72" s="4"/>
      <c r="G72" s="4"/>
      <c r="H72" s="4"/>
      <c r="I72" s="4"/>
      <c r="J72" s="4"/>
      <c r="K72" s="4"/>
      <c r="L72" s="4"/>
      <c r="M72" s="4"/>
      <c r="N72" s="4"/>
      <c r="O72" s="16">
        <v>0</v>
      </c>
      <c r="P72" s="17"/>
    </row>
    <row r="73" spans="1:16" ht="15.95" customHeight="1" x14ac:dyDescent="0.15">
      <c r="A73" s="15"/>
      <c r="B73" s="29"/>
      <c r="C73" s="6"/>
      <c r="D73" s="6"/>
      <c r="E73" s="6"/>
      <c r="F73" s="4"/>
      <c r="G73" s="4"/>
      <c r="H73" s="4"/>
      <c r="I73" s="4"/>
      <c r="J73" s="4"/>
      <c r="K73" s="4"/>
      <c r="L73" s="4"/>
      <c r="M73" s="4"/>
      <c r="N73" s="4"/>
      <c r="O73" s="16">
        <v>0</v>
      </c>
      <c r="P73" s="17"/>
    </row>
    <row r="74" spans="1:16" ht="15.95" customHeight="1" x14ac:dyDescent="0.15">
      <c r="A74" s="15"/>
      <c r="B74" s="29"/>
      <c r="C74" s="6"/>
      <c r="D74" s="6"/>
      <c r="E74" s="6"/>
      <c r="F74" s="4"/>
      <c r="G74" s="4"/>
      <c r="H74" s="4"/>
      <c r="I74" s="4"/>
      <c r="J74" s="4"/>
      <c r="K74" s="4"/>
      <c r="L74" s="4"/>
      <c r="M74" s="4"/>
      <c r="N74" s="4"/>
      <c r="O74" s="16">
        <v>0</v>
      </c>
      <c r="P74" s="17"/>
    </row>
    <row r="75" spans="1:16" ht="15.95" customHeight="1" x14ac:dyDescent="0.15">
      <c r="A75" s="15"/>
      <c r="B75" s="29"/>
      <c r="C75" s="6"/>
      <c r="D75" s="6"/>
      <c r="E75" s="6"/>
      <c r="F75" s="4"/>
      <c r="G75" s="4"/>
      <c r="H75" s="4"/>
      <c r="I75" s="4"/>
      <c r="J75" s="4"/>
      <c r="K75" s="4"/>
      <c r="L75" s="4"/>
      <c r="M75" s="4"/>
      <c r="N75" s="4"/>
      <c r="O75" s="16">
        <v>0</v>
      </c>
      <c r="P75" s="17"/>
    </row>
    <row r="76" spans="1:16" ht="15.95" customHeight="1" x14ac:dyDescent="0.15">
      <c r="A76" s="15"/>
      <c r="B76" s="29"/>
      <c r="C76" s="6"/>
      <c r="D76" s="6"/>
      <c r="E76" s="6"/>
      <c r="F76" s="4"/>
      <c r="G76" s="4"/>
      <c r="H76" s="4"/>
      <c r="I76" s="4"/>
      <c r="J76" s="4"/>
      <c r="K76" s="4"/>
      <c r="L76" s="4"/>
      <c r="M76" s="4"/>
      <c r="N76" s="4"/>
      <c r="O76" s="16">
        <v>0</v>
      </c>
      <c r="P76" s="17"/>
    </row>
    <row r="77" spans="1:16" ht="15.95" customHeight="1" x14ac:dyDescent="0.15">
      <c r="A77" s="15"/>
      <c r="B77" s="29"/>
      <c r="C77" s="6"/>
      <c r="D77" s="6"/>
      <c r="E77" s="6"/>
      <c r="F77" s="4"/>
      <c r="G77" s="4"/>
      <c r="H77" s="4"/>
      <c r="I77" s="4"/>
      <c r="J77" s="4"/>
      <c r="K77" s="4"/>
      <c r="L77" s="4"/>
      <c r="M77" s="4"/>
      <c r="N77" s="4"/>
      <c r="O77" s="16">
        <v>0</v>
      </c>
      <c r="P77" s="17"/>
    </row>
    <row r="78" spans="1:16" ht="15.95" customHeight="1" x14ac:dyDescent="0.15">
      <c r="A78" s="15"/>
      <c r="B78" s="29"/>
      <c r="C78" s="6"/>
      <c r="D78" s="6"/>
      <c r="E78" s="6"/>
      <c r="F78" s="4"/>
      <c r="G78" s="4"/>
      <c r="H78" s="4"/>
      <c r="I78" s="4"/>
      <c r="J78" s="4"/>
      <c r="K78" s="4"/>
      <c r="L78" s="4"/>
      <c r="M78" s="4"/>
      <c r="N78" s="4"/>
      <c r="O78" s="16">
        <v>0</v>
      </c>
      <c r="P78" s="17"/>
    </row>
    <row r="79" spans="1:16" ht="15.95" customHeight="1" x14ac:dyDescent="0.15">
      <c r="A79" s="15"/>
      <c r="B79" s="29"/>
      <c r="C79" s="6"/>
      <c r="D79" s="6"/>
      <c r="E79" s="6"/>
      <c r="F79" s="4"/>
      <c r="G79" s="4"/>
      <c r="H79" s="4"/>
      <c r="I79" s="4"/>
      <c r="J79" s="4"/>
      <c r="K79" s="4"/>
      <c r="L79" s="4"/>
      <c r="M79" s="4"/>
      <c r="N79" s="4"/>
      <c r="O79" s="16">
        <v>0</v>
      </c>
      <c r="P79" s="17"/>
    </row>
    <row r="80" spans="1:16" ht="15.95" customHeight="1" x14ac:dyDescent="0.15">
      <c r="A80" s="15"/>
      <c r="B80" s="29"/>
      <c r="C80" s="6"/>
      <c r="D80" s="6"/>
      <c r="E80" s="6"/>
      <c r="F80" s="4"/>
      <c r="G80" s="4"/>
      <c r="H80" s="4"/>
      <c r="I80" s="4"/>
      <c r="J80" s="4"/>
      <c r="K80" s="4"/>
      <c r="L80" s="4"/>
      <c r="M80" s="4"/>
      <c r="N80" s="4"/>
      <c r="O80" s="16">
        <v>0</v>
      </c>
      <c r="P80" s="17"/>
    </row>
    <row r="81" spans="1:16" ht="15.95" customHeight="1" x14ac:dyDescent="0.15">
      <c r="A81" s="15"/>
      <c r="B81" s="29"/>
      <c r="C81" s="6"/>
      <c r="D81" s="6"/>
      <c r="E81" s="6"/>
      <c r="F81" s="4"/>
      <c r="G81" s="4"/>
      <c r="H81" s="4"/>
      <c r="I81" s="4"/>
      <c r="J81" s="4"/>
      <c r="K81" s="4"/>
      <c r="L81" s="4"/>
      <c r="M81" s="4"/>
      <c r="N81" s="4"/>
      <c r="O81" s="16">
        <v>0</v>
      </c>
      <c r="P81" s="17"/>
    </row>
    <row r="82" spans="1:16" ht="15.95" customHeight="1" x14ac:dyDescent="0.15">
      <c r="A82" s="385" t="s">
        <v>12</v>
      </c>
      <c r="B82" s="385"/>
      <c r="C82" s="385"/>
      <c r="P82" s="2">
        <v>0</v>
      </c>
    </row>
    <row r="84" spans="1:16" ht="15.95" customHeight="1" x14ac:dyDescent="0.15">
      <c r="A84" s="4" t="s">
        <v>5</v>
      </c>
      <c r="B84" s="4" t="s">
        <v>9</v>
      </c>
      <c r="C84" s="4" t="s">
        <v>10</v>
      </c>
      <c r="D84" s="4" t="s">
        <v>8</v>
      </c>
      <c r="E84" s="4" t="s">
        <v>11</v>
      </c>
      <c r="F84" s="6"/>
      <c r="G84" s="6"/>
      <c r="H84" s="6"/>
      <c r="I84" s="6"/>
      <c r="J84" s="6"/>
      <c r="K84" s="6"/>
      <c r="L84" s="6"/>
      <c r="M84" s="6"/>
      <c r="N84" s="6"/>
      <c r="O84" s="364" t="s">
        <v>6</v>
      </c>
      <c r="P84" s="364"/>
    </row>
    <row r="85" spans="1:16" ht="15.95" customHeight="1" x14ac:dyDescent="0.15">
      <c r="A85" s="15"/>
      <c r="B85" s="29"/>
      <c r="C85" s="6"/>
      <c r="D85" s="6"/>
      <c r="E85" s="6"/>
      <c r="F85" s="4"/>
      <c r="G85" s="4"/>
      <c r="H85" s="4"/>
      <c r="I85" s="4"/>
      <c r="J85" s="4"/>
      <c r="K85" s="4"/>
      <c r="L85" s="4"/>
      <c r="M85" s="4"/>
      <c r="N85" s="4"/>
      <c r="O85" s="16">
        <v>0</v>
      </c>
      <c r="P85" s="17"/>
    </row>
    <row r="86" spans="1:16" ht="15.95" customHeight="1" x14ac:dyDescent="0.15">
      <c r="A86" s="15"/>
      <c r="B86" s="29"/>
      <c r="C86" s="6"/>
      <c r="D86" s="6"/>
      <c r="E86" s="6"/>
      <c r="F86" s="4"/>
      <c r="G86" s="4"/>
      <c r="H86" s="4"/>
      <c r="I86" s="4"/>
      <c r="J86" s="4"/>
      <c r="K86" s="4"/>
      <c r="L86" s="4"/>
      <c r="M86" s="4"/>
      <c r="N86" s="4"/>
      <c r="O86" s="16">
        <v>0</v>
      </c>
      <c r="P86" s="17"/>
    </row>
    <row r="87" spans="1:16" ht="15.95" customHeight="1" x14ac:dyDescent="0.15">
      <c r="A87" s="15"/>
      <c r="B87" s="29"/>
      <c r="C87" s="6"/>
      <c r="D87" s="6"/>
      <c r="E87" s="6"/>
      <c r="F87" s="4"/>
      <c r="G87" s="4"/>
      <c r="H87" s="4"/>
      <c r="I87" s="4"/>
      <c r="J87" s="4"/>
      <c r="K87" s="4"/>
      <c r="L87" s="4"/>
      <c r="M87" s="4"/>
      <c r="N87" s="4"/>
      <c r="O87" s="16">
        <v>0</v>
      </c>
      <c r="P87" s="17"/>
    </row>
    <row r="88" spans="1:16" ht="15.95" customHeight="1" x14ac:dyDescent="0.15">
      <c r="A88" s="15"/>
      <c r="B88" s="29"/>
      <c r="C88" s="6"/>
      <c r="D88" s="6"/>
      <c r="E88" s="6"/>
      <c r="F88" s="4"/>
      <c r="G88" s="4"/>
      <c r="H88" s="4"/>
      <c r="I88" s="4"/>
      <c r="J88" s="4"/>
      <c r="K88" s="4"/>
      <c r="L88" s="4"/>
      <c r="M88" s="4"/>
      <c r="N88" s="4"/>
      <c r="O88" s="16">
        <v>0</v>
      </c>
      <c r="P88" s="17"/>
    </row>
    <row r="89" spans="1:16" ht="15.95" customHeight="1" x14ac:dyDescent="0.15">
      <c r="A89" s="15"/>
      <c r="B89" s="29"/>
      <c r="C89" s="6"/>
      <c r="D89" s="6"/>
      <c r="E89" s="6"/>
      <c r="F89" s="4"/>
      <c r="G89" s="4"/>
      <c r="H89" s="4"/>
      <c r="I89" s="4"/>
      <c r="J89" s="4"/>
      <c r="K89" s="4"/>
      <c r="L89" s="4"/>
      <c r="M89" s="4"/>
      <c r="N89" s="4"/>
      <c r="O89" s="16">
        <v>0</v>
      </c>
      <c r="P89" s="17"/>
    </row>
    <row r="90" spans="1:16" ht="15.95" customHeight="1" x14ac:dyDescent="0.15">
      <c r="A90" s="15"/>
      <c r="B90" s="29"/>
      <c r="C90" s="6"/>
      <c r="D90" s="6"/>
      <c r="E90" s="6"/>
      <c r="F90" s="4"/>
      <c r="G90" s="4"/>
      <c r="H90" s="4"/>
      <c r="I90" s="4"/>
      <c r="J90" s="4"/>
      <c r="K90" s="4"/>
      <c r="L90" s="4"/>
      <c r="M90" s="4"/>
      <c r="N90" s="4"/>
      <c r="O90" s="16">
        <v>0</v>
      </c>
      <c r="P90" s="17"/>
    </row>
    <row r="91" spans="1:16" ht="15.95" customHeight="1" x14ac:dyDescent="0.15">
      <c r="A91" s="15"/>
      <c r="B91" s="29"/>
      <c r="C91" s="6"/>
      <c r="D91" s="6"/>
      <c r="E91" s="6"/>
      <c r="F91" s="4"/>
      <c r="G91" s="4"/>
      <c r="H91" s="4"/>
      <c r="I91" s="4"/>
      <c r="J91" s="4"/>
      <c r="K91" s="4"/>
      <c r="L91" s="4"/>
      <c r="M91" s="4"/>
      <c r="N91" s="4"/>
      <c r="O91" s="16">
        <v>0</v>
      </c>
      <c r="P91" s="17"/>
    </row>
    <row r="92" spans="1:16" ht="15.95" customHeight="1" x14ac:dyDescent="0.15">
      <c r="A92" s="15"/>
      <c r="B92" s="29"/>
      <c r="C92" s="6"/>
      <c r="D92" s="6"/>
      <c r="E92" s="6"/>
      <c r="F92" s="4"/>
      <c r="G92" s="4"/>
      <c r="H92" s="4"/>
      <c r="I92" s="4"/>
      <c r="J92" s="4"/>
      <c r="K92" s="4"/>
      <c r="L92" s="4"/>
      <c r="M92" s="4"/>
      <c r="N92" s="4"/>
      <c r="O92" s="16">
        <v>0</v>
      </c>
      <c r="P92" s="17"/>
    </row>
    <row r="93" spans="1:16" ht="15.95" customHeight="1" x14ac:dyDescent="0.15">
      <c r="A93" s="15"/>
      <c r="B93" s="29"/>
      <c r="C93" s="6"/>
      <c r="D93" s="6"/>
      <c r="E93" s="6"/>
      <c r="F93" s="4"/>
      <c r="G93" s="4"/>
      <c r="H93" s="4"/>
      <c r="I93" s="4"/>
      <c r="J93" s="4"/>
      <c r="K93" s="4"/>
      <c r="L93" s="4"/>
      <c r="M93" s="4"/>
      <c r="N93" s="4"/>
      <c r="O93" s="16">
        <v>0</v>
      </c>
      <c r="P93" s="17"/>
    </row>
    <row r="94" spans="1:16" ht="15.95" customHeight="1" x14ac:dyDescent="0.15">
      <c r="A94" s="15"/>
      <c r="B94" s="29"/>
      <c r="C94" s="6"/>
      <c r="D94" s="6"/>
      <c r="E94" s="6"/>
      <c r="F94" s="4"/>
      <c r="G94" s="4"/>
      <c r="H94" s="4"/>
      <c r="I94" s="4"/>
      <c r="J94" s="4"/>
      <c r="K94" s="4"/>
      <c r="L94" s="4"/>
      <c r="M94" s="4"/>
      <c r="N94" s="4"/>
      <c r="O94" s="16">
        <v>0</v>
      </c>
      <c r="P94" s="17"/>
    </row>
    <row r="95" spans="1:16" ht="15.95" customHeight="1" x14ac:dyDescent="0.15">
      <c r="A95" s="15"/>
      <c r="B95" s="29"/>
      <c r="C95" s="6"/>
      <c r="D95" s="6"/>
      <c r="E95" s="6"/>
      <c r="F95" s="4"/>
      <c r="G95" s="4"/>
      <c r="H95" s="4"/>
      <c r="I95" s="4"/>
      <c r="J95" s="4"/>
      <c r="K95" s="4"/>
      <c r="L95" s="4"/>
      <c r="M95" s="4"/>
      <c r="N95" s="4"/>
      <c r="O95" s="16">
        <v>0</v>
      </c>
      <c r="P95" s="17"/>
    </row>
    <row r="96" spans="1:16" ht="15.95" customHeight="1" x14ac:dyDescent="0.15">
      <c r="A96" s="15"/>
      <c r="B96" s="29"/>
      <c r="C96" s="6"/>
      <c r="D96" s="6"/>
      <c r="E96" s="6"/>
      <c r="F96" s="4"/>
      <c r="G96" s="4"/>
      <c r="H96" s="4"/>
      <c r="I96" s="4"/>
      <c r="J96" s="4"/>
      <c r="K96" s="4"/>
      <c r="L96" s="4"/>
      <c r="M96" s="4"/>
      <c r="N96" s="4"/>
      <c r="O96" s="16">
        <v>0</v>
      </c>
      <c r="P96" s="17"/>
    </row>
    <row r="97" spans="1:16" ht="15.95" customHeight="1" x14ac:dyDescent="0.15">
      <c r="A97" s="15"/>
      <c r="B97" s="29"/>
      <c r="C97" s="6"/>
      <c r="D97" s="6"/>
      <c r="E97" s="6"/>
      <c r="F97" s="4"/>
      <c r="G97" s="4"/>
      <c r="H97" s="4"/>
      <c r="I97" s="4"/>
      <c r="J97" s="4"/>
      <c r="K97" s="4"/>
      <c r="L97" s="4"/>
      <c r="M97" s="4"/>
      <c r="N97" s="4"/>
      <c r="O97" s="16">
        <v>0</v>
      </c>
      <c r="P97" s="17"/>
    </row>
    <row r="98" spans="1:16" ht="15.95" customHeight="1" x14ac:dyDescent="0.15">
      <c r="A98" s="15"/>
      <c r="B98" s="29"/>
      <c r="C98" s="6"/>
      <c r="D98" s="6"/>
      <c r="E98" s="6"/>
      <c r="F98" s="4"/>
      <c r="G98" s="4"/>
      <c r="H98" s="4"/>
      <c r="I98" s="4"/>
      <c r="J98" s="4"/>
      <c r="K98" s="4"/>
      <c r="L98" s="4"/>
      <c r="M98" s="4"/>
      <c r="N98" s="4"/>
      <c r="O98" s="16">
        <v>0</v>
      </c>
      <c r="P98" s="17"/>
    </row>
    <row r="99" spans="1:16" ht="15.95" customHeight="1" x14ac:dyDescent="0.15">
      <c r="A99" s="15"/>
      <c r="B99" s="29"/>
      <c r="C99" s="6"/>
      <c r="D99" s="6"/>
      <c r="E99" s="6"/>
      <c r="F99" s="4"/>
      <c r="G99" s="4"/>
      <c r="H99" s="4"/>
      <c r="I99" s="4"/>
      <c r="J99" s="4"/>
      <c r="K99" s="4"/>
      <c r="L99" s="4"/>
      <c r="M99" s="4"/>
      <c r="N99" s="4"/>
      <c r="O99" s="16">
        <v>0</v>
      </c>
      <c r="P99" s="17"/>
    </row>
    <row r="100" spans="1:16" ht="15.95" customHeight="1" x14ac:dyDescent="0.15">
      <c r="A100" s="15"/>
      <c r="B100" s="29"/>
      <c r="C100" s="6"/>
      <c r="D100" s="6"/>
      <c r="E100" s="6"/>
      <c r="F100" s="4"/>
      <c r="G100" s="4"/>
      <c r="H100" s="4"/>
      <c r="I100" s="4"/>
      <c r="J100" s="4"/>
      <c r="K100" s="4"/>
      <c r="L100" s="4"/>
      <c r="M100" s="4"/>
      <c r="N100" s="4"/>
      <c r="O100" s="16">
        <v>0</v>
      </c>
      <c r="P100" s="17"/>
    </row>
    <row r="101" spans="1:16" ht="15.95" customHeight="1" x14ac:dyDescent="0.15">
      <c r="A101" s="15"/>
      <c r="B101" s="29"/>
      <c r="C101" s="6"/>
      <c r="D101" s="6"/>
      <c r="E101" s="6"/>
      <c r="F101" s="4"/>
      <c r="G101" s="4"/>
      <c r="H101" s="4"/>
      <c r="I101" s="4"/>
      <c r="J101" s="4"/>
      <c r="K101" s="4"/>
      <c r="L101" s="4"/>
      <c r="M101" s="4"/>
      <c r="N101" s="4"/>
      <c r="O101" s="16">
        <v>0</v>
      </c>
      <c r="P101" s="17"/>
    </row>
    <row r="102" spans="1:16" ht="15.95" customHeight="1" x14ac:dyDescent="0.15">
      <c r="A102" s="15"/>
      <c r="B102" s="29"/>
      <c r="C102" s="6"/>
      <c r="D102" s="6"/>
      <c r="E102" s="6"/>
      <c r="F102" s="4"/>
      <c r="G102" s="4"/>
      <c r="H102" s="4"/>
      <c r="I102" s="4"/>
      <c r="J102" s="4"/>
      <c r="K102" s="4"/>
      <c r="L102" s="4"/>
      <c r="M102" s="4"/>
      <c r="N102" s="4"/>
      <c r="O102" s="16">
        <v>0</v>
      </c>
      <c r="P102" s="17"/>
    </row>
    <row r="103" spans="1:16" ht="15.95" customHeight="1" x14ac:dyDescent="0.15">
      <c r="A103" s="15"/>
      <c r="B103" s="29"/>
      <c r="C103" s="6"/>
      <c r="D103" s="6"/>
      <c r="E103" s="6"/>
      <c r="F103" s="4"/>
      <c r="G103" s="4"/>
      <c r="H103" s="4"/>
      <c r="I103" s="4"/>
      <c r="J103" s="4"/>
      <c r="K103" s="4"/>
      <c r="L103" s="4"/>
      <c r="M103" s="4"/>
      <c r="N103" s="4"/>
      <c r="O103" s="16">
        <v>0</v>
      </c>
      <c r="P103" s="17"/>
    </row>
    <row r="104" spans="1:16" ht="15.95" customHeight="1" x14ac:dyDescent="0.15">
      <c r="A104" s="15"/>
      <c r="B104" s="29"/>
      <c r="C104" s="6"/>
      <c r="D104" s="6"/>
      <c r="E104" s="6"/>
      <c r="F104" s="4"/>
      <c r="G104" s="4"/>
      <c r="H104" s="4"/>
      <c r="I104" s="4"/>
      <c r="J104" s="4"/>
      <c r="K104" s="4"/>
      <c r="L104" s="4"/>
      <c r="M104" s="4"/>
      <c r="N104" s="4"/>
      <c r="O104" s="16">
        <v>0</v>
      </c>
      <c r="P104" s="17"/>
    </row>
    <row r="105" spans="1:16" ht="15.95" customHeight="1" x14ac:dyDescent="0.15">
      <c r="A105" s="15"/>
      <c r="B105" s="29"/>
      <c r="C105" s="6"/>
      <c r="D105" s="6"/>
      <c r="E105" s="6"/>
      <c r="F105" s="4"/>
      <c r="G105" s="4"/>
      <c r="H105" s="4"/>
      <c r="I105" s="4"/>
      <c r="J105" s="4"/>
      <c r="K105" s="4"/>
      <c r="L105" s="4"/>
      <c r="M105" s="4"/>
      <c r="N105" s="4"/>
      <c r="O105" s="16">
        <v>0</v>
      </c>
      <c r="P105" s="17"/>
    </row>
    <row r="106" spans="1:16" ht="15.95" customHeight="1" x14ac:dyDescent="0.15">
      <c r="A106" s="15"/>
      <c r="B106" s="29"/>
      <c r="C106" s="6"/>
      <c r="D106" s="6"/>
      <c r="E106" s="6"/>
      <c r="F106" s="4"/>
      <c r="G106" s="4"/>
      <c r="H106" s="4"/>
      <c r="I106" s="4"/>
      <c r="J106" s="4"/>
      <c r="K106" s="4"/>
      <c r="L106" s="4"/>
      <c r="M106" s="4"/>
      <c r="N106" s="4"/>
      <c r="O106" s="16">
        <v>0</v>
      </c>
      <c r="P106" s="17"/>
    </row>
    <row r="107" spans="1:16" ht="15.95" customHeight="1" x14ac:dyDescent="0.15">
      <c r="A107" s="15"/>
      <c r="B107" s="29"/>
      <c r="C107" s="6"/>
      <c r="D107" s="6"/>
      <c r="E107" s="6"/>
      <c r="F107" s="4"/>
      <c r="G107" s="4"/>
      <c r="H107" s="4"/>
      <c r="I107" s="4"/>
      <c r="J107" s="4"/>
      <c r="K107" s="4"/>
      <c r="L107" s="4"/>
      <c r="M107" s="4"/>
      <c r="N107" s="4"/>
      <c r="O107" s="16">
        <v>0</v>
      </c>
      <c r="P107" s="17"/>
    </row>
    <row r="108" spans="1:16" ht="15.95" customHeight="1" x14ac:dyDescent="0.15">
      <c r="A108" s="15"/>
      <c r="B108" s="29"/>
      <c r="C108" s="6"/>
      <c r="D108" s="6"/>
      <c r="E108" s="6"/>
      <c r="F108" s="4"/>
      <c r="G108" s="4"/>
      <c r="H108" s="4"/>
      <c r="I108" s="4"/>
      <c r="J108" s="4"/>
      <c r="K108" s="4"/>
      <c r="L108" s="4"/>
      <c r="M108" s="4"/>
      <c r="N108" s="4"/>
      <c r="O108" s="16">
        <v>0</v>
      </c>
      <c r="P108" s="17"/>
    </row>
    <row r="109" spans="1:16" ht="15.95" customHeight="1" x14ac:dyDescent="0.15">
      <c r="A109" s="15"/>
      <c r="B109" s="29"/>
      <c r="C109" s="6"/>
      <c r="D109" s="6"/>
      <c r="E109" s="6"/>
      <c r="F109" s="4"/>
      <c r="G109" s="4"/>
      <c r="H109" s="4"/>
      <c r="I109" s="4"/>
      <c r="J109" s="4"/>
      <c r="K109" s="4"/>
      <c r="L109" s="4"/>
      <c r="M109" s="4"/>
      <c r="N109" s="4"/>
      <c r="O109" s="16">
        <v>0</v>
      </c>
      <c r="P109" s="17"/>
    </row>
    <row r="110" spans="1:16" ht="15.95" customHeight="1" x14ac:dyDescent="0.15">
      <c r="A110" s="15"/>
      <c r="B110" s="29"/>
      <c r="C110" s="6"/>
      <c r="D110" s="6"/>
      <c r="E110" s="6"/>
      <c r="F110" s="4"/>
      <c r="G110" s="4"/>
      <c r="H110" s="4"/>
      <c r="I110" s="4"/>
      <c r="J110" s="4"/>
      <c r="K110" s="4"/>
      <c r="L110" s="4"/>
      <c r="M110" s="4"/>
      <c r="N110" s="4"/>
      <c r="O110" s="16">
        <v>0</v>
      </c>
      <c r="P110" s="17"/>
    </row>
    <row r="111" spans="1:16" ht="15.95" customHeight="1" x14ac:dyDescent="0.15">
      <c r="A111" s="15"/>
      <c r="B111" s="29"/>
      <c r="C111" s="6"/>
      <c r="D111" s="6"/>
      <c r="E111" s="6"/>
      <c r="F111" s="4"/>
      <c r="G111" s="4"/>
      <c r="H111" s="4"/>
      <c r="I111" s="4"/>
      <c r="J111" s="4"/>
      <c r="K111" s="4"/>
      <c r="L111" s="4"/>
      <c r="M111" s="4"/>
      <c r="N111" s="4"/>
      <c r="O111" s="16">
        <v>0</v>
      </c>
      <c r="P111" s="17"/>
    </row>
    <row r="112" spans="1:16" ht="15.95" customHeight="1" x14ac:dyDescent="0.15">
      <c r="A112" s="15"/>
      <c r="B112" s="29"/>
      <c r="C112" s="6"/>
      <c r="D112" s="6"/>
      <c r="E112" s="6"/>
      <c r="F112" s="4"/>
      <c r="G112" s="4"/>
      <c r="H112" s="4"/>
      <c r="I112" s="4"/>
      <c r="J112" s="4"/>
      <c r="K112" s="4"/>
      <c r="L112" s="4"/>
      <c r="M112" s="4"/>
      <c r="N112" s="4"/>
      <c r="O112" s="16">
        <v>0</v>
      </c>
      <c r="P112" s="17"/>
    </row>
    <row r="113" spans="1:16" ht="15.95" customHeight="1" x14ac:dyDescent="0.15">
      <c r="A113" s="15"/>
      <c r="B113" s="29"/>
      <c r="C113" s="6"/>
      <c r="D113" s="6"/>
      <c r="E113" s="6"/>
      <c r="F113" s="4"/>
      <c r="G113" s="4"/>
      <c r="H113" s="4"/>
      <c r="I113" s="4"/>
      <c r="J113" s="4"/>
      <c r="K113" s="4"/>
      <c r="L113" s="4"/>
      <c r="M113" s="4"/>
      <c r="N113" s="4"/>
      <c r="O113" s="16">
        <v>0</v>
      </c>
      <c r="P113" s="17"/>
    </row>
    <row r="114" spans="1:16" ht="15.95" customHeight="1" x14ac:dyDescent="0.15">
      <c r="A114" s="15"/>
      <c r="B114" s="29"/>
      <c r="C114" s="6"/>
      <c r="D114" s="6"/>
      <c r="E114" s="6"/>
      <c r="F114" s="4"/>
      <c r="G114" s="4"/>
      <c r="H114" s="4"/>
      <c r="I114" s="4"/>
      <c r="J114" s="4"/>
      <c r="K114" s="4"/>
      <c r="L114" s="4"/>
      <c r="M114" s="4"/>
      <c r="N114" s="4"/>
      <c r="O114" s="16">
        <v>0</v>
      </c>
      <c r="P114" s="17"/>
    </row>
    <row r="115" spans="1:16" ht="15.95" customHeight="1" x14ac:dyDescent="0.15">
      <c r="A115" s="15"/>
      <c r="B115" s="29"/>
      <c r="C115" s="6"/>
      <c r="D115" s="6"/>
      <c r="E115" s="6"/>
      <c r="F115" s="4"/>
      <c r="G115" s="4"/>
      <c r="H115" s="4"/>
      <c r="I115" s="4"/>
      <c r="J115" s="4"/>
      <c r="K115" s="4"/>
      <c r="L115" s="4"/>
      <c r="M115" s="4"/>
      <c r="N115" s="4"/>
      <c r="O115" s="16">
        <v>0</v>
      </c>
      <c r="P115" s="17"/>
    </row>
    <row r="116" spans="1:16" ht="15.95" customHeight="1" x14ac:dyDescent="0.15">
      <c r="A116" s="15"/>
      <c r="B116" s="29"/>
      <c r="C116" s="6"/>
      <c r="D116" s="6"/>
      <c r="E116" s="6"/>
      <c r="F116" s="4"/>
      <c r="G116" s="4"/>
      <c r="H116" s="4"/>
      <c r="I116" s="4"/>
      <c r="J116" s="4"/>
      <c r="K116" s="4"/>
      <c r="L116" s="4"/>
      <c r="M116" s="4"/>
      <c r="N116" s="4"/>
      <c r="O116" s="16">
        <v>0</v>
      </c>
      <c r="P116" s="17"/>
    </row>
    <row r="117" spans="1:16" ht="15.95" customHeight="1" x14ac:dyDescent="0.15">
      <c r="A117" s="15"/>
      <c r="B117" s="29"/>
      <c r="C117" s="6"/>
      <c r="D117" s="6"/>
      <c r="E117" s="6"/>
      <c r="F117" s="4"/>
      <c r="G117" s="4"/>
      <c r="H117" s="4"/>
      <c r="I117" s="4"/>
      <c r="J117" s="4"/>
      <c r="K117" s="4"/>
      <c r="L117" s="4"/>
      <c r="M117" s="4"/>
      <c r="N117" s="4"/>
      <c r="O117" s="16">
        <v>0</v>
      </c>
      <c r="P117" s="17"/>
    </row>
    <row r="118" spans="1:16" ht="15.95" customHeight="1" x14ac:dyDescent="0.15">
      <c r="A118" s="15"/>
      <c r="B118" s="29"/>
      <c r="C118" s="6"/>
      <c r="D118" s="6"/>
      <c r="E118" s="6"/>
      <c r="F118" s="4"/>
      <c r="G118" s="4"/>
      <c r="H118" s="4"/>
      <c r="I118" s="4"/>
      <c r="J118" s="4"/>
      <c r="K118" s="4"/>
      <c r="L118" s="4"/>
      <c r="M118" s="4"/>
      <c r="N118" s="4"/>
      <c r="O118" s="16">
        <v>0</v>
      </c>
      <c r="P118" s="17"/>
    </row>
    <row r="119" spans="1:16" ht="15.95" customHeight="1" x14ac:dyDescent="0.15">
      <c r="A119" s="15"/>
      <c r="B119" s="29"/>
      <c r="C119" s="6"/>
      <c r="D119" s="6"/>
      <c r="E119" s="6"/>
      <c r="F119" s="4"/>
      <c r="G119" s="4"/>
      <c r="H119" s="4"/>
      <c r="I119" s="4"/>
      <c r="J119" s="4"/>
      <c r="K119" s="4"/>
      <c r="L119" s="4"/>
      <c r="M119" s="4"/>
      <c r="N119" s="4"/>
      <c r="O119" s="16">
        <v>0</v>
      </c>
      <c r="P119" s="17"/>
    </row>
    <row r="120" spans="1:16" ht="15.95" customHeight="1" x14ac:dyDescent="0.15">
      <c r="A120" s="15"/>
      <c r="B120" s="29"/>
      <c r="C120" s="6"/>
      <c r="D120" s="6"/>
      <c r="E120" s="6"/>
      <c r="F120" s="4"/>
      <c r="G120" s="4"/>
      <c r="H120" s="4"/>
      <c r="I120" s="4"/>
      <c r="J120" s="4"/>
      <c r="K120" s="4"/>
      <c r="L120" s="4"/>
      <c r="M120" s="4"/>
      <c r="N120" s="4"/>
      <c r="O120" s="16">
        <v>0</v>
      </c>
      <c r="P120" s="17"/>
    </row>
    <row r="121" spans="1:16" ht="15.95" customHeight="1" x14ac:dyDescent="0.15">
      <c r="A121" s="15"/>
      <c r="B121" s="29"/>
      <c r="C121" s="6"/>
      <c r="D121" s="6"/>
      <c r="E121" s="6"/>
      <c r="F121" s="4"/>
      <c r="G121" s="4"/>
      <c r="H121" s="4"/>
      <c r="I121" s="4"/>
      <c r="J121" s="4"/>
      <c r="K121" s="4"/>
      <c r="L121" s="4"/>
      <c r="M121" s="4"/>
      <c r="N121" s="4"/>
      <c r="O121" s="16">
        <v>0</v>
      </c>
      <c r="P121" s="17"/>
    </row>
    <row r="122" spans="1:16" ht="15.95" customHeight="1" x14ac:dyDescent="0.15">
      <c r="A122" s="15"/>
      <c r="B122" s="29"/>
      <c r="C122" s="6"/>
      <c r="D122" s="6"/>
      <c r="E122" s="6"/>
      <c r="F122" s="4"/>
      <c r="G122" s="4"/>
      <c r="H122" s="4"/>
      <c r="I122" s="4"/>
      <c r="J122" s="4"/>
      <c r="K122" s="4"/>
      <c r="L122" s="4"/>
      <c r="M122" s="4"/>
      <c r="N122" s="4"/>
      <c r="O122" s="16">
        <v>0</v>
      </c>
      <c r="P122" s="17"/>
    </row>
    <row r="123" spans="1:16" ht="15.95" customHeight="1" x14ac:dyDescent="0.15">
      <c r="A123" s="15"/>
      <c r="B123" s="29"/>
      <c r="C123" s="6"/>
      <c r="D123" s="6"/>
      <c r="E123" s="6"/>
      <c r="F123" s="4"/>
      <c r="G123" s="4"/>
      <c r="H123" s="4"/>
      <c r="I123" s="4"/>
      <c r="J123" s="4"/>
      <c r="K123" s="4"/>
      <c r="L123" s="4"/>
      <c r="M123" s="4"/>
      <c r="N123" s="4"/>
      <c r="O123" s="16">
        <v>0</v>
      </c>
      <c r="P123" s="17"/>
    </row>
  </sheetData>
  <mergeCells count="6">
    <mergeCell ref="O84:P84"/>
    <mergeCell ref="A1:C1"/>
    <mergeCell ref="O3:P3"/>
    <mergeCell ref="A40:C40"/>
    <mergeCell ref="O42:P42"/>
    <mergeCell ref="A82:C82"/>
  </mergeCells>
  <phoneticPr fontId="1"/>
  <dataValidations count="4">
    <dataValidation type="list" allowBlank="1" showInputMessage="1" sqref="C43:C81 C85:C123 C4:C39">
      <formula1>フランジ規格</formula1>
    </dataValidation>
    <dataValidation type="list" allowBlank="1" showInputMessage="1" showErrorMessage="1" sqref="P43:P81 P85:P123 P4:P39">
      <formula1>単位</formula1>
    </dataValidation>
    <dataValidation type="list" allowBlank="1" showInputMessage="1" sqref="B85:B123 B43:B81 B4:B39">
      <formula1>弁類材質</formula1>
    </dataValidation>
    <dataValidation type="list" allowBlank="1" showInputMessage="1" sqref="F3:N3 F84:N84 F42:N42">
      <formula1>管名称</formula1>
    </dataValidation>
  </dataValidations>
  <printOptions horizontalCentered="1" verticalCentered="1"/>
  <pageMargins left="0.31496062992125984" right="0.31496062992125984" top="0.74803149606299213" bottom="0.35433070866141736" header="0.31496062992125984" footer="0.31496062992125984"/>
  <pageSetup paperSize="9" scale="84" orientation="landscape" verticalDpi="1200" r:id="rId1"/>
  <rowBreaks count="2" manualBreakCount="2">
    <brk id="39" max="16383" man="1"/>
    <brk id="8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rgb="FF8E1997"/>
    <pageSetUpPr fitToPage="1"/>
  </sheetPr>
  <dimension ref="A1:AJ102"/>
  <sheetViews>
    <sheetView showZeros="0" view="pageBreakPreview" topLeftCell="A52" zoomScaleNormal="100" zoomScaleSheetLayoutView="100" workbookViewId="0">
      <selection activeCell="E52" sqref="E52"/>
    </sheetView>
  </sheetViews>
  <sheetFormatPr defaultColWidth="9" defaultRowHeight="15.95" customHeight="1" x14ac:dyDescent="0.15"/>
  <cols>
    <col min="1" max="1" width="6" style="1" bestFit="1" customWidth="1"/>
    <col min="2" max="5" width="5.625" style="1" customWidth="1"/>
    <col min="6" max="13" width="6.25" style="1" customWidth="1"/>
    <col min="14" max="14" width="3.75" style="1" customWidth="1"/>
    <col min="15" max="15" width="6" style="1" bestFit="1" customWidth="1"/>
    <col min="16" max="19" width="5.625" style="1" customWidth="1"/>
    <col min="20" max="27" width="6.25" style="1" customWidth="1"/>
    <col min="28" max="29" width="9" style="1"/>
    <col min="30" max="30" width="14.25" style="1" customWidth="1"/>
    <col min="31" max="31" width="10" style="1" customWidth="1"/>
    <col min="32" max="32" width="4.75" style="1" customWidth="1"/>
    <col min="33" max="33" width="8.875" style="1" customWidth="1"/>
    <col min="34" max="34" width="5.875" style="1" customWidth="1"/>
    <col min="35" max="35" width="9.75" style="1" customWidth="1"/>
    <col min="36" max="36" width="5.875" style="1" customWidth="1"/>
    <col min="37" max="16384" width="9" style="1"/>
  </cols>
  <sheetData>
    <row r="1" spans="1:36" ht="15.95" customHeight="1" x14ac:dyDescent="0.15">
      <c r="A1" s="26" t="s">
        <v>69</v>
      </c>
      <c r="B1" s="26"/>
      <c r="C1" s="26"/>
      <c r="D1" s="26"/>
      <c r="AA1" s="24"/>
    </row>
    <row r="2" spans="1:36" ht="13.5" x14ac:dyDescent="0.15">
      <c r="A2" s="26"/>
      <c r="B2" s="26"/>
      <c r="C2" s="26"/>
      <c r="D2" s="26"/>
      <c r="AA2" s="10"/>
      <c r="AD2" s="11" t="s">
        <v>45</v>
      </c>
      <c r="AE2" s="11" t="s">
        <v>46</v>
      </c>
    </row>
    <row r="3" spans="1:36" ht="10.5" x14ac:dyDescent="0.15">
      <c r="A3" s="360" t="s">
        <v>49</v>
      </c>
      <c r="B3" s="361"/>
      <c r="C3" s="361"/>
      <c r="D3" s="361"/>
      <c r="E3" s="361"/>
      <c r="F3" s="361"/>
      <c r="G3" s="361"/>
      <c r="H3" s="361"/>
      <c r="I3" s="361"/>
      <c r="J3" s="361"/>
      <c r="K3" s="361"/>
      <c r="L3" s="361"/>
      <c r="M3" s="362"/>
      <c r="O3" s="360" t="s">
        <v>50</v>
      </c>
      <c r="P3" s="361"/>
      <c r="Q3" s="361"/>
      <c r="R3" s="361"/>
      <c r="S3" s="361"/>
      <c r="T3" s="361"/>
      <c r="U3" s="361"/>
      <c r="V3" s="361"/>
      <c r="W3" s="361"/>
      <c r="X3" s="361"/>
      <c r="Y3" s="361"/>
      <c r="Z3" s="361"/>
      <c r="AA3" s="362"/>
      <c r="AD3" s="11" t="s">
        <v>48</v>
      </c>
      <c r="AE3" s="1" t="s">
        <v>44</v>
      </c>
      <c r="AF3" s="1" t="s">
        <v>0</v>
      </c>
      <c r="AG3" s="1" t="s">
        <v>39</v>
      </c>
      <c r="AH3" s="1" t="s">
        <v>3</v>
      </c>
      <c r="AI3" s="1" t="s">
        <v>66</v>
      </c>
      <c r="AJ3" s="1" t="s">
        <v>47</v>
      </c>
    </row>
    <row r="4" spans="1:36" ht="10.5" x14ac:dyDescent="0.15">
      <c r="A4" s="363" t="s">
        <v>24</v>
      </c>
      <c r="B4" s="364" t="s">
        <v>23</v>
      </c>
      <c r="C4" s="364"/>
      <c r="D4" s="364"/>
      <c r="E4" s="364"/>
      <c r="F4" s="364" t="s">
        <v>16</v>
      </c>
      <c r="G4" s="364"/>
      <c r="H4" s="364" t="s">
        <v>68</v>
      </c>
      <c r="I4" s="364"/>
      <c r="J4" s="364" t="s">
        <v>17</v>
      </c>
      <c r="K4" s="364"/>
      <c r="L4" s="364" t="s">
        <v>25</v>
      </c>
      <c r="M4" s="364"/>
      <c r="O4" s="363" t="s">
        <v>24</v>
      </c>
      <c r="P4" s="364" t="s">
        <v>23</v>
      </c>
      <c r="Q4" s="364"/>
      <c r="R4" s="364"/>
      <c r="S4" s="364"/>
      <c r="T4" s="364" t="s">
        <v>16</v>
      </c>
      <c r="U4" s="364"/>
      <c r="V4" s="364" t="s">
        <v>68</v>
      </c>
      <c r="W4" s="364"/>
      <c r="X4" s="364" t="s">
        <v>17</v>
      </c>
      <c r="Y4" s="364"/>
      <c r="Z4" s="364" t="s">
        <v>25</v>
      </c>
      <c r="AA4" s="364"/>
      <c r="AD4" s="12">
        <v>0</v>
      </c>
      <c r="AE4" s="13">
        <v>0</v>
      </c>
      <c r="AF4" s="13">
        <v>0</v>
      </c>
      <c r="AG4" s="13">
        <v>0</v>
      </c>
      <c r="AH4" s="13">
        <v>0</v>
      </c>
      <c r="AI4" s="13">
        <v>0</v>
      </c>
      <c r="AJ4" s="13">
        <v>0</v>
      </c>
    </row>
    <row r="5" spans="1:36" ht="10.5" x14ac:dyDescent="0.15">
      <c r="A5" s="364"/>
      <c r="B5" s="364"/>
      <c r="C5" s="364"/>
      <c r="D5" s="364"/>
      <c r="E5" s="364"/>
      <c r="F5" s="364" t="s">
        <v>18</v>
      </c>
      <c r="G5" s="364"/>
      <c r="H5" s="364" t="s">
        <v>18</v>
      </c>
      <c r="I5" s="364"/>
      <c r="J5" s="364" t="s">
        <v>18</v>
      </c>
      <c r="K5" s="364"/>
      <c r="L5" s="364" t="s">
        <v>18</v>
      </c>
      <c r="M5" s="364"/>
      <c r="O5" s="364"/>
      <c r="P5" s="364"/>
      <c r="Q5" s="364"/>
      <c r="R5" s="364"/>
      <c r="S5" s="364"/>
      <c r="T5" s="364" t="s">
        <v>18</v>
      </c>
      <c r="U5" s="364"/>
      <c r="V5" s="364" t="s">
        <v>18</v>
      </c>
      <c r="W5" s="364"/>
      <c r="X5" s="364" t="s">
        <v>18</v>
      </c>
      <c r="Y5" s="364"/>
      <c r="Z5" s="364" t="s">
        <v>18</v>
      </c>
      <c r="AA5" s="364"/>
      <c r="AD5" s="12" t="s">
        <v>47</v>
      </c>
      <c r="AE5" s="13">
        <v>0</v>
      </c>
      <c r="AF5" s="13">
        <v>0</v>
      </c>
      <c r="AG5" s="13">
        <v>0</v>
      </c>
      <c r="AH5" s="13">
        <v>0</v>
      </c>
      <c r="AI5" s="13">
        <v>0</v>
      </c>
      <c r="AJ5" s="13">
        <v>0</v>
      </c>
    </row>
    <row r="6" spans="1:36" ht="31.5" x14ac:dyDescent="0.15">
      <c r="A6" s="364"/>
      <c r="B6" s="22" t="s">
        <v>1</v>
      </c>
      <c r="C6" s="23" t="s">
        <v>67</v>
      </c>
      <c r="D6" s="22" t="s">
        <v>2</v>
      </c>
      <c r="E6" s="22" t="s">
        <v>4</v>
      </c>
      <c r="F6" s="23" t="s">
        <v>21</v>
      </c>
      <c r="G6" s="23" t="s">
        <v>22</v>
      </c>
      <c r="H6" s="23" t="s">
        <v>21</v>
      </c>
      <c r="I6" s="23" t="s">
        <v>22</v>
      </c>
      <c r="J6" s="23" t="s">
        <v>21</v>
      </c>
      <c r="K6" s="23" t="s">
        <v>22</v>
      </c>
      <c r="L6" s="23" t="s">
        <v>21</v>
      </c>
      <c r="M6" s="23" t="s">
        <v>22</v>
      </c>
      <c r="O6" s="364"/>
      <c r="P6" s="22" t="s">
        <v>1</v>
      </c>
      <c r="Q6" s="23" t="s">
        <v>67</v>
      </c>
      <c r="R6" s="22" t="s">
        <v>2</v>
      </c>
      <c r="S6" s="22" t="s">
        <v>4</v>
      </c>
      <c r="T6" s="23" t="s">
        <v>21</v>
      </c>
      <c r="U6" s="23" t="s">
        <v>22</v>
      </c>
      <c r="V6" s="23" t="s">
        <v>21</v>
      </c>
      <c r="W6" s="23" t="s">
        <v>22</v>
      </c>
      <c r="X6" s="23" t="s">
        <v>21</v>
      </c>
      <c r="Y6" s="23" t="s">
        <v>22</v>
      </c>
      <c r="Z6" s="23" t="s">
        <v>21</v>
      </c>
      <c r="AA6" s="23" t="s">
        <v>22</v>
      </c>
      <c r="AD6"/>
      <c r="AE6"/>
      <c r="AF6"/>
      <c r="AG6"/>
      <c r="AH6"/>
      <c r="AI6"/>
      <c r="AJ6"/>
    </row>
    <row r="7" spans="1:36" ht="11.25" customHeight="1" x14ac:dyDescent="0.15">
      <c r="A7" s="22">
        <v>15</v>
      </c>
      <c r="B7" s="5">
        <v>0</v>
      </c>
      <c r="C7" s="5">
        <v>0</v>
      </c>
      <c r="D7" s="5">
        <v>0</v>
      </c>
      <c r="E7" s="5">
        <v>0</v>
      </c>
      <c r="F7" s="5">
        <v>0.13</v>
      </c>
      <c r="G7" s="5">
        <v>0</v>
      </c>
      <c r="H7" s="5">
        <v>0.16900000000000001</v>
      </c>
      <c r="I7" s="5">
        <v>0</v>
      </c>
      <c r="J7" s="5">
        <v>0.1</v>
      </c>
      <c r="K7" s="5">
        <v>0</v>
      </c>
      <c r="L7" s="5">
        <v>0.06</v>
      </c>
      <c r="M7" s="5">
        <v>0</v>
      </c>
      <c r="O7" s="22">
        <v>15</v>
      </c>
      <c r="P7" s="5">
        <v>0</v>
      </c>
      <c r="Q7" s="5">
        <v>0</v>
      </c>
      <c r="R7" s="5">
        <v>0</v>
      </c>
      <c r="S7" s="5">
        <v>0</v>
      </c>
      <c r="T7" s="5">
        <v>0.11</v>
      </c>
      <c r="U7" s="5">
        <v>0</v>
      </c>
      <c r="V7" s="5">
        <v>0.14300000000000002</v>
      </c>
      <c r="W7" s="5">
        <v>0</v>
      </c>
      <c r="X7" s="5">
        <v>0.08</v>
      </c>
      <c r="Y7" s="5">
        <v>0</v>
      </c>
      <c r="Z7" s="9">
        <v>0.06</v>
      </c>
      <c r="AA7" s="5">
        <v>0</v>
      </c>
      <c r="AD7"/>
      <c r="AE7"/>
      <c r="AF7"/>
      <c r="AG7"/>
      <c r="AH7"/>
      <c r="AI7"/>
      <c r="AJ7"/>
    </row>
    <row r="8" spans="1:36" ht="11.25" customHeight="1" x14ac:dyDescent="0.15">
      <c r="A8" s="22">
        <v>20</v>
      </c>
      <c r="B8" s="5">
        <v>0</v>
      </c>
      <c r="C8" s="5">
        <v>0</v>
      </c>
      <c r="D8" s="5">
        <v>0</v>
      </c>
      <c r="E8" s="5">
        <v>0</v>
      </c>
      <c r="F8" s="5">
        <v>0.16</v>
      </c>
      <c r="G8" s="5">
        <v>0</v>
      </c>
      <c r="H8" s="5">
        <v>0.20800000000000002</v>
      </c>
      <c r="I8" s="5">
        <v>0</v>
      </c>
      <c r="J8" s="5">
        <v>0.12</v>
      </c>
      <c r="K8" s="5">
        <v>0</v>
      </c>
      <c r="L8" s="5">
        <v>7.0000000000000007E-2</v>
      </c>
      <c r="M8" s="5">
        <v>0</v>
      </c>
      <c r="O8" s="22">
        <v>20</v>
      </c>
      <c r="P8" s="5">
        <v>0</v>
      </c>
      <c r="Q8" s="5">
        <v>0</v>
      </c>
      <c r="R8" s="5">
        <v>0</v>
      </c>
      <c r="S8" s="5">
        <v>0</v>
      </c>
      <c r="T8" s="5">
        <v>0.14000000000000001</v>
      </c>
      <c r="U8" s="5">
        <v>0</v>
      </c>
      <c r="V8" s="5">
        <v>0.18200000000000002</v>
      </c>
      <c r="W8" s="5">
        <v>0</v>
      </c>
      <c r="X8" s="5">
        <v>0.11</v>
      </c>
      <c r="Y8" s="5">
        <v>0</v>
      </c>
      <c r="Z8" s="9">
        <v>7.0000000000000007E-2</v>
      </c>
      <c r="AA8" s="5">
        <v>0</v>
      </c>
      <c r="AD8"/>
      <c r="AE8"/>
      <c r="AF8"/>
      <c r="AG8"/>
      <c r="AH8"/>
      <c r="AI8"/>
      <c r="AJ8"/>
    </row>
    <row r="9" spans="1:36" ht="11.25" customHeight="1" x14ac:dyDescent="0.15">
      <c r="A9" s="22">
        <v>25</v>
      </c>
      <c r="B9" s="5">
        <v>0</v>
      </c>
      <c r="C9" s="5">
        <v>0</v>
      </c>
      <c r="D9" s="5">
        <v>0</v>
      </c>
      <c r="E9" s="5">
        <v>0</v>
      </c>
      <c r="F9" s="5">
        <v>0.19</v>
      </c>
      <c r="G9" s="5">
        <v>0</v>
      </c>
      <c r="H9" s="5">
        <v>0.24700000000000003</v>
      </c>
      <c r="I9" s="5">
        <v>0</v>
      </c>
      <c r="J9" s="5">
        <v>0.15</v>
      </c>
      <c r="K9" s="5">
        <v>0</v>
      </c>
      <c r="L9" s="5">
        <v>0.09</v>
      </c>
      <c r="M9" s="5">
        <v>0</v>
      </c>
      <c r="O9" s="22">
        <v>25</v>
      </c>
      <c r="P9" s="5">
        <v>0</v>
      </c>
      <c r="Q9" s="5">
        <v>0</v>
      </c>
      <c r="R9" s="5">
        <v>0</v>
      </c>
      <c r="S9" s="5">
        <v>0</v>
      </c>
      <c r="T9" s="5">
        <v>0.16</v>
      </c>
      <c r="U9" s="5">
        <v>0</v>
      </c>
      <c r="V9" s="5">
        <v>0.20800000000000002</v>
      </c>
      <c r="W9" s="5">
        <v>0</v>
      </c>
      <c r="X9" s="5">
        <v>0.12</v>
      </c>
      <c r="Y9" s="5">
        <v>0</v>
      </c>
      <c r="Z9" s="9">
        <v>0.09</v>
      </c>
      <c r="AA9" s="5">
        <v>0</v>
      </c>
      <c r="AD9"/>
      <c r="AE9"/>
      <c r="AF9"/>
      <c r="AG9"/>
      <c r="AH9"/>
      <c r="AI9"/>
      <c r="AJ9"/>
    </row>
    <row r="10" spans="1:36" ht="11.25" customHeight="1" x14ac:dyDescent="0.15">
      <c r="A10" s="22">
        <v>32</v>
      </c>
      <c r="B10" s="5">
        <v>0</v>
      </c>
      <c r="C10" s="5">
        <v>0</v>
      </c>
      <c r="D10" s="5">
        <v>0</v>
      </c>
      <c r="E10" s="5">
        <v>0</v>
      </c>
      <c r="F10" s="5">
        <v>0.23</v>
      </c>
      <c r="G10" s="5">
        <v>0</v>
      </c>
      <c r="H10" s="5">
        <v>0.29900000000000004</v>
      </c>
      <c r="I10" s="5">
        <v>0</v>
      </c>
      <c r="J10" s="5">
        <v>0.18</v>
      </c>
      <c r="K10" s="5">
        <v>0</v>
      </c>
      <c r="L10" s="5">
        <v>0.11</v>
      </c>
      <c r="M10" s="5">
        <v>0</v>
      </c>
      <c r="O10" s="22">
        <v>32</v>
      </c>
      <c r="P10" s="5">
        <v>0</v>
      </c>
      <c r="Q10" s="5">
        <v>0</v>
      </c>
      <c r="R10" s="5">
        <v>0</v>
      </c>
      <c r="S10" s="5">
        <v>0</v>
      </c>
      <c r="T10" s="5">
        <v>0.19</v>
      </c>
      <c r="U10" s="5">
        <v>0</v>
      </c>
      <c r="V10" s="5">
        <v>0.24700000000000003</v>
      </c>
      <c r="W10" s="5">
        <v>0</v>
      </c>
      <c r="X10" s="5">
        <v>0.15</v>
      </c>
      <c r="Y10" s="5">
        <v>0</v>
      </c>
      <c r="Z10" s="9">
        <v>0.11</v>
      </c>
      <c r="AA10" s="5">
        <v>0</v>
      </c>
      <c r="AD10"/>
      <c r="AE10"/>
      <c r="AF10"/>
      <c r="AG10"/>
      <c r="AH10"/>
      <c r="AI10"/>
      <c r="AJ10"/>
    </row>
    <row r="11" spans="1:36" ht="11.25" customHeight="1" x14ac:dyDescent="0.15">
      <c r="A11" s="22">
        <v>40</v>
      </c>
      <c r="B11" s="5">
        <v>0</v>
      </c>
      <c r="C11" s="5">
        <v>0</v>
      </c>
      <c r="D11" s="5">
        <v>0</v>
      </c>
      <c r="E11" s="5">
        <v>0</v>
      </c>
      <c r="F11" s="5">
        <v>0.27</v>
      </c>
      <c r="G11" s="5">
        <v>0</v>
      </c>
      <c r="H11" s="5">
        <v>0.35100000000000003</v>
      </c>
      <c r="I11" s="5">
        <v>0</v>
      </c>
      <c r="J11" s="5">
        <v>0.21</v>
      </c>
      <c r="K11" s="5">
        <v>0</v>
      </c>
      <c r="L11" s="5">
        <v>0.12</v>
      </c>
      <c r="M11" s="5">
        <v>0</v>
      </c>
      <c r="O11" s="22">
        <v>40</v>
      </c>
      <c r="P11" s="5">
        <v>0</v>
      </c>
      <c r="Q11" s="5">
        <v>0</v>
      </c>
      <c r="R11" s="5">
        <v>0</v>
      </c>
      <c r="S11" s="5">
        <v>0</v>
      </c>
      <c r="T11" s="5">
        <v>0.23</v>
      </c>
      <c r="U11" s="5">
        <v>0</v>
      </c>
      <c r="V11" s="5">
        <v>0.29900000000000004</v>
      </c>
      <c r="W11" s="5">
        <v>0</v>
      </c>
      <c r="X11" s="5">
        <v>0.18</v>
      </c>
      <c r="Y11" s="5">
        <v>0</v>
      </c>
      <c r="Z11" s="5">
        <v>0.12</v>
      </c>
      <c r="AA11" s="5">
        <v>0</v>
      </c>
      <c r="AD11"/>
      <c r="AE11"/>
      <c r="AF11"/>
      <c r="AG11"/>
      <c r="AH11"/>
      <c r="AI11"/>
      <c r="AJ11"/>
    </row>
    <row r="12" spans="1:36" ht="11.25" customHeight="1" x14ac:dyDescent="0.15">
      <c r="A12" s="22">
        <v>50</v>
      </c>
      <c r="B12" s="5">
        <v>0</v>
      </c>
      <c r="C12" s="5">
        <v>0</v>
      </c>
      <c r="D12" s="5">
        <v>0</v>
      </c>
      <c r="E12" s="5">
        <v>0</v>
      </c>
      <c r="F12" s="5">
        <v>0.33</v>
      </c>
      <c r="G12" s="5">
        <v>0</v>
      </c>
      <c r="H12" s="5">
        <v>0.42900000000000005</v>
      </c>
      <c r="I12" s="5">
        <v>0</v>
      </c>
      <c r="J12" s="5">
        <v>0.26</v>
      </c>
      <c r="K12" s="5">
        <v>0</v>
      </c>
      <c r="L12" s="5">
        <v>0.15</v>
      </c>
      <c r="M12" s="5">
        <v>0</v>
      </c>
      <c r="O12" s="22">
        <v>50</v>
      </c>
      <c r="P12" s="5">
        <v>0</v>
      </c>
      <c r="Q12" s="5">
        <v>0</v>
      </c>
      <c r="R12" s="5">
        <v>0</v>
      </c>
      <c r="S12" s="5">
        <v>0</v>
      </c>
      <c r="T12" s="5">
        <v>0.27</v>
      </c>
      <c r="U12" s="5">
        <v>0</v>
      </c>
      <c r="V12" s="5">
        <v>0.35100000000000003</v>
      </c>
      <c r="W12" s="5">
        <v>0</v>
      </c>
      <c r="X12" s="5">
        <v>0.21</v>
      </c>
      <c r="Y12" s="5">
        <v>0</v>
      </c>
      <c r="Z12" s="5">
        <v>0.15</v>
      </c>
      <c r="AA12" s="5">
        <v>0</v>
      </c>
      <c r="AD12"/>
      <c r="AE12"/>
      <c r="AF12"/>
      <c r="AG12"/>
      <c r="AH12"/>
      <c r="AI12"/>
      <c r="AJ12"/>
    </row>
    <row r="13" spans="1:36" ht="11.25" customHeight="1" x14ac:dyDescent="0.15">
      <c r="A13" s="22">
        <v>65</v>
      </c>
      <c r="B13" s="5">
        <v>0</v>
      </c>
      <c r="C13" s="5">
        <v>0</v>
      </c>
      <c r="D13" s="5">
        <v>0</v>
      </c>
      <c r="E13" s="5">
        <v>0</v>
      </c>
      <c r="F13" s="5">
        <v>0.41</v>
      </c>
      <c r="G13" s="5">
        <v>0</v>
      </c>
      <c r="H13" s="5">
        <v>0.53300000000000003</v>
      </c>
      <c r="I13" s="5">
        <v>0</v>
      </c>
      <c r="J13" s="5">
        <v>0.32</v>
      </c>
      <c r="K13" s="5">
        <v>0</v>
      </c>
      <c r="L13" s="5">
        <v>0.19</v>
      </c>
      <c r="M13" s="5">
        <v>0</v>
      </c>
      <c r="O13" s="22">
        <v>65</v>
      </c>
      <c r="P13" s="5">
        <v>0</v>
      </c>
      <c r="Q13" s="5">
        <v>0</v>
      </c>
      <c r="R13" s="5">
        <v>0</v>
      </c>
      <c r="S13" s="5">
        <v>0</v>
      </c>
      <c r="T13" s="5">
        <v>0.34</v>
      </c>
      <c r="U13" s="5">
        <v>0</v>
      </c>
      <c r="V13" s="5">
        <v>0.44200000000000006</v>
      </c>
      <c r="W13" s="5">
        <v>0</v>
      </c>
      <c r="X13" s="5">
        <v>0.27</v>
      </c>
      <c r="Y13" s="5">
        <v>0</v>
      </c>
      <c r="Z13" s="5">
        <v>0.19</v>
      </c>
      <c r="AA13" s="5">
        <v>0</v>
      </c>
      <c r="AD13"/>
      <c r="AE13"/>
      <c r="AF13"/>
      <c r="AG13"/>
      <c r="AH13"/>
      <c r="AI13"/>
      <c r="AJ13"/>
    </row>
    <row r="14" spans="1:36" ht="11.25" customHeight="1" x14ac:dyDescent="0.15">
      <c r="A14" s="22">
        <v>80</v>
      </c>
      <c r="B14" s="5">
        <v>0</v>
      </c>
      <c r="C14" s="5">
        <v>0</v>
      </c>
      <c r="D14" s="5">
        <v>0</v>
      </c>
      <c r="E14" s="5">
        <v>0</v>
      </c>
      <c r="F14" s="5">
        <v>0.49</v>
      </c>
      <c r="G14" s="5">
        <v>0</v>
      </c>
      <c r="H14" s="5">
        <v>0.63700000000000001</v>
      </c>
      <c r="I14" s="5">
        <v>0</v>
      </c>
      <c r="J14" s="5">
        <v>0.39</v>
      </c>
      <c r="K14" s="5">
        <v>0</v>
      </c>
      <c r="L14" s="5">
        <v>0.21</v>
      </c>
      <c r="M14" s="5">
        <v>0</v>
      </c>
      <c r="O14" s="22">
        <v>80</v>
      </c>
      <c r="P14" s="5">
        <v>0</v>
      </c>
      <c r="Q14" s="5">
        <v>0</v>
      </c>
      <c r="R14" s="5">
        <v>0</v>
      </c>
      <c r="S14" s="5">
        <v>0</v>
      </c>
      <c r="T14" s="5">
        <v>0.41</v>
      </c>
      <c r="U14" s="5">
        <v>0</v>
      </c>
      <c r="V14" s="5">
        <v>0.53300000000000003</v>
      </c>
      <c r="W14" s="5">
        <v>0</v>
      </c>
      <c r="X14" s="5">
        <v>0.32</v>
      </c>
      <c r="Y14" s="5">
        <v>0</v>
      </c>
      <c r="Z14" s="5">
        <v>0.21</v>
      </c>
      <c r="AA14" s="5">
        <v>0</v>
      </c>
      <c r="AD14"/>
      <c r="AE14"/>
      <c r="AF14"/>
      <c r="AG14"/>
      <c r="AH14"/>
      <c r="AI14"/>
      <c r="AJ14"/>
    </row>
    <row r="15" spans="1:36" ht="11.25" customHeight="1" x14ac:dyDescent="0.15">
      <c r="A15" s="22">
        <v>100</v>
      </c>
      <c r="B15" s="5">
        <v>0</v>
      </c>
      <c r="C15" s="5">
        <v>0</v>
      </c>
      <c r="D15" s="5">
        <v>0</v>
      </c>
      <c r="E15" s="5">
        <v>0</v>
      </c>
      <c r="F15" s="5">
        <v>0.6</v>
      </c>
      <c r="G15" s="5">
        <v>0</v>
      </c>
      <c r="H15" s="5">
        <v>0.78</v>
      </c>
      <c r="I15" s="5">
        <v>0</v>
      </c>
      <c r="J15" s="5">
        <v>0.48</v>
      </c>
      <c r="K15" s="5">
        <v>0</v>
      </c>
      <c r="L15" s="5">
        <v>0.27</v>
      </c>
      <c r="M15" s="5">
        <v>0</v>
      </c>
      <c r="O15" s="22">
        <v>100</v>
      </c>
      <c r="P15" s="5">
        <v>0</v>
      </c>
      <c r="Q15" s="5">
        <v>0</v>
      </c>
      <c r="R15" s="5">
        <v>0</v>
      </c>
      <c r="S15" s="5">
        <v>0</v>
      </c>
      <c r="T15" s="5">
        <v>0.5</v>
      </c>
      <c r="U15" s="5">
        <v>0</v>
      </c>
      <c r="V15" s="5">
        <v>0.65</v>
      </c>
      <c r="W15" s="5">
        <v>0</v>
      </c>
      <c r="X15" s="5">
        <v>0.4</v>
      </c>
      <c r="Y15" s="5">
        <v>0</v>
      </c>
      <c r="Z15" s="5">
        <v>0.22</v>
      </c>
      <c r="AA15" s="5">
        <v>0</v>
      </c>
      <c r="AD15"/>
      <c r="AE15"/>
      <c r="AF15"/>
      <c r="AG15"/>
      <c r="AH15"/>
      <c r="AI15"/>
      <c r="AJ15"/>
    </row>
    <row r="16" spans="1:36" ht="11.25" customHeight="1" x14ac:dyDescent="0.15">
      <c r="A16" s="22">
        <v>125</v>
      </c>
      <c r="B16" s="5">
        <v>0</v>
      </c>
      <c r="C16" s="5">
        <v>0</v>
      </c>
      <c r="D16" s="5">
        <v>0</v>
      </c>
      <c r="E16" s="5">
        <v>0</v>
      </c>
      <c r="F16" s="5">
        <v>0.74</v>
      </c>
      <c r="G16" s="5">
        <v>0</v>
      </c>
      <c r="H16" s="5">
        <v>0.96199999999999997</v>
      </c>
      <c r="I16" s="5">
        <v>0</v>
      </c>
      <c r="J16" s="5">
        <v>0.59</v>
      </c>
      <c r="K16" s="5">
        <v>0</v>
      </c>
      <c r="L16" s="5">
        <v>0.32</v>
      </c>
      <c r="M16" s="5">
        <v>0</v>
      </c>
      <c r="O16" s="22">
        <v>125</v>
      </c>
      <c r="P16" s="5">
        <v>0</v>
      </c>
      <c r="Q16" s="5">
        <v>0</v>
      </c>
      <c r="R16" s="5">
        <v>0</v>
      </c>
      <c r="S16" s="5">
        <v>0</v>
      </c>
      <c r="T16" s="5">
        <v>0.61</v>
      </c>
      <c r="U16" s="5">
        <v>0</v>
      </c>
      <c r="V16" s="5">
        <v>0.79300000000000004</v>
      </c>
      <c r="W16" s="5">
        <v>0</v>
      </c>
      <c r="X16" s="5">
        <v>0.48</v>
      </c>
      <c r="Y16" s="5">
        <v>0</v>
      </c>
      <c r="Z16" s="5">
        <v>0.26</v>
      </c>
      <c r="AA16" s="5">
        <v>0</v>
      </c>
      <c r="AD16"/>
      <c r="AE16"/>
      <c r="AF16"/>
      <c r="AG16"/>
      <c r="AH16"/>
      <c r="AI16"/>
      <c r="AJ16"/>
    </row>
    <row r="17" spans="1:36" ht="11.25" customHeight="1" x14ac:dyDescent="0.15">
      <c r="A17" s="22">
        <v>150</v>
      </c>
      <c r="B17" s="5">
        <v>0</v>
      </c>
      <c r="C17" s="5">
        <v>0</v>
      </c>
      <c r="D17" s="5">
        <v>0</v>
      </c>
      <c r="E17" s="5">
        <v>0</v>
      </c>
      <c r="F17" s="5">
        <v>0.88</v>
      </c>
      <c r="G17" s="5">
        <v>0</v>
      </c>
      <c r="H17" s="5">
        <v>1.1440000000000001</v>
      </c>
      <c r="I17" s="5">
        <v>0</v>
      </c>
      <c r="J17" s="5">
        <v>0.7</v>
      </c>
      <c r="K17" s="5">
        <v>0</v>
      </c>
      <c r="L17" s="5">
        <v>0.4</v>
      </c>
      <c r="M17" s="5">
        <v>0</v>
      </c>
      <c r="O17" s="22">
        <v>150</v>
      </c>
      <c r="P17" s="5">
        <v>0</v>
      </c>
      <c r="Q17" s="5">
        <v>0</v>
      </c>
      <c r="R17" s="5">
        <v>0</v>
      </c>
      <c r="S17" s="5">
        <v>0</v>
      </c>
      <c r="T17" s="5">
        <v>0.73</v>
      </c>
      <c r="U17" s="5">
        <v>0</v>
      </c>
      <c r="V17" s="5">
        <v>0.94899999999999995</v>
      </c>
      <c r="W17" s="5">
        <v>0</v>
      </c>
      <c r="X17" s="5">
        <v>0.57999999999999996</v>
      </c>
      <c r="Y17" s="5">
        <v>0</v>
      </c>
      <c r="Z17" s="5">
        <v>0.34</v>
      </c>
      <c r="AA17" s="5">
        <v>0</v>
      </c>
      <c r="AD17"/>
      <c r="AE17"/>
      <c r="AF17"/>
      <c r="AG17"/>
      <c r="AH17"/>
      <c r="AI17"/>
      <c r="AJ17"/>
    </row>
    <row r="18" spans="1:36" ht="11.25" customHeight="1" x14ac:dyDescent="0.15">
      <c r="A18" s="22">
        <v>200</v>
      </c>
      <c r="B18" s="5">
        <v>0</v>
      </c>
      <c r="C18" s="5">
        <v>0</v>
      </c>
      <c r="D18" s="5">
        <v>0</v>
      </c>
      <c r="E18" s="5">
        <v>0</v>
      </c>
      <c r="F18" s="5">
        <v>1.1599999999999999</v>
      </c>
      <c r="G18" s="5">
        <v>0</v>
      </c>
      <c r="H18" s="5">
        <v>1.508</v>
      </c>
      <c r="I18" s="5">
        <v>0</v>
      </c>
      <c r="J18" s="5">
        <v>0.92</v>
      </c>
      <c r="K18" s="5">
        <v>0</v>
      </c>
      <c r="L18" s="5">
        <v>0.56999999999999995</v>
      </c>
      <c r="M18" s="5">
        <v>0</v>
      </c>
      <c r="O18" s="22">
        <v>200</v>
      </c>
      <c r="P18" s="5">
        <v>0</v>
      </c>
      <c r="Q18" s="5">
        <v>0</v>
      </c>
      <c r="R18" s="5">
        <v>0</v>
      </c>
      <c r="S18" s="5">
        <v>0</v>
      </c>
      <c r="T18" s="9">
        <v>0.95</v>
      </c>
      <c r="U18" s="5">
        <v>0</v>
      </c>
      <c r="V18" s="5">
        <v>1.2349999999999999</v>
      </c>
      <c r="W18" s="5">
        <v>0</v>
      </c>
      <c r="X18" s="9">
        <v>0.76</v>
      </c>
      <c r="Y18" s="5">
        <v>0</v>
      </c>
      <c r="Z18" s="5">
        <v>0.48</v>
      </c>
      <c r="AA18" s="5">
        <v>0</v>
      </c>
      <c r="AD18"/>
      <c r="AE18"/>
      <c r="AF18"/>
      <c r="AG18"/>
      <c r="AH18"/>
      <c r="AI18"/>
      <c r="AJ18"/>
    </row>
    <row r="19" spans="1:36" ht="11.25" customHeight="1" x14ac:dyDescent="0.15">
      <c r="A19" s="22">
        <v>250</v>
      </c>
      <c r="B19" s="5">
        <v>0</v>
      </c>
      <c r="C19" s="5">
        <v>0</v>
      </c>
      <c r="D19" s="5">
        <v>0</v>
      </c>
      <c r="E19" s="5">
        <v>0</v>
      </c>
      <c r="F19" s="5">
        <v>1.44</v>
      </c>
      <c r="G19" s="5">
        <v>0</v>
      </c>
      <c r="H19" s="5">
        <v>1.8719999999999999</v>
      </c>
      <c r="I19" s="5">
        <v>0</v>
      </c>
      <c r="J19" s="5">
        <v>1.1499999999999999</v>
      </c>
      <c r="K19" s="5">
        <v>0</v>
      </c>
      <c r="L19" s="5">
        <v>0.77</v>
      </c>
      <c r="M19" s="5">
        <v>0</v>
      </c>
      <c r="O19" s="22">
        <v>250</v>
      </c>
      <c r="P19" s="5">
        <v>0</v>
      </c>
      <c r="Q19" s="5">
        <v>0</v>
      </c>
      <c r="R19" s="5">
        <v>0</v>
      </c>
      <c r="S19" s="5">
        <v>0</v>
      </c>
      <c r="T19" s="9">
        <v>1.18</v>
      </c>
      <c r="U19" s="5">
        <v>0</v>
      </c>
      <c r="V19" s="5">
        <v>1.534</v>
      </c>
      <c r="W19" s="5">
        <v>0</v>
      </c>
      <c r="X19" s="9">
        <v>0.94</v>
      </c>
      <c r="Y19" s="5">
        <v>0</v>
      </c>
      <c r="Z19" s="5">
        <v>0.64</v>
      </c>
      <c r="AA19" s="5">
        <v>0</v>
      </c>
    </row>
    <row r="20" spans="1:36" ht="11.25" customHeight="1" x14ac:dyDescent="0.15">
      <c r="A20" s="22">
        <v>300</v>
      </c>
      <c r="B20" s="5">
        <v>0</v>
      </c>
      <c r="C20" s="5">
        <v>0</v>
      </c>
      <c r="D20" s="5">
        <v>0</v>
      </c>
      <c r="E20" s="5">
        <v>0</v>
      </c>
      <c r="F20" s="5">
        <v>1.72</v>
      </c>
      <c r="G20" s="5">
        <v>0</v>
      </c>
      <c r="H20" s="5">
        <v>2.2360000000000002</v>
      </c>
      <c r="I20" s="5">
        <v>0</v>
      </c>
      <c r="J20" s="5">
        <v>1.37</v>
      </c>
      <c r="K20" s="5">
        <v>0</v>
      </c>
      <c r="L20" s="5">
        <v>0.93</v>
      </c>
      <c r="M20" s="5">
        <v>0</v>
      </c>
      <c r="O20" s="22">
        <v>300</v>
      </c>
      <c r="P20" s="5">
        <v>0</v>
      </c>
      <c r="Q20" s="5">
        <v>0</v>
      </c>
      <c r="R20" s="5">
        <v>0</v>
      </c>
      <c r="S20" s="5">
        <v>0</v>
      </c>
      <c r="T20" s="9">
        <v>1.41</v>
      </c>
      <c r="U20" s="5">
        <v>0</v>
      </c>
      <c r="V20" s="5">
        <v>1.833</v>
      </c>
      <c r="W20" s="5">
        <v>0</v>
      </c>
      <c r="X20" s="9">
        <v>1.1200000000000001</v>
      </c>
      <c r="Y20" s="5">
        <v>0</v>
      </c>
      <c r="Z20" s="5">
        <v>0.77</v>
      </c>
      <c r="AA20" s="5">
        <v>0</v>
      </c>
    </row>
    <row r="21" spans="1:36" ht="11.25" customHeight="1" x14ac:dyDescent="0.15">
      <c r="A21" s="22">
        <v>350</v>
      </c>
      <c r="B21" s="5">
        <v>0</v>
      </c>
      <c r="C21" s="5">
        <v>0</v>
      </c>
      <c r="D21" s="5">
        <v>0</v>
      </c>
      <c r="E21" s="5">
        <v>0</v>
      </c>
      <c r="F21" s="5">
        <v>1.99</v>
      </c>
      <c r="G21" s="5">
        <v>0</v>
      </c>
      <c r="H21" s="5">
        <v>2.5870000000000002</v>
      </c>
      <c r="I21" s="5">
        <v>0</v>
      </c>
      <c r="J21" s="5">
        <v>1.61</v>
      </c>
      <c r="K21" s="5">
        <v>0</v>
      </c>
      <c r="L21" s="5">
        <v>1.1100000000000001</v>
      </c>
      <c r="M21" s="5">
        <v>0</v>
      </c>
      <c r="O21" s="22">
        <v>350</v>
      </c>
      <c r="P21" s="5">
        <v>0</v>
      </c>
      <c r="Q21" s="5">
        <v>0</v>
      </c>
      <c r="R21" s="5">
        <v>0</v>
      </c>
      <c r="S21" s="5">
        <v>0</v>
      </c>
      <c r="T21" s="5">
        <v>1.63</v>
      </c>
      <c r="U21" s="5">
        <v>0</v>
      </c>
      <c r="V21" s="5">
        <v>2.1189999999999998</v>
      </c>
      <c r="W21" s="5">
        <v>0</v>
      </c>
      <c r="X21" s="5">
        <v>1.3</v>
      </c>
      <c r="Y21" s="5">
        <v>0</v>
      </c>
      <c r="Z21" s="5">
        <v>0.91</v>
      </c>
      <c r="AA21" s="5">
        <v>0</v>
      </c>
    </row>
    <row r="22" spans="1:36" ht="11.25" customHeight="1" x14ac:dyDescent="0.15">
      <c r="A22" s="22" t="s">
        <v>6</v>
      </c>
      <c r="B22" s="8"/>
      <c r="C22" s="8"/>
      <c r="D22" s="8"/>
      <c r="E22" s="8"/>
      <c r="F22" s="5"/>
      <c r="G22" s="5">
        <v>0</v>
      </c>
      <c r="H22" s="5"/>
      <c r="I22" s="5">
        <v>0</v>
      </c>
      <c r="J22" s="5"/>
      <c r="K22" s="5">
        <v>0</v>
      </c>
      <c r="L22" s="5"/>
      <c r="M22" s="5">
        <v>0</v>
      </c>
      <c r="O22" s="22" t="s">
        <v>6</v>
      </c>
      <c r="P22" s="8"/>
      <c r="Q22" s="8"/>
      <c r="R22" s="8"/>
      <c r="S22" s="8"/>
      <c r="T22" s="5"/>
      <c r="U22" s="5">
        <v>0</v>
      </c>
      <c r="V22" s="5"/>
      <c r="W22" s="5">
        <v>0</v>
      </c>
      <c r="X22" s="5"/>
      <c r="Y22" s="5">
        <v>0</v>
      </c>
      <c r="Z22" s="5"/>
      <c r="AA22" s="5">
        <v>0</v>
      </c>
    </row>
    <row r="23" spans="1:36" ht="12.75" customHeight="1" x14ac:dyDescent="0.15">
      <c r="A23" s="26"/>
      <c r="B23" s="26"/>
      <c r="C23" s="26"/>
      <c r="D23" s="26"/>
      <c r="AA23" s="10"/>
    </row>
    <row r="24" spans="1:36" ht="10.5" x14ac:dyDescent="0.15">
      <c r="A24" s="360" t="s">
        <v>26</v>
      </c>
      <c r="B24" s="361"/>
      <c r="C24" s="361"/>
      <c r="D24" s="361"/>
      <c r="E24" s="361"/>
      <c r="F24" s="361"/>
      <c r="G24" s="361"/>
      <c r="H24" s="361"/>
      <c r="I24" s="361"/>
      <c r="J24" s="361"/>
      <c r="K24" s="361"/>
      <c r="L24" s="361"/>
      <c r="M24" s="362"/>
      <c r="O24" s="360" t="s">
        <v>27</v>
      </c>
      <c r="P24" s="361"/>
      <c r="Q24" s="361"/>
      <c r="R24" s="361"/>
      <c r="S24" s="361"/>
      <c r="T24" s="361"/>
      <c r="U24" s="361"/>
      <c r="V24" s="361"/>
      <c r="W24" s="361"/>
      <c r="X24" s="361"/>
      <c r="Y24" s="361"/>
      <c r="Z24" s="361"/>
      <c r="AA24" s="362"/>
    </row>
    <row r="25" spans="1:36" ht="10.5" x14ac:dyDescent="0.15">
      <c r="A25" s="363" t="s">
        <v>24</v>
      </c>
      <c r="B25" s="364" t="s">
        <v>23</v>
      </c>
      <c r="C25" s="364"/>
      <c r="D25" s="364"/>
      <c r="E25" s="364"/>
      <c r="F25" s="364" t="s">
        <v>16</v>
      </c>
      <c r="G25" s="364"/>
      <c r="H25" s="364" t="s">
        <v>68</v>
      </c>
      <c r="I25" s="364"/>
      <c r="J25" s="364" t="s">
        <v>17</v>
      </c>
      <c r="K25" s="364"/>
      <c r="L25" s="364" t="s">
        <v>25</v>
      </c>
      <c r="M25" s="364"/>
      <c r="O25" s="363" t="s">
        <v>24</v>
      </c>
      <c r="P25" s="364" t="s">
        <v>23</v>
      </c>
      <c r="Q25" s="364"/>
      <c r="R25" s="364"/>
      <c r="S25" s="364"/>
      <c r="T25" s="364" t="s">
        <v>16</v>
      </c>
      <c r="U25" s="364"/>
      <c r="V25" s="364" t="s">
        <v>68</v>
      </c>
      <c r="W25" s="364"/>
      <c r="X25" s="364" t="s">
        <v>17</v>
      </c>
      <c r="Y25" s="364"/>
      <c r="Z25" s="364" t="s">
        <v>41</v>
      </c>
      <c r="AA25" s="364"/>
    </row>
    <row r="26" spans="1:36" ht="10.5" x14ac:dyDescent="0.15">
      <c r="A26" s="364"/>
      <c r="B26" s="364"/>
      <c r="C26" s="364"/>
      <c r="D26" s="364"/>
      <c r="E26" s="364"/>
      <c r="F26" s="364" t="s">
        <v>18</v>
      </c>
      <c r="G26" s="364"/>
      <c r="H26" s="364" t="s">
        <v>18</v>
      </c>
      <c r="I26" s="364"/>
      <c r="J26" s="364" t="s">
        <v>18</v>
      </c>
      <c r="K26" s="364"/>
      <c r="L26" s="364" t="s">
        <v>18</v>
      </c>
      <c r="M26" s="364"/>
      <c r="O26" s="364"/>
      <c r="P26" s="364"/>
      <c r="Q26" s="364"/>
      <c r="R26" s="364"/>
      <c r="S26" s="364"/>
      <c r="T26" s="364" t="s">
        <v>18</v>
      </c>
      <c r="U26" s="364"/>
      <c r="V26" s="364" t="s">
        <v>18</v>
      </c>
      <c r="W26" s="364"/>
      <c r="X26" s="364" t="s">
        <v>18</v>
      </c>
      <c r="Y26" s="364"/>
      <c r="Z26" s="364" t="s">
        <v>18</v>
      </c>
      <c r="AA26" s="364"/>
    </row>
    <row r="27" spans="1:36" ht="31.5" x14ac:dyDescent="0.15">
      <c r="A27" s="364"/>
      <c r="B27" s="22" t="s">
        <v>1</v>
      </c>
      <c r="C27" s="23" t="s">
        <v>67</v>
      </c>
      <c r="D27" s="22" t="s">
        <v>2</v>
      </c>
      <c r="E27" s="22" t="s">
        <v>4</v>
      </c>
      <c r="F27" s="23" t="s">
        <v>21</v>
      </c>
      <c r="G27" s="23" t="s">
        <v>22</v>
      </c>
      <c r="H27" s="23" t="s">
        <v>21</v>
      </c>
      <c r="I27" s="23" t="s">
        <v>22</v>
      </c>
      <c r="J27" s="23" t="s">
        <v>21</v>
      </c>
      <c r="K27" s="23" t="s">
        <v>22</v>
      </c>
      <c r="L27" s="23" t="s">
        <v>21</v>
      </c>
      <c r="M27" s="23" t="s">
        <v>22</v>
      </c>
      <c r="O27" s="364"/>
      <c r="P27" s="22" t="s">
        <v>1</v>
      </c>
      <c r="Q27" s="23" t="s">
        <v>67</v>
      </c>
      <c r="R27" s="22" t="s">
        <v>2</v>
      </c>
      <c r="S27" s="23" t="s">
        <v>40</v>
      </c>
      <c r="T27" s="23" t="s">
        <v>21</v>
      </c>
      <c r="U27" s="23" t="s">
        <v>22</v>
      </c>
      <c r="V27" s="23" t="s">
        <v>21</v>
      </c>
      <c r="W27" s="23" t="s">
        <v>22</v>
      </c>
      <c r="X27" s="23" t="s">
        <v>21</v>
      </c>
      <c r="Y27" s="23" t="s">
        <v>22</v>
      </c>
      <c r="Z27" s="23" t="s">
        <v>21</v>
      </c>
      <c r="AA27" s="23" t="s">
        <v>22</v>
      </c>
    </row>
    <row r="28" spans="1:36" ht="11.25" customHeight="1" x14ac:dyDescent="0.15">
      <c r="A28" s="22">
        <v>15</v>
      </c>
      <c r="B28" s="5">
        <v>0</v>
      </c>
      <c r="C28" s="5">
        <v>0</v>
      </c>
      <c r="D28" s="5">
        <v>0</v>
      </c>
      <c r="E28" s="5">
        <v>0</v>
      </c>
      <c r="F28" s="5">
        <v>0.17</v>
      </c>
      <c r="G28" s="5">
        <v>0</v>
      </c>
      <c r="H28" s="5">
        <v>0.22100000000000003</v>
      </c>
      <c r="I28" s="5">
        <v>0</v>
      </c>
      <c r="J28" s="5">
        <v>0.13</v>
      </c>
      <c r="K28" s="5">
        <v>0</v>
      </c>
      <c r="L28" s="5">
        <v>7.0000000000000007E-2</v>
      </c>
      <c r="M28" s="5">
        <v>0</v>
      </c>
      <c r="O28" s="22">
        <v>13</v>
      </c>
      <c r="P28" s="5">
        <v>0</v>
      </c>
      <c r="Q28" s="5">
        <v>0</v>
      </c>
      <c r="R28" s="5">
        <v>0</v>
      </c>
      <c r="S28" s="5">
        <v>0</v>
      </c>
      <c r="T28" s="5">
        <v>0.08</v>
      </c>
      <c r="U28" s="5">
        <v>0</v>
      </c>
      <c r="V28" s="5">
        <v>0.10400000000000001</v>
      </c>
      <c r="W28" s="5">
        <v>0</v>
      </c>
      <c r="X28" s="5">
        <v>0.06</v>
      </c>
      <c r="Y28" s="5">
        <v>0</v>
      </c>
      <c r="Z28" s="5">
        <v>0.11</v>
      </c>
      <c r="AA28" s="5">
        <v>0</v>
      </c>
    </row>
    <row r="29" spans="1:36" ht="11.25" customHeight="1" x14ac:dyDescent="0.15">
      <c r="A29" s="22">
        <v>20</v>
      </c>
      <c r="B29" s="5">
        <v>0</v>
      </c>
      <c r="C29" s="5">
        <v>0</v>
      </c>
      <c r="D29" s="5">
        <v>0</v>
      </c>
      <c r="E29" s="5">
        <v>0</v>
      </c>
      <c r="F29" s="5">
        <v>0.2</v>
      </c>
      <c r="G29" s="5">
        <v>0</v>
      </c>
      <c r="H29" s="5">
        <v>0.26</v>
      </c>
      <c r="I29" s="5">
        <v>0</v>
      </c>
      <c r="J29" s="5">
        <v>0.16</v>
      </c>
      <c r="K29" s="5">
        <v>0</v>
      </c>
      <c r="L29" s="5">
        <v>0.09</v>
      </c>
      <c r="M29" s="5">
        <v>0</v>
      </c>
      <c r="O29" s="22">
        <v>20</v>
      </c>
      <c r="P29" s="5">
        <v>0</v>
      </c>
      <c r="Q29" s="5">
        <v>0</v>
      </c>
      <c r="R29" s="5">
        <v>0</v>
      </c>
      <c r="S29" s="5">
        <v>0</v>
      </c>
      <c r="T29" s="5">
        <v>0.09</v>
      </c>
      <c r="U29" s="5">
        <v>0</v>
      </c>
      <c r="V29" s="5">
        <v>0.11699999999999999</v>
      </c>
      <c r="W29" s="5">
        <v>0</v>
      </c>
      <c r="X29" s="5">
        <v>7.0000000000000007E-2</v>
      </c>
      <c r="Y29" s="5">
        <v>0</v>
      </c>
      <c r="Z29" s="5">
        <v>0.11</v>
      </c>
      <c r="AA29" s="5">
        <v>0</v>
      </c>
    </row>
    <row r="30" spans="1:36" ht="11.25" customHeight="1" x14ac:dyDescent="0.15">
      <c r="A30" s="22">
        <v>25</v>
      </c>
      <c r="B30" s="5">
        <v>0</v>
      </c>
      <c r="C30" s="5">
        <v>0</v>
      </c>
      <c r="D30" s="5">
        <v>0</v>
      </c>
      <c r="E30" s="5">
        <v>0</v>
      </c>
      <c r="F30" s="5">
        <v>0.24</v>
      </c>
      <c r="G30" s="5">
        <v>0</v>
      </c>
      <c r="H30" s="5">
        <v>0.312</v>
      </c>
      <c r="I30" s="5">
        <v>0</v>
      </c>
      <c r="J30" s="5">
        <v>0.19</v>
      </c>
      <c r="K30" s="5">
        <v>0</v>
      </c>
      <c r="L30" s="5">
        <v>0.11</v>
      </c>
      <c r="M30" s="5">
        <v>0</v>
      </c>
      <c r="O30" s="22">
        <v>25</v>
      </c>
      <c r="P30" s="5">
        <v>0</v>
      </c>
      <c r="Q30" s="5">
        <v>0</v>
      </c>
      <c r="R30" s="5">
        <v>0</v>
      </c>
      <c r="S30" s="5">
        <v>0</v>
      </c>
      <c r="T30" s="5">
        <v>0.11</v>
      </c>
      <c r="U30" s="5">
        <v>0</v>
      </c>
      <c r="V30" s="5">
        <v>0.14300000000000002</v>
      </c>
      <c r="W30" s="5">
        <v>0</v>
      </c>
      <c r="X30" s="5">
        <v>0.08</v>
      </c>
      <c r="Y30" s="5">
        <v>0</v>
      </c>
      <c r="Z30" s="5">
        <v>0.11</v>
      </c>
      <c r="AA30" s="5">
        <v>0</v>
      </c>
    </row>
    <row r="31" spans="1:36" ht="11.25" customHeight="1" x14ac:dyDescent="0.15">
      <c r="A31" s="22">
        <v>32</v>
      </c>
      <c r="B31" s="5">
        <v>0</v>
      </c>
      <c r="C31" s="5">
        <v>0</v>
      </c>
      <c r="D31" s="5">
        <v>0</v>
      </c>
      <c r="E31" s="5">
        <v>0</v>
      </c>
      <c r="F31" s="5">
        <v>0.28999999999999998</v>
      </c>
      <c r="G31" s="5">
        <v>0</v>
      </c>
      <c r="H31" s="5">
        <v>0.377</v>
      </c>
      <c r="I31" s="5">
        <v>0</v>
      </c>
      <c r="J31" s="5">
        <v>0.23</v>
      </c>
      <c r="K31" s="5">
        <v>0</v>
      </c>
      <c r="L31" s="5">
        <v>0.12</v>
      </c>
      <c r="M31" s="5">
        <v>0</v>
      </c>
      <c r="O31" s="22">
        <v>30</v>
      </c>
      <c r="P31" s="5">
        <v>0</v>
      </c>
      <c r="Q31" s="5">
        <v>0</v>
      </c>
      <c r="R31" s="5">
        <v>0</v>
      </c>
      <c r="S31" s="5">
        <v>0</v>
      </c>
      <c r="T31" s="5">
        <v>0.13</v>
      </c>
      <c r="U31" s="5">
        <v>0</v>
      </c>
      <c r="V31" s="5">
        <v>0.16900000000000001</v>
      </c>
      <c r="W31" s="5">
        <v>0</v>
      </c>
      <c r="X31" s="5">
        <v>0.1</v>
      </c>
      <c r="Y31" s="5">
        <v>0</v>
      </c>
      <c r="Z31" s="5">
        <v>0.11</v>
      </c>
      <c r="AA31" s="5">
        <v>0</v>
      </c>
    </row>
    <row r="32" spans="1:36" ht="11.25" customHeight="1" x14ac:dyDescent="0.15">
      <c r="A32" s="22">
        <v>40</v>
      </c>
      <c r="B32" s="5">
        <v>0</v>
      </c>
      <c r="C32" s="5">
        <v>0</v>
      </c>
      <c r="D32" s="5">
        <v>0</v>
      </c>
      <c r="E32" s="5">
        <v>0</v>
      </c>
      <c r="F32" s="5">
        <v>0.35</v>
      </c>
      <c r="G32" s="5">
        <v>0</v>
      </c>
      <c r="H32" s="5">
        <v>0.45499999999999996</v>
      </c>
      <c r="I32" s="5">
        <v>0</v>
      </c>
      <c r="J32" s="5">
        <v>0.28000000000000003</v>
      </c>
      <c r="K32" s="5">
        <v>0</v>
      </c>
      <c r="L32" s="5">
        <v>0.15</v>
      </c>
      <c r="M32" s="5">
        <v>0</v>
      </c>
      <c r="O32" s="22">
        <v>40</v>
      </c>
      <c r="P32" s="5">
        <v>0</v>
      </c>
      <c r="Q32" s="5">
        <v>0</v>
      </c>
      <c r="R32" s="5">
        <v>0</v>
      </c>
      <c r="S32" s="5">
        <v>0</v>
      </c>
      <c r="T32" s="5">
        <v>0.15</v>
      </c>
      <c r="U32" s="5">
        <v>0</v>
      </c>
      <c r="V32" s="5">
        <v>0.19500000000000001</v>
      </c>
      <c r="W32" s="5">
        <v>0</v>
      </c>
      <c r="X32" s="5">
        <v>0.12</v>
      </c>
      <c r="Y32" s="5">
        <v>0</v>
      </c>
      <c r="Z32" s="5">
        <v>0.11</v>
      </c>
      <c r="AA32" s="5">
        <v>0</v>
      </c>
    </row>
    <row r="33" spans="1:27" ht="11.25" customHeight="1" x14ac:dyDescent="0.15">
      <c r="A33" s="22">
        <v>50</v>
      </c>
      <c r="B33" s="5">
        <v>0</v>
      </c>
      <c r="C33" s="5">
        <v>0</v>
      </c>
      <c r="D33" s="5">
        <v>0</v>
      </c>
      <c r="E33" s="5">
        <v>0</v>
      </c>
      <c r="F33" s="5">
        <v>0.42</v>
      </c>
      <c r="G33" s="5">
        <v>0</v>
      </c>
      <c r="H33" s="5">
        <v>0.54600000000000004</v>
      </c>
      <c r="I33" s="5">
        <v>0</v>
      </c>
      <c r="J33" s="5">
        <v>0.33</v>
      </c>
      <c r="K33" s="5">
        <v>0</v>
      </c>
      <c r="L33" s="5">
        <v>0.19</v>
      </c>
      <c r="M33" s="5">
        <v>0</v>
      </c>
      <c r="O33" s="22">
        <v>50</v>
      </c>
      <c r="P33" s="5">
        <v>0</v>
      </c>
      <c r="Q33" s="5">
        <v>0</v>
      </c>
      <c r="R33" s="5">
        <v>0</v>
      </c>
      <c r="S33" s="5">
        <v>0</v>
      </c>
      <c r="T33" s="5">
        <v>0.18</v>
      </c>
      <c r="U33" s="5">
        <v>0</v>
      </c>
      <c r="V33" s="5">
        <v>0.23399999999999999</v>
      </c>
      <c r="W33" s="5">
        <v>0</v>
      </c>
      <c r="X33" s="5">
        <v>0.14000000000000001</v>
      </c>
      <c r="Y33" s="5">
        <v>0</v>
      </c>
      <c r="Z33" s="5">
        <v>0.15</v>
      </c>
      <c r="AA33" s="5">
        <v>0</v>
      </c>
    </row>
    <row r="34" spans="1:27" ht="11.25" customHeight="1" x14ac:dyDescent="0.15">
      <c r="A34" s="22">
        <v>65</v>
      </c>
      <c r="B34" s="5">
        <v>0</v>
      </c>
      <c r="C34" s="5">
        <v>0</v>
      </c>
      <c r="D34" s="5">
        <v>0</v>
      </c>
      <c r="E34" s="5">
        <v>0</v>
      </c>
      <c r="F34" s="5">
        <v>0.53</v>
      </c>
      <c r="G34" s="5">
        <v>0</v>
      </c>
      <c r="H34" s="5">
        <v>0.68900000000000006</v>
      </c>
      <c r="I34" s="5">
        <v>0</v>
      </c>
      <c r="J34" s="5">
        <v>0.42</v>
      </c>
      <c r="K34" s="5">
        <v>0</v>
      </c>
      <c r="L34" s="5">
        <v>0.21</v>
      </c>
      <c r="M34" s="5">
        <v>0</v>
      </c>
      <c r="O34" s="22">
        <v>65</v>
      </c>
      <c r="P34" s="5">
        <v>0</v>
      </c>
      <c r="Q34" s="5">
        <v>0</v>
      </c>
      <c r="R34" s="5">
        <v>0</v>
      </c>
      <c r="S34" s="5">
        <v>0</v>
      </c>
      <c r="T34" s="5">
        <v>0.22</v>
      </c>
      <c r="U34" s="5">
        <v>0</v>
      </c>
      <c r="V34" s="5">
        <v>0.28600000000000003</v>
      </c>
      <c r="W34" s="5">
        <v>0</v>
      </c>
      <c r="X34" s="5">
        <v>0.17</v>
      </c>
      <c r="Y34" s="5">
        <v>0</v>
      </c>
      <c r="Z34" s="5">
        <v>0.19</v>
      </c>
      <c r="AA34" s="5">
        <v>0</v>
      </c>
    </row>
    <row r="35" spans="1:27" ht="11.25" customHeight="1" x14ac:dyDescent="0.15">
      <c r="A35" s="22">
        <v>80</v>
      </c>
      <c r="B35" s="5">
        <v>0</v>
      </c>
      <c r="C35" s="5">
        <v>0</v>
      </c>
      <c r="D35" s="5">
        <v>0</v>
      </c>
      <c r="E35" s="5">
        <v>0</v>
      </c>
      <c r="F35" s="5">
        <v>0.63</v>
      </c>
      <c r="G35" s="5">
        <v>0</v>
      </c>
      <c r="H35" s="5">
        <v>0.81900000000000006</v>
      </c>
      <c r="I35" s="5">
        <v>0</v>
      </c>
      <c r="J35" s="5">
        <v>0.5</v>
      </c>
      <c r="K35" s="5">
        <v>0</v>
      </c>
      <c r="L35" s="5">
        <v>0.24</v>
      </c>
      <c r="M35" s="5">
        <v>0</v>
      </c>
      <c r="O35" s="22">
        <v>75</v>
      </c>
      <c r="P35" s="5">
        <v>0</v>
      </c>
      <c r="Q35" s="5">
        <v>0</v>
      </c>
      <c r="R35" s="5">
        <v>0</v>
      </c>
      <c r="S35" s="5">
        <v>0</v>
      </c>
      <c r="T35" s="5">
        <v>0.26</v>
      </c>
      <c r="U35" s="5">
        <v>0</v>
      </c>
      <c r="V35" s="5">
        <v>0.33800000000000002</v>
      </c>
      <c r="W35" s="5">
        <v>0</v>
      </c>
      <c r="X35" s="5">
        <v>0.2</v>
      </c>
      <c r="Y35" s="5">
        <v>0</v>
      </c>
      <c r="Z35" s="5">
        <v>0.22</v>
      </c>
      <c r="AA35" s="5">
        <v>0</v>
      </c>
    </row>
    <row r="36" spans="1:27" ht="11.25" customHeight="1" x14ac:dyDescent="0.15">
      <c r="A36" s="22">
        <v>100</v>
      </c>
      <c r="B36" s="5">
        <v>0</v>
      </c>
      <c r="C36" s="5">
        <v>0</v>
      </c>
      <c r="D36" s="5">
        <v>0</v>
      </c>
      <c r="E36" s="5">
        <v>0</v>
      </c>
      <c r="F36" s="5">
        <v>0.78</v>
      </c>
      <c r="G36" s="5">
        <v>0</v>
      </c>
      <c r="H36" s="5">
        <v>1.014</v>
      </c>
      <c r="I36" s="5">
        <v>0</v>
      </c>
      <c r="J36" s="5">
        <v>0.62</v>
      </c>
      <c r="K36" s="5">
        <v>0</v>
      </c>
      <c r="L36" s="5">
        <v>0.35</v>
      </c>
      <c r="M36" s="5">
        <v>0</v>
      </c>
      <c r="O36" s="22">
        <v>100</v>
      </c>
      <c r="P36" s="5">
        <v>0</v>
      </c>
      <c r="Q36" s="5">
        <v>0</v>
      </c>
      <c r="R36" s="5">
        <v>0</v>
      </c>
      <c r="S36" s="5">
        <v>0</v>
      </c>
      <c r="T36" s="5">
        <v>0.32</v>
      </c>
      <c r="U36" s="5">
        <v>0</v>
      </c>
      <c r="V36" s="5">
        <v>0.41600000000000004</v>
      </c>
      <c r="W36" s="5">
        <v>0</v>
      </c>
      <c r="X36" s="5">
        <v>0.25</v>
      </c>
      <c r="Y36" s="5">
        <v>0</v>
      </c>
      <c r="Z36" s="5">
        <v>0.28000000000000003</v>
      </c>
      <c r="AA36" s="5">
        <v>0</v>
      </c>
    </row>
    <row r="37" spans="1:27" ht="11.25" customHeight="1" x14ac:dyDescent="0.15">
      <c r="A37" s="22">
        <v>125</v>
      </c>
      <c r="B37" s="5">
        <v>0</v>
      </c>
      <c r="C37" s="5">
        <v>0</v>
      </c>
      <c r="D37" s="5">
        <v>0</v>
      </c>
      <c r="E37" s="5">
        <v>0</v>
      </c>
      <c r="F37" s="5">
        <v>0.96</v>
      </c>
      <c r="G37" s="5">
        <v>0</v>
      </c>
      <c r="H37" s="5">
        <v>1.248</v>
      </c>
      <c r="I37" s="5">
        <v>0</v>
      </c>
      <c r="J37" s="5">
        <v>0.76</v>
      </c>
      <c r="K37" s="5">
        <v>0</v>
      </c>
      <c r="L37" s="5">
        <v>0.45</v>
      </c>
      <c r="M37" s="5">
        <v>0</v>
      </c>
      <c r="O37" s="22">
        <v>125</v>
      </c>
      <c r="P37" s="5">
        <v>0</v>
      </c>
      <c r="Q37" s="5">
        <v>0</v>
      </c>
      <c r="R37" s="5">
        <v>0</v>
      </c>
      <c r="S37" s="5">
        <v>0</v>
      </c>
      <c r="T37" s="5">
        <v>0.39</v>
      </c>
      <c r="U37" s="5">
        <v>0</v>
      </c>
      <c r="V37" s="5">
        <v>0.50700000000000001</v>
      </c>
      <c r="W37" s="5">
        <v>0</v>
      </c>
      <c r="X37" s="5">
        <v>0.31</v>
      </c>
      <c r="Y37" s="5">
        <v>0</v>
      </c>
      <c r="Z37" s="5">
        <v>0.34</v>
      </c>
      <c r="AA37" s="5">
        <v>0</v>
      </c>
    </row>
    <row r="38" spans="1:27" ht="11.25" customHeight="1" x14ac:dyDescent="0.15">
      <c r="A38" s="22">
        <v>150</v>
      </c>
      <c r="B38" s="5">
        <v>0</v>
      </c>
      <c r="C38" s="5">
        <v>0</v>
      </c>
      <c r="D38" s="5">
        <v>0</v>
      </c>
      <c r="E38" s="5">
        <v>0</v>
      </c>
      <c r="F38" s="5">
        <v>1.1399999999999999</v>
      </c>
      <c r="G38" s="5">
        <v>0</v>
      </c>
      <c r="H38" s="5">
        <v>1.482</v>
      </c>
      <c r="I38" s="5">
        <v>0</v>
      </c>
      <c r="J38" s="5">
        <v>0.91</v>
      </c>
      <c r="K38" s="5">
        <v>0</v>
      </c>
      <c r="L38" s="5">
        <v>0.54</v>
      </c>
      <c r="M38" s="5">
        <v>0</v>
      </c>
      <c r="O38" s="22">
        <v>150</v>
      </c>
      <c r="P38" s="5">
        <v>0</v>
      </c>
      <c r="Q38" s="5">
        <v>0</v>
      </c>
      <c r="R38" s="5">
        <v>0</v>
      </c>
      <c r="S38" s="5">
        <v>0</v>
      </c>
      <c r="T38" s="5">
        <v>0.46</v>
      </c>
      <c r="U38" s="5">
        <v>0</v>
      </c>
      <c r="V38" s="5">
        <v>0.59800000000000009</v>
      </c>
      <c r="W38" s="5">
        <v>0</v>
      </c>
      <c r="X38" s="5">
        <v>0.36</v>
      </c>
      <c r="Y38" s="5">
        <v>0</v>
      </c>
      <c r="Z38" s="5">
        <v>0.41</v>
      </c>
      <c r="AA38" s="5">
        <v>0</v>
      </c>
    </row>
    <row r="39" spans="1:27" ht="11.25" customHeight="1" x14ac:dyDescent="0.15">
      <c r="A39" s="22">
        <v>200</v>
      </c>
      <c r="B39" s="5">
        <v>0</v>
      </c>
      <c r="C39" s="5">
        <v>0</v>
      </c>
      <c r="D39" s="5">
        <v>0</v>
      </c>
      <c r="E39" s="5">
        <v>0</v>
      </c>
      <c r="F39" s="5">
        <v>1.5</v>
      </c>
      <c r="G39" s="5">
        <v>0</v>
      </c>
      <c r="H39" s="5">
        <v>1.9500000000000002</v>
      </c>
      <c r="I39" s="5">
        <v>0</v>
      </c>
      <c r="J39" s="5">
        <v>1.2</v>
      </c>
      <c r="K39" s="5">
        <v>0</v>
      </c>
      <c r="L39" s="5">
        <v>0.75</v>
      </c>
      <c r="M39" s="5">
        <v>0</v>
      </c>
      <c r="O39" s="22">
        <v>200</v>
      </c>
      <c r="P39" s="5"/>
      <c r="Q39" s="5"/>
      <c r="R39" s="5"/>
      <c r="S39" s="5">
        <v>0</v>
      </c>
      <c r="T39" s="25" t="s">
        <v>15</v>
      </c>
      <c r="U39" s="5" t="s">
        <v>81</v>
      </c>
      <c r="V39" s="25" t="s">
        <v>15</v>
      </c>
      <c r="W39" s="5" t="s">
        <v>81</v>
      </c>
      <c r="X39" s="9" t="s">
        <v>15</v>
      </c>
      <c r="Y39" s="5" t="s">
        <v>81</v>
      </c>
      <c r="Z39" s="5">
        <v>0.53</v>
      </c>
      <c r="AA39" s="5">
        <v>0</v>
      </c>
    </row>
    <row r="40" spans="1:27" ht="11.25" customHeight="1" x14ac:dyDescent="0.15">
      <c r="A40" s="22">
        <v>250</v>
      </c>
      <c r="B40" s="5">
        <v>0</v>
      </c>
      <c r="C40" s="5">
        <v>0</v>
      </c>
      <c r="D40" s="5">
        <v>0</v>
      </c>
      <c r="E40" s="5">
        <v>0</v>
      </c>
      <c r="F40" s="5">
        <v>1.86</v>
      </c>
      <c r="G40" s="5">
        <v>0</v>
      </c>
      <c r="H40" s="5">
        <v>2.4180000000000001</v>
      </c>
      <c r="I40" s="5">
        <v>0</v>
      </c>
      <c r="J40" s="5">
        <v>1.48</v>
      </c>
      <c r="K40" s="5">
        <v>0</v>
      </c>
      <c r="L40" s="5">
        <v>1</v>
      </c>
      <c r="M40" s="5">
        <v>0</v>
      </c>
      <c r="O40" s="22">
        <v>250</v>
      </c>
      <c r="P40" s="5"/>
      <c r="Q40" s="5"/>
      <c r="R40" s="5"/>
      <c r="S40" s="5">
        <v>0</v>
      </c>
      <c r="T40" s="25" t="s">
        <v>15</v>
      </c>
      <c r="U40" s="5" t="s">
        <v>81</v>
      </c>
      <c r="V40" s="25" t="s">
        <v>15</v>
      </c>
      <c r="W40" s="5" t="s">
        <v>81</v>
      </c>
      <c r="X40" s="9" t="s">
        <v>15</v>
      </c>
      <c r="Y40" s="5" t="s">
        <v>81</v>
      </c>
      <c r="Z40" s="5">
        <v>0.66</v>
      </c>
      <c r="AA40" s="5">
        <v>0</v>
      </c>
    </row>
    <row r="41" spans="1:27" ht="11.25" customHeight="1" x14ac:dyDescent="0.15">
      <c r="A41" s="22">
        <v>300</v>
      </c>
      <c r="B41" s="5">
        <v>0</v>
      </c>
      <c r="C41" s="5">
        <v>0</v>
      </c>
      <c r="D41" s="5">
        <v>0</v>
      </c>
      <c r="E41" s="5">
        <v>0</v>
      </c>
      <c r="F41" s="5">
        <v>2.2200000000000002</v>
      </c>
      <c r="G41" s="5">
        <v>0</v>
      </c>
      <c r="H41" s="5">
        <v>2.8860000000000006</v>
      </c>
      <c r="I41" s="5">
        <v>0</v>
      </c>
      <c r="J41" s="5">
        <v>1.77</v>
      </c>
      <c r="K41" s="5">
        <v>0</v>
      </c>
      <c r="L41" s="5">
        <v>1.27</v>
      </c>
      <c r="M41" s="5">
        <v>0</v>
      </c>
      <c r="O41" s="22">
        <v>300</v>
      </c>
      <c r="P41" s="8"/>
      <c r="Q41" s="5"/>
      <c r="R41" s="8"/>
      <c r="S41" s="5">
        <v>0</v>
      </c>
      <c r="T41" s="25" t="s">
        <v>15</v>
      </c>
      <c r="U41" s="5" t="s">
        <v>81</v>
      </c>
      <c r="V41" s="25" t="s">
        <v>15</v>
      </c>
      <c r="W41" s="5" t="s">
        <v>81</v>
      </c>
      <c r="X41" s="9" t="s">
        <v>15</v>
      </c>
      <c r="Y41" s="5" t="s">
        <v>81</v>
      </c>
      <c r="Z41" s="5">
        <v>0.79</v>
      </c>
      <c r="AA41" s="5">
        <v>0</v>
      </c>
    </row>
    <row r="42" spans="1:27" ht="11.25" customHeight="1" x14ac:dyDescent="0.15">
      <c r="A42" s="22">
        <v>350</v>
      </c>
      <c r="B42" s="5">
        <v>0</v>
      </c>
      <c r="C42" s="5">
        <v>0</v>
      </c>
      <c r="D42" s="5">
        <v>0</v>
      </c>
      <c r="E42" s="5">
        <v>0</v>
      </c>
      <c r="F42" s="5">
        <v>2.58</v>
      </c>
      <c r="G42" s="5">
        <v>0</v>
      </c>
      <c r="H42" s="5">
        <v>3.3540000000000001</v>
      </c>
      <c r="I42" s="5">
        <v>0</v>
      </c>
      <c r="J42" s="5">
        <v>2.2000000000000002</v>
      </c>
      <c r="K42" s="5">
        <v>0</v>
      </c>
      <c r="L42" s="5">
        <v>1.5</v>
      </c>
      <c r="M42" s="5">
        <v>0</v>
      </c>
      <c r="O42" s="22"/>
      <c r="P42" s="8"/>
      <c r="Q42" s="8"/>
      <c r="R42" s="8"/>
      <c r="S42" s="8"/>
      <c r="T42" s="5"/>
      <c r="U42" s="5" t="s">
        <v>81</v>
      </c>
      <c r="V42" s="5">
        <v>0</v>
      </c>
      <c r="W42" s="5">
        <v>0</v>
      </c>
      <c r="X42" s="5"/>
      <c r="Y42" s="5" t="s">
        <v>81</v>
      </c>
      <c r="Z42" s="5"/>
      <c r="AA42" s="5" t="s">
        <v>81</v>
      </c>
    </row>
    <row r="43" spans="1:27" ht="11.25" customHeight="1" x14ac:dyDescent="0.15">
      <c r="A43" s="22" t="s">
        <v>6</v>
      </c>
      <c r="B43" s="5"/>
      <c r="C43" s="5"/>
      <c r="D43" s="5"/>
      <c r="E43" s="5"/>
      <c r="F43" s="5"/>
      <c r="G43" s="5">
        <v>0</v>
      </c>
      <c r="H43" s="5"/>
      <c r="I43" s="5">
        <v>0</v>
      </c>
      <c r="J43" s="5"/>
      <c r="K43" s="5">
        <v>0</v>
      </c>
      <c r="L43" s="5"/>
      <c r="M43" s="5">
        <v>0</v>
      </c>
      <c r="O43" s="22" t="s">
        <v>6</v>
      </c>
      <c r="P43" s="5"/>
      <c r="Q43" s="5"/>
      <c r="R43" s="5"/>
      <c r="S43" s="5"/>
      <c r="T43" s="5"/>
      <c r="U43" s="5">
        <v>0</v>
      </c>
      <c r="V43" s="5"/>
      <c r="W43" s="5">
        <v>0</v>
      </c>
      <c r="X43" s="5"/>
      <c r="Y43" s="5">
        <v>0</v>
      </c>
      <c r="Z43" s="5"/>
      <c r="AA43" s="5">
        <v>0</v>
      </c>
    </row>
    <row r="44" spans="1:27" ht="10.5" x14ac:dyDescent="0.15"/>
    <row r="45" spans="1:27" ht="13.5" customHeight="1" x14ac:dyDescent="0.15">
      <c r="M45" s="377"/>
      <c r="N45" s="378"/>
      <c r="O45" s="379"/>
      <c r="P45" s="364" t="s">
        <v>16</v>
      </c>
      <c r="Q45" s="364"/>
      <c r="R45" s="364" t="s">
        <v>65</v>
      </c>
      <c r="S45" s="364"/>
      <c r="T45" s="364" t="s">
        <v>17</v>
      </c>
      <c r="U45" s="364"/>
      <c r="V45" s="364" t="s">
        <v>25</v>
      </c>
      <c r="W45" s="364"/>
      <c r="X45" s="360" t="s">
        <v>42</v>
      </c>
      <c r="Y45" s="362"/>
      <c r="Z45" s="364" t="s">
        <v>29</v>
      </c>
      <c r="AA45" s="364"/>
    </row>
    <row r="46" spans="1:27" ht="13.5" customHeight="1" x14ac:dyDescent="0.15">
      <c r="M46" s="360" t="s">
        <v>51</v>
      </c>
      <c r="N46" s="361"/>
      <c r="O46" s="362"/>
      <c r="P46" s="367">
        <v>0</v>
      </c>
      <c r="Q46" s="362"/>
      <c r="R46" s="367">
        <v>0</v>
      </c>
      <c r="S46" s="362"/>
      <c r="T46" s="369">
        <v>0</v>
      </c>
      <c r="U46" s="362"/>
      <c r="V46" s="368">
        <v>0</v>
      </c>
      <c r="W46" s="364"/>
      <c r="X46" s="360"/>
      <c r="Y46" s="362"/>
      <c r="Z46" s="368">
        <v>0</v>
      </c>
      <c r="AA46" s="364"/>
    </row>
    <row r="47" spans="1:27" ht="13.5" customHeight="1" x14ac:dyDescent="0.15">
      <c r="M47" s="360" t="s">
        <v>50</v>
      </c>
      <c r="N47" s="361"/>
      <c r="O47" s="362"/>
      <c r="P47" s="367">
        <v>0</v>
      </c>
      <c r="Q47" s="362"/>
      <c r="R47" s="367">
        <v>0</v>
      </c>
      <c r="S47" s="362"/>
      <c r="T47" s="369">
        <v>0</v>
      </c>
      <c r="U47" s="362"/>
      <c r="V47" s="368">
        <v>0</v>
      </c>
      <c r="W47" s="364"/>
      <c r="X47" s="360"/>
      <c r="Y47" s="362"/>
      <c r="Z47" s="368">
        <v>0</v>
      </c>
      <c r="AA47" s="364"/>
    </row>
    <row r="48" spans="1:27" ht="13.5" customHeight="1" x14ac:dyDescent="0.15">
      <c r="M48" s="360" t="s">
        <v>52</v>
      </c>
      <c r="N48" s="361"/>
      <c r="O48" s="362"/>
      <c r="P48" s="386">
        <v>0</v>
      </c>
      <c r="Q48" s="364"/>
      <c r="R48" s="386">
        <v>0</v>
      </c>
      <c r="S48" s="364"/>
      <c r="T48" s="368">
        <v>0</v>
      </c>
      <c r="U48" s="364"/>
      <c r="V48" s="368">
        <v>0</v>
      </c>
      <c r="W48" s="364"/>
      <c r="X48" s="369"/>
      <c r="Y48" s="386"/>
      <c r="Z48" s="368">
        <v>0</v>
      </c>
      <c r="AA48" s="364"/>
    </row>
    <row r="49" spans="1:36" ht="13.5" customHeight="1" thickBot="1" x14ac:dyDescent="0.2">
      <c r="M49" s="382" t="s">
        <v>27</v>
      </c>
      <c r="N49" s="383"/>
      <c r="O49" s="384"/>
      <c r="P49" s="391">
        <v>0</v>
      </c>
      <c r="Q49" s="390"/>
      <c r="R49" s="391">
        <v>0</v>
      </c>
      <c r="S49" s="390"/>
      <c r="T49" s="389">
        <v>0</v>
      </c>
      <c r="U49" s="390"/>
      <c r="V49" s="389"/>
      <c r="W49" s="390"/>
      <c r="X49" s="392">
        <v>0</v>
      </c>
      <c r="Y49" s="391"/>
      <c r="Z49" s="389">
        <v>0</v>
      </c>
      <c r="AA49" s="390"/>
    </row>
    <row r="50" spans="1:36" ht="13.5" customHeight="1" thickTop="1" x14ac:dyDescent="0.15">
      <c r="M50" s="370" t="s">
        <v>19</v>
      </c>
      <c r="N50" s="371"/>
      <c r="O50" s="372"/>
      <c r="P50" s="370"/>
      <c r="Q50" s="371"/>
      <c r="R50" s="370"/>
      <c r="S50" s="371"/>
      <c r="T50" s="375"/>
      <c r="U50" s="371"/>
      <c r="V50" s="375"/>
      <c r="W50" s="371"/>
      <c r="X50" s="375"/>
      <c r="Y50" s="372"/>
      <c r="Z50" s="387">
        <v>0</v>
      </c>
      <c r="AA50" s="388"/>
    </row>
    <row r="51" spans="1:36" ht="13.5" customHeight="1" x14ac:dyDescent="0.15">
      <c r="M51" s="360" t="s">
        <v>64</v>
      </c>
      <c r="N51" s="361"/>
      <c r="O51" s="362"/>
      <c r="P51" s="360"/>
      <c r="Q51" s="361"/>
      <c r="R51" s="367"/>
      <c r="S51" s="361"/>
      <c r="T51" s="367"/>
      <c r="U51" s="361"/>
      <c r="V51" s="361"/>
      <c r="W51" s="362"/>
      <c r="X51" s="19" t="s">
        <v>63</v>
      </c>
      <c r="Y51" s="20">
        <v>0.6</v>
      </c>
      <c r="Z51" s="387">
        <v>0</v>
      </c>
      <c r="AA51" s="388"/>
    </row>
    <row r="52" spans="1:36" ht="15.95" customHeight="1" x14ac:dyDescent="0.15">
      <c r="A52" s="26" t="s">
        <v>70</v>
      </c>
      <c r="B52" s="26"/>
      <c r="C52" s="26"/>
      <c r="D52" s="26"/>
      <c r="AA52" s="24">
        <v>7</v>
      </c>
    </row>
    <row r="53" spans="1:36" ht="13.5" x14ac:dyDescent="0.15">
      <c r="A53" s="26"/>
      <c r="B53" s="26"/>
      <c r="C53" s="26"/>
      <c r="D53" s="26"/>
      <c r="AA53" s="10"/>
      <c r="AD53" s="11" t="s">
        <v>45</v>
      </c>
      <c r="AE53" s="11" t="s">
        <v>46</v>
      </c>
    </row>
    <row r="54" spans="1:36" ht="10.5" x14ac:dyDescent="0.15">
      <c r="A54" s="360" t="s">
        <v>49</v>
      </c>
      <c r="B54" s="361"/>
      <c r="C54" s="361"/>
      <c r="D54" s="361"/>
      <c r="E54" s="361"/>
      <c r="F54" s="361"/>
      <c r="G54" s="361"/>
      <c r="H54" s="361"/>
      <c r="I54" s="361"/>
      <c r="J54" s="361"/>
      <c r="K54" s="361"/>
      <c r="L54" s="361"/>
      <c r="M54" s="362"/>
      <c r="O54" s="360" t="s">
        <v>50</v>
      </c>
      <c r="P54" s="361"/>
      <c r="Q54" s="361"/>
      <c r="R54" s="361"/>
      <c r="S54" s="361"/>
      <c r="T54" s="361"/>
      <c r="U54" s="361"/>
      <c r="V54" s="361"/>
      <c r="W54" s="361"/>
      <c r="X54" s="361"/>
      <c r="Y54" s="361"/>
      <c r="Z54" s="361"/>
      <c r="AA54" s="362"/>
      <c r="AD54" s="11" t="s">
        <v>48</v>
      </c>
      <c r="AE54" s="1" t="s">
        <v>44</v>
      </c>
      <c r="AF54" s="1" t="s">
        <v>0</v>
      </c>
      <c r="AG54" s="1" t="s">
        <v>39</v>
      </c>
      <c r="AH54" s="1" t="s">
        <v>3</v>
      </c>
      <c r="AI54" s="1" t="s">
        <v>66</v>
      </c>
      <c r="AJ54" s="1" t="s">
        <v>47</v>
      </c>
    </row>
    <row r="55" spans="1:36" ht="10.5" x14ac:dyDescent="0.15">
      <c r="A55" s="363" t="s">
        <v>24</v>
      </c>
      <c r="B55" s="364" t="s">
        <v>23</v>
      </c>
      <c r="C55" s="364"/>
      <c r="D55" s="364"/>
      <c r="E55" s="364"/>
      <c r="F55" s="364" t="s">
        <v>16</v>
      </c>
      <c r="G55" s="364"/>
      <c r="H55" s="364" t="s">
        <v>68</v>
      </c>
      <c r="I55" s="364"/>
      <c r="J55" s="364" t="s">
        <v>17</v>
      </c>
      <c r="K55" s="364"/>
      <c r="L55" s="364" t="s">
        <v>25</v>
      </c>
      <c r="M55" s="364"/>
      <c r="O55" s="363" t="s">
        <v>24</v>
      </c>
      <c r="P55" s="364" t="s">
        <v>23</v>
      </c>
      <c r="Q55" s="364"/>
      <c r="R55" s="364"/>
      <c r="S55" s="364"/>
      <c r="T55" s="364" t="s">
        <v>16</v>
      </c>
      <c r="U55" s="364"/>
      <c r="V55" s="364" t="s">
        <v>68</v>
      </c>
      <c r="W55" s="364"/>
      <c r="X55" s="364" t="s">
        <v>17</v>
      </c>
      <c r="Y55" s="364"/>
      <c r="Z55" s="364" t="s">
        <v>25</v>
      </c>
      <c r="AA55" s="364"/>
      <c r="AD55" s="12">
        <v>0</v>
      </c>
      <c r="AE55" s="13">
        <v>0</v>
      </c>
      <c r="AF55" s="13">
        <v>0</v>
      </c>
      <c r="AG55" s="13">
        <v>0</v>
      </c>
      <c r="AH55" s="13">
        <v>0</v>
      </c>
      <c r="AI55" s="13">
        <v>0</v>
      </c>
      <c r="AJ55" s="13">
        <v>0</v>
      </c>
    </row>
    <row r="56" spans="1:36" ht="10.5" x14ac:dyDescent="0.15">
      <c r="A56" s="364"/>
      <c r="B56" s="364"/>
      <c r="C56" s="364"/>
      <c r="D56" s="364"/>
      <c r="E56" s="364"/>
      <c r="F56" s="364" t="s">
        <v>18</v>
      </c>
      <c r="G56" s="364"/>
      <c r="H56" s="364" t="s">
        <v>18</v>
      </c>
      <c r="I56" s="364"/>
      <c r="J56" s="364" t="s">
        <v>18</v>
      </c>
      <c r="K56" s="364"/>
      <c r="L56" s="364" t="s">
        <v>18</v>
      </c>
      <c r="M56" s="364"/>
      <c r="O56" s="364"/>
      <c r="P56" s="364"/>
      <c r="Q56" s="364"/>
      <c r="R56" s="364"/>
      <c r="S56" s="364"/>
      <c r="T56" s="364" t="s">
        <v>18</v>
      </c>
      <c r="U56" s="364"/>
      <c r="V56" s="364" t="s">
        <v>18</v>
      </c>
      <c r="W56" s="364"/>
      <c r="X56" s="364" t="s">
        <v>18</v>
      </c>
      <c r="Y56" s="364"/>
      <c r="Z56" s="364" t="s">
        <v>18</v>
      </c>
      <c r="AA56" s="364"/>
      <c r="AD56" s="12" t="s">
        <v>80</v>
      </c>
      <c r="AE56" s="13">
        <v>32.74</v>
      </c>
      <c r="AF56" s="13">
        <v>0</v>
      </c>
      <c r="AG56" s="13">
        <v>0</v>
      </c>
      <c r="AH56" s="13">
        <v>5.33</v>
      </c>
      <c r="AI56" s="13">
        <v>5.54</v>
      </c>
      <c r="AJ56" s="13">
        <v>43.61</v>
      </c>
    </row>
    <row r="57" spans="1:36" ht="31.5" x14ac:dyDescent="0.15">
      <c r="A57" s="364"/>
      <c r="B57" s="22" t="s">
        <v>1</v>
      </c>
      <c r="C57" s="23" t="s">
        <v>67</v>
      </c>
      <c r="D57" s="22" t="s">
        <v>2</v>
      </c>
      <c r="E57" s="22" t="s">
        <v>4</v>
      </c>
      <c r="F57" s="23" t="s">
        <v>21</v>
      </c>
      <c r="G57" s="23" t="s">
        <v>22</v>
      </c>
      <c r="H57" s="23" t="s">
        <v>21</v>
      </c>
      <c r="I57" s="23" t="s">
        <v>22</v>
      </c>
      <c r="J57" s="23" t="s">
        <v>21</v>
      </c>
      <c r="K57" s="23" t="s">
        <v>22</v>
      </c>
      <c r="L57" s="23" t="s">
        <v>21</v>
      </c>
      <c r="M57" s="23" t="s">
        <v>22</v>
      </c>
      <c r="O57" s="364"/>
      <c r="P57" s="22" t="s">
        <v>1</v>
      </c>
      <c r="Q57" s="23" t="s">
        <v>67</v>
      </c>
      <c r="R57" s="22" t="s">
        <v>2</v>
      </c>
      <c r="S57" s="22" t="s">
        <v>4</v>
      </c>
      <c r="T57" s="23" t="s">
        <v>21</v>
      </c>
      <c r="U57" s="23" t="s">
        <v>22</v>
      </c>
      <c r="V57" s="23" t="s">
        <v>21</v>
      </c>
      <c r="W57" s="23" t="s">
        <v>22</v>
      </c>
      <c r="X57" s="23" t="s">
        <v>21</v>
      </c>
      <c r="Y57" s="23" t="s">
        <v>22</v>
      </c>
      <c r="Z57" s="23" t="s">
        <v>21</v>
      </c>
      <c r="AA57" s="23" t="s">
        <v>22</v>
      </c>
      <c r="AD57" s="30">
        <v>50</v>
      </c>
      <c r="AE57" s="13">
        <v>9.89</v>
      </c>
      <c r="AF57" s="13">
        <v>0</v>
      </c>
      <c r="AG57" s="13">
        <v>0</v>
      </c>
      <c r="AH57" s="13">
        <v>0.83</v>
      </c>
      <c r="AI57" s="13">
        <v>5.54</v>
      </c>
      <c r="AJ57" s="13">
        <v>16.260000000000002</v>
      </c>
    </row>
    <row r="58" spans="1:36" ht="11.25" customHeight="1" x14ac:dyDescent="0.15">
      <c r="A58" s="22">
        <v>15</v>
      </c>
      <c r="B58" s="5">
        <v>0</v>
      </c>
      <c r="C58" s="5">
        <v>0</v>
      </c>
      <c r="D58" s="5">
        <v>0</v>
      </c>
      <c r="E58" s="5">
        <v>0</v>
      </c>
      <c r="F58" s="5">
        <v>0.13</v>
      </c>
      <c r="G58" s="5">
        <v>0</v>
      </c>
      <c r="H58" s="5">
        <v>0.16900000000000001</v>
      </c>
      <c r="I58" s="5">
        <v>0</v>
      </c>
      <c r="J58" s="5">
        <v>0.1</v>
      </c>
      <c r="K58" s="5">
        <v>0</v>
      </c>
      <c r="L58" s="5">
        <v>0.06</v>
      </c>
      <c r="M58" s="5">
        <v>0</v>
      </c>
      <c r="O58" s="22">
        <v>15</v>
      </c>
      <c r="P58" s="5">
        <v>0</v>
      </c>
      <c r="Q58" s="5">
        <v>0</v>
      </c>
      <c r="R58" s="5">
        <v>0</v>
      </c>
      <c r="S58" s="5">
        <v>0</v>
      </c>
      <c r="T58" s="5">
        <v>0.11</v>
      </c>
      <c r="U58" s="5">
        <v>0</v>
      </c>
      <c r="V58" s="5">
        <v>0.14300000000000002</v>
      </c>
      <c r="W58" s="5">
        <v>0</v>
      </c>
      <c r="X58" s="5">
        <v>0.08</v>
      </c>
      <c r="Y58" s="5">
        <v>0</v>
      </c>
      <c r="Z58" s="9">
        <v>0.06</v>
      </c>
      <c r="AA58" s="5">
        <v>0</v>
      </c>
      <c r="AD58" s="30">
        <v>100</v>
      </c>
      <c r="AE58" s="13">
        <v>22.85</v>
      </c>
      <c r="AF58" s="13">
        <v>0</v>
      </c>
      <c r="AG58" s="13">
        <v>0</v>
      </c>
      <c r="AH58" s="13">
        <v>4.5</v>
      </c>
      <c r="AI58" s="13">
        <v>0</v>
      </c>
      <c r="AJ58" s="13">
        <v>27.35</v>
      </c>
    </row>
    <row r="59" spans="1:36" ht="11.25" customHeight="1" x14ac:dyDescent="0.15">
      <c r="A59" s="22">
        <v>20</v>
      </c>
      <c r="B59" s="5">
        <v>0</v>
      </c>
      <c r="C59" s="5">
        <v>0</v>
      </c>
      <c r="D59" s="5">
        <v>0</v>
      </c>
      <c r="E59" s="5">
        <v>0</v>
      </c>
      <c r="F59" s="5">
        <v>0.16</v>
      </c>
      <c r="G59" s="5">
        <v>0</v>
      </c>
      <c r="H59" s="5">
        <v>0.20800000000000002</v>
      </c>
      <c r="I59" s="5">
        <v>0</v>
      </c>
      <c r="J59" s="5">
        <v>0.12</v>
      </c>
      <c r="K59" s="5">
        <v>0</v>
      </c>
      <c r="L59" s="5">
        <v>7.0000000000000007E-2</v>
      </c>
      <c r="M59" s="5">
        <v>0</v>
      </c>
      <c r="O59" s="22">
        <v>20</v>
      </c>
      <c r="P59" s="5">
        <v>0</v>
      </c>
      <c r="Q59" s="5">
        <v>0</v>
      </c>
      <c r="R59" s="5">
        <v>0</v>
      </c>
      <c r="S59" s="5">
        <v>0</v>
      </c>
      <c r="T59" s="5">
        <v>0.14000000000000001</v>
      </c>
      <c r="U59" s="5">
        <v>0</v>
      </c>
      <c r="V59" s="5">
        <v>0.18200000000000002</v>
      </c>
      <c r="W59" s="5">
        <v>0</v>
      </c>
      <c r="X59" s="5">
        <v>0.11</v>
      </c>
      <c r="Y59" s="5">
        <v>0</v>
      </c>
      <c r="Z59" s="9">
        <v>7.0000000000000007E-2</v>
      </c>
      <c r="AA59" s="5">
        <v>0</v>
      </c>
      <c r="AD59" s="12" t="s">
        <v>74</v>
      </c>
      <c r="AE59" s="13">
        <v>3.41</v>
      </c>
      <c r="AF59" s="13">
        <v>0</v>
      </c>
      <c r="AG59" s="13">
        <v>0</v>
      </c>
      <c r="AH59" s="13">
        <v>12.5</v>
      </c>
      <c r="AI59" s="13">
        <v>0</v>
      </c>
      <c r="AJ59" s="13">
        <v>15.91</v>
      </c>
    </row>
    <row r="60" spans="1:36" ht="11.25" customHeight="1" x14ac:dyDescent="0.15">
      <c r="A60" s="22">
        <v>25</v>
      </c>
      <c r="B60" s="5">
        <v>0</v>
      </c>
      <c r="C60" s="5">
        <v>0</v>
      </c>
      <c r="D60" s="5">
        <v>0</v>
      </c>
      <c r="E60" s="5">
        <v>0</v>
      </c>
      <c r="F60" s="5">
        <v>0.19</v>
      </c>
      <c r="G60" s="5">
        <v>0</v>
      </c>
      <c r="H60" s="5">
        <v>0.24700000000000003</v>
      </c>
      <c r="I60" s="5">
        <v>0</v>
      </c>
      <c r="J60" s="5">
        <v>0.15</v>
      </c>
      <c r="K60" s="5">
        <v>0</v>
      </c>
      <c r="L60" s="5">
        <v>0.09</v>
      </c>
      <c r="M60" s="5">
        <v>0</v>
      </c>
      <c r="O60" s="22">
        <v>25</v>
      </c>
      <c r="P60" s="5">
        <v>0</v>
      </c>
      <c r="Q60" s="5">
        <v>0</v>
      </c>
      <c r="R60" s="5">
        <v>0</v>
      </c>
      <c r="S60" s="5">
        <v>0</v>
      </c>
      <c r="T60" s="5">
        <v>0.16</v>
      </c>
      <c r="U60" s="5">
        <v>0</v>
      </c>
      <c r="V60" s="5">
        <v>0.20800000000000002</v>
      </c>
      <c r="W60" s="5">
        <v>0</v>
      </c>
      <c r="X60" s="5">
        <v>0.12</v>
      </c>
      <c r="Y60" s="5">
        <v>0</v>
      </c>
      <c r="Z60" s="9">
        <v>0.09</v>
      </c>
      <c r="AA60" s="5">
        <v>0</v>
      </c>
      <c r="AD60" s="30">
        <v>25</v>
      </c>
      <c r="AE60" s="13">
        <v>3.41</v>
      </c>
      <c r="AF60" s="13">
        <v>0</v>
      </c>
      <c r="AG60" s="13">
        <v>0</v>
      </c>
      <c r="AH60" s="13">
        <v>12.5</v>
      </c>
      <c r="AI60" s="13">
        <v>0</v>
      </c>
      <c r="AJ60" s="13">
        <v>15.91</v>
      </c>
    </row>
    <row r="61" spans="1:36" ht="11.25" customHeight="1" x14ac:dyDescent="0.15">
      <c r="A61" s="22">
        <v>32</v>
      </c>
      <c r="B61" s="5">
        <v>0</v>
      </c>
      <c r="C61" s="5">
        <v>0</v>
      </c>
      <c r="D61" s="5">
        <v>0</v>
      </c>
      <c r="E61" s="5">
        <v>0</v>
      </c>
      <c r="F61" s="5">
        <v>0.23</v>
      </c>
      <c r="G61" s="5">
        <v>0</v>
      </c>
      <c r="H61" s="5">
        <v>0.29900000000000004</v>
      </c>
      <c r="I61" s="5">
        <v>0</v>
      </c>
      <c r="J61" s="5">
        <v>0.18</v>
      </c>
      <c r="K61" s="5">
        <v>0</v>
      </c>
      <c r="L61" s="5">
        <v>0.11</v>
      </c>
      <c r="M61" s="5">
        <v>0</v>
      </c>
      <c r="O61" s="22">
        <v>32</v>
      </c>
      <c r="P61" s="5">
        <v>0</v>
      </c>
      <c r="Q61" s="5">
        <v>0</v>
      </c>
      <c r="R61" s="5">
        <v>0</v>
      </c>
      <c r="S61" s="5">
        <v>0</v>
      </c>
      <c r="T61" s="5">
        <v>0.19</v>
      </c>
      <c r="U61" s="5">
        <v>0</v>
      </c>
      <c r="V61" s="5">
        <v>0.24700000000000003</v>
      </c>
      <c r="W61" s="5">
        <v>0</v>
      </c>
      <c r="X61" s="5">
        <v>0.15</v>
      </c>
      <c r="Y61" s="5">
        <v>0</v>
      </c>
      <c r="Z61" s="9">
        <v>0.11</v>
      </c>
      <c r="AA61" s="5">
        <v>0</v>
      </c>
      <c r="AD61" s="12" t="s">
        <v>47</v>
      </c>
      <c r="AE61" s="13">
        <v>36.150000000000006</v>
      </c>
      <c r="AF61" s="13">
        <v>0</v>
      </c>
      <c r="AG61" s="13">
        <v>0</v>
      </c>
      <c r="AH61" s="13">
        <v>17.829999999999998</v>
      </c>
      <c r="AI61" s="13">
        <v>5.54</v>
      </c>
      <c r="AJ61" s="13">
        <v>59.519999999999996</v>
      </c>
    </row>
    <row r="62" spans="1:36" ht="11.25" customHeight="1" x14ac:dyDescent="0.15">
      <c r="A62" s="22">
        <v>40</v>
      </c>
      <c r="B62" s="5">
        <v>0</v>
      </c>
      <c r="C62" s="5">
        <v>0</v>
      </c>
      <c r="D62" s="5">
        <v>0</v>
      </c>
      <c r="E62" s="5">
        <v>0</v>
      </c>
      <c r="F62" s="5">
        <v>0.27</v>
      </c>
      <c r="G62" s="5">
        <v>0</v>
      </c>
      <c r="H62" s="5">
        <v>0.35100000000000003</v>
      </c>
      <c r="I62" s="5">
        <v>0</v>
      </c>
      <c r="J62" s="5">
        <v>0.21</v>
      </c>
      <c r="K62" s="5">
        <v>0</v>
      </c>
      <c r="L62" s="5">
        <v>0.12</v>
      </c>
      <c r="M62" s="5">
        <v>0</v>
      </c>
      <c r="O62" s="22">
        <v>40</v>
      </c>
      <c r="P62" s="5">
        <v>0</v>
      </c>
      <c r="Q62" s="5">
        <v>0</v>
      </c>
      <c r="R62" s="5">
        <v>0</v>
      </c>
      <c r="S62" s="5">
        <v>0</v>
      </c>
      <c r="T62" s="5">
        <v>0.23</v>
      </c>
      <c r="U62" s="5">
        <v>0</v>
      </c>
      <c r="V62" s="5">
        <v>0.29900000000000004</v>
      </c>
      <c r="W62" s="5">
        <v>0</v>
      </c>
      <c r="X62" s="5">
        <v>0.18</v>
      </c>
      <c r="Y62" s="5">
        <v>0</v>
      </c>
      <c r="Z62" s="5">
        <v>0.12</v>
      </c>
      <c r="AA62" s="5">
        <v>0</v>
      </c>
      <c r="AD62"/>
      <c r="AE62"/>
      <c r="AF62"/>
      <c r="AG62"/>
      <c r="AH62"/>
      <c r="AI62"/>
      <c r="AJ62"/>
    </row>
    <row r="63" spans="1:36" ht="11.25" customHeight="1" x14ac:dyDescent="0.15">
      <c r="A63" s="22">
        <v>50</v>
      </c>
      <c r="B63" s="5">
        <v>0</v>
      </c>
      <c r="C63" s="5"/>
      <c r="D63" s="5"/>
      <c r="E63" s="5"/>
      <c r="F63" s="5">
        <v>0.33</v>
      </c>
      <c r="G63" s="5">
        <v>0</v>
      </c>
      <c r="H63" s="5">
        <v>0.42900000000000005</v>
      </c>
      <c r="I63" s="5"/>
      <c r="J63" s="5">
        <v>0.26</v>
      </c>
      <c r="K63" s="5"/>
      <c r="L63" s="5">
        <v>0.15</v>
      </c>
      <c r="M63" s="5"/>
      <c r="O63" s="22">
        <v>50</v>
      </c>
      <c r="P63" s="5">
        <v>0</v>
      </c>
      <c r="Q63" s="5">
        <v>0</v>
      </c>
      <c r="R63" s="5">
        <v>0</v>
      </c>
      <c r="S63" s="5">
        <v>0</v>
      </c>
      <c r="T63" s="5">
        <v>0.27</v>
      </c>
      <c r="U63" s="5">
        <v>0</v>
      </c>
      <c r="V63" s="5">
        <v>0.35100000000000003</v>
      </c>
      <c r="W63" s="5">
        <v>0</v>
      </c>
      <c r="X63" s="5">
        <v>0.21</v>
      </c>
      <c r="Y63" s="5">
        <v>0</v>
      </c>
      <c r="Z63" s="5">
        <v>0.15</v>
      </c>
      <c r="AA63" s="5">
        <v>0</v>
      </c>
      <c r="AD63"/>
      <c r="AE63"/>
      <c r="AF63"/>
      <c r="AG63"/>
      <c r="AH63"/>
      <c r="AI63"/>
      <c r="AJ63"/>
    </row>
    <row r="64" spans="1:36" ht="11.25" customHeight="1" x14ac:dyDescent="0.15">
      <c r="A64" s="22">
        <v>65</v>
      </c>
      <c r="B64" s="5">
        <v>0</v>
      </c>
      <c r="C64" s="5"/>
      <c r="D64" s="5"/>
      <c r="E64" s="5"/>
      <c r="F64" s="5">
        <v>0.41</v>
      </c>
      <c r="G64" s="5">
        <v>0</v>
      </c>
      <c r="H64" s="5">
        <v>0.53300000000000003</v>
      </c>
      <c r="I64" s="5"/>
      <c r="J64" s="5">
        <v>0.32</v>
      </c>
      <c r="K64" s="5"/>
      <c r="L64" s="5">
        <v>0.19</v>
      </c>
      <c r="M64" s="5"/>
      <c r="O64" s="22">
        <v>65</v>
      </c>
      <c r="P64" s="5">
        <v>0</v>
      </c>
      <c r="Q64" s="5">
        <v>0</v>
      </c>
      <c r="R64" s="5">
        <v>0</v>
      </c>
      <c r="S64" s="5">
        <v>0</v>
      </c>
      <c r="T64" s="5">
        <v>0.34</v>
      </c>
      <c r="U64" s="5">
        <v>0</v>
      </c>
      <c r="V64" s="5">
        <v>0.44200000000000006</v>
      </c>
      <c r="W64" s="5">
        <v>0</v>
      </c>
      <c r="X64" s="5">
        <v>0.27</v>
      </c>
      <c r="Y64" s="5">
        <v>0</v>
      </c>
      <c r="Z64" s="5">
        <v>0.19</v>
      </c>
      <c r="AA64" s="5">
        <v>0</v>
      </c>
      <c r="AD64"/>
      <c r="AE64"/>
      <c r="AF64"/>
      <c r="AG64"/>
      <c r="AH64"/>
      <c r="AI64"/>
      <c r="AJ64"/>
    </row>
    <row r="65" spans="1:36" ht="11.25" customHeight="1" x14ac:dyDescent="0.15">
      <c r="A65" s="22">
        <v>80</v>
      </c>
      <c r="B65" s="5">
        <v>0</v>
      </c>
      <c r="C65" s="5"/>
      <c r="D65" s="5"/>
      <c r="E65" s="5"/>
      <c r="F65" s="5">
        <v>0.49</v>
      </c>
      <c r="G65" s="5">
        <v>0</v>
      </c>
      <c r="H65" s="5">
        <v>0.63700000000000001</v>
      </c>
      <c r="I65" s="5"/>
      <c r="J65" s="5">
        <v>0.39</v>
      </c>
      <c r="K65" s="5"/>
      <c r="L65" s="5">
        <v>0.21</v>
      </c>
      <c r="M65" s="5"/>
      <c r="O65" s="22">
        <v>80</v>
      </c>
      <c r="P65" s="5">
        <v>0</v>
      </c>
      <c r="Q65" s="5">
        <v>0</v>
      </c>
      <c r="R65" s="5">
        <v>0</v>
      </c>
      <c r="S65" s="5">
        <v>0</v>
      </c>
      <c r="T65" s="5">
        <v>0.41</v>
      </c>
      <c r="U65" s="5">
        <v>0</v>
      </c>
      <c r="V65" s="5">
        <v>0.53300000000000003</v>
      </c>
      <c r="W65" s="5">
        <v>0</v>
      </c>
      <c r="X65" s="5">
        <v>0.32</v>
      </c>
      <c r="Y65" s="5">
        <v>0</v>
      </c>
      <c r="Z65" s="5">
        <v>0.21</v>
      </c>
      <c r="AA65" s="5">
        <v>0</v>
      </c>
      <c r="AD65"/>
      <c r="AE65"/>
      <c r="AF65"/>
      <c r="AG65"/>
      <c r="AH65"/>
      <c r="AI65"/>
      <c r="AJ65"/>
    </row>
    <row r="66" spans="1:36" ht="11.25" customHeight="1" x14ac:dyDescent="0.15">
      <c r="A66" s="22">
        <v>100</v>
      </c>
      <c r="B66" s="5">
        <v>0</v>
      </c>
      <c r="C66" s="5"/>
      <c r="D66" s="5"/>
      <c r="E66" s="5"/>
      <c r="F66" s="5">
        <v>0.6</v>
      </c>
      <c r="G66" s="5">
        <v>0</v>
      </c>
      <c r="H66" s="5">
        <v>0.78</v>
      </c>
      <c r="I66" s="5"/>
      <c r="J66" s="5">
        <v>0.48</v>
      </c>
      <c r="K66" s="5"/>
      <c r="L66" s="5">
        <v>0.27</v>
      </c>
      <c r="M66" s="5"/>
      <c r="O66" s="22">
        <v>100</v>
      </c>
      <c r="P66" s="5">
        <v>0</v>
      </c>
      <c r="Q66" s="5">
        <v>0</v>
      </c>
      <c r="R66" s="5">
        <v>0</v>
      </c>
      <c r="S66" s="5">
        <v>0</v>
      </c>
      <c r="T66" s="5">
        <v>0.5</v>
      </c>
      <c r="U66" s="5">
        <v>0</v>
      </c>
      <c r="V66" s="5">
        <v>0.65</v>
      </c>
      <c r="W66" s="5">
        <v>0</v>
      </c>
      <c r="X66" s="5">
        <v>0.4</v>
      </c>
      <c r="Y66" s="5">
        <v>0</v>
      </c>
      <c r="Z66" s="5">
        <v>0.22</v>
      </c>
      <c r="AA66" s="5">
        <v>0</v>
      </c>
      <c r="AD66"/>
      <c r="AE66"/>
      <c r="AF66"/>
      <c r="AG66"/>
      <c r="AH66"/>
      <c r="AI66"/>
      <c r="AJ66"/>
    </row>
    <row r="67" spans="1:36" ht="11.25" customHeight="1" x14ac:dyDescent="0.15">
      <c r="A67" s="22">
        <v>125</v>
      </c>
      <c r="B67" s="5">
        <v>0</v>
      </c>
      <c r="C67" s="5"/>
      <c r="D67" s="5"/>
      <c r="E67" s="5"/>
      <c r="F67" s="5">
        <v>0.74</v>
      </c>
      <c r="G67" s="5">
        <v>0</v>
      </c>
      <c r="H67" s="5">
        <v>0.96199999999999997</v>
      </c>
      <c r="I67" s="5"/>
      <c r="J67" s="5">
        <v>0.59</v>
      </c>
      <c r="K67" s="5"/>
      <c r="L67" s="5">
        <v>0.32</v>
      </c>
      <c r="M67" s="5"/>
      <c r="O67" s="22">
        <v>125</v>
      </c>
      <c r="P67" s="5">
        <v>0</v>
      </c>
      <c r="Q67" s="5">
        <v>0</v>
      </c>
      <c r="R67" s="5">
        <v>0</v>
      </c>
      <c r="S67" s="5">
        <v>0</v>
      </c>
      <c r="T67" s="5">
        <v>0.61</v>
      </c>
      <c r="U67" s="5">
        <v>0</v>
      </c>
      <c r="V67" s="5">
        <v>0.79300000000000004</v>
      </c>
      <c r="W67" s="5">
        <v>0</v>
      </c>
      <c r="X67" s="5">
        <v>0.48</v>
      </c>
      <c r="Y67" s="5">
        <v>0</v>
      </c>
      <c r="Z67" s="5">
        <v>0.26</v>
      </c>
      <c r="AA67" s="5">
        <v>0</v>
      </c>
      <c r="AD67"/>
      <c r="AE67"/>
      <c r="AF67"/>
      <c r="AG67"/>
      <c r="AH67"/>
      <c r="AI67"/>
      <c r="AJ67"/>
    </row>
    <row r="68" spans="1:36" ht="11.25" customHeight="1" x14ac:dyDescent="0.15">
      <c r="A68" s="22">
        <v>150</v>
      </c>
      <c r="B68" s="5">
        <v>0</v>
      </c>
      <c r="C68" s="5">
        <v>0</v>
      </c>
      <c r="D68" s="5">
        <v>0</v>
      </c>
      <c r="E68" s="5">
        <v>0</v>
      </c>
      <c r="F68" s="5">
        <v>0.88</v>
      </c>
      <c r="G68" s="5">
        <v>0</v>
      </c>
      <c r="H68" s="5">
        <v>1.1440000000000001</v>
      </c>
      <c r="I68" s="5"/>
      <c r="J68" s="5">
        <v>0.7</v>
      </c>
      <c r="K68" s="5"/>
      <c r="L68" s="5">
        <v>0.4</v>
      </c>
      <c r="M68" s="5"/>
      <c r="O68" s="22">
        <v>150</v>
      </c>
      <c r="P68" s="5">
        <v>0</v>
      </c>
      <c r="Q68" s="5">
        <v>0</v>
      </c>
      <c r="R68" s="5">
        <v>0</v>
      </c>
      <c r="S68" s="5">
        <v>0</v>
      </c>
      <c r="T68" s="5">
        <v>0.73</v>
      </c>
      <c r="U68" s="5">
        <v>0</v>
      </c>
      <c r="V68" s="5">
        <v>0.94899999999999995</v>
      </c>
      <c r="W68" s="5">
        <v>0</v>
      </c>
      <c r="X68" s="5">
        <v>0.57999999999999996</v>
      </c>
      <c r="Y68" s="5">
        <v>0</v>
      </c>
      <c r="Z68" s="5">
        <v>0.34</v>
      </c>
      <c r="AA68" s="5">
        <v>0</v>
      </c>
      <c r="AD68"/>
      <c r="AE68"/>
      <c r="AF68"/>
      <c r="AG68"/>
      <c r="AH68"/>
      <c r="AI68"/>
      <c r="AJ68"/>
    </row>
    <row r="69" spans="1:36" ht="11.25" customHeight="1" x14ac:dyDescent="0.15">
      <c r="A69" s="22">
        <v>200</v>
      </c>
      <c r="B69" s="5">
        <v>0</v>
      </c>
      <c r="C69" s="5">
        <v>0</v>
      </c>
      <c r="D69" s="5">
        <v>0</v>
      </c>
      <c r="E69" s="5">
        <v>0</v>
      </c>
      <c r="F69" s="5">
        <v>1.1599999999999999</v>
      </c>
      <c r="G69" s="5">
        <v>0</v>
      </c>
      <c r="H69" s="5">
        <v>1.508</v>
      </c>
      <c r="I69" s="5"/>
      <c r="J69" s="5">
        <v>0.92</v>
      </c>
      <c r="K69" s="5"/>
      <c r="L69" s="5">
        <v>0.56999999999999995</v>
      </c>
      <c r="M69" s="5"/>
      <c r="O69" s="22">
        <v>200</v>
      </c>
      <c r="P69" s="5">
        <v>0</v>
      </c>
      <c r="Q69" s="5">
        <v>0</v>
      </c>
      <c r="R69" s="5">
        <v>0</v>
      </c>
      <c r="S69" s="5">
        <v>0</v>
      </c>
      <c r="T69" s="9">
        <v>0.95</v>
      </c>
      <c r="U69" s="5">
        <v>0</v>
      </c>
      <c r="V69" s="5">
        <v>1.2349999999999999</v>
      </c>
      <c r="W69" s="5">
        <v>0</v>
      </c>
      <c r="X69" s="9">
        <v>0.76</v>
      </c>
      <c r="Y69" s="5">
        <v>0</v>
      </c>
      <c r="Z69" s="5">
        <v>0.48</v>
      </c>
      <c r="AA69" s="5">
        <v>0</v>
      </c>
      <c r="AD69"/>
      <c r="AE69"/>
      <c r="AF69"/>
      <c r="AG69"/>
      <c r="AH69"/>
      <c r="AI69"/>
      <c r="AJ69"/>
    </row>
    <row r="70" spans="1:36" ht="11.25" customHeight="1" x14ac:dyDescent="0.15">
      <c r="A70" s="22">
        <v>250</v>
      </c>
      <c r="B70" s="5">
        <v>0</v>
      </c>
      <c r="C70" s="5">
        <v>0</v>
      </c>
      <c r="D70" s="5">
        <v>0</v>
      </c>
      <c r="E70" s="5">
        <v>0</v>
      </c>
      <c r="F70" s="5">
        <v>1.44</v>
      </c>
      <c r="G70" s="5">
        <v>0</v>
      </c>
      <c r="H70" s="5">
        <v>1.8719999999999999</v>
      </c>
      <c r="I70" s="5"/>
      <c r="J70" s="5">
        <v>1.1499999999999999</v>
      </c>
      <c r="K70" s="5"/>
      <c r="L70" s="5">
        <v>0.77</v>
      </c>
      <c r="M70" s="5"/>
      <c r="O70" s="22">
        <v>250</v>
      </c>
      <c r="P70" s="5">
        <v>0</v>
      </c>
      <c r="Q70" s="5">
        <v>0</v>
      </c>
      <c r="R70" s="5">
        <v>0</v>
      </c>
      <c r="S70" s="5">
        <v>0</v>
      </c>
      <c r="T70" s="9">
        <v>1.18</v>
      </c>
      <c r="U70" s="5">
        <v>0</v>
      </c>
      <c r="V70" s="5">
        <v>1.534</v>
      </c>
      <c r="W70" s="5">
        <v>0</v>
      </c>
      <c r="X70" s="9">
        <v>0.94</v>
      </c>
      <c r="Y70" s="5">
        <v>0</v>
      </c>
      <c r="Z70" s="5">
        <v>0.64</v>
      </c>
      <c r="AA70" s="5">
        <v>0</v>
      </c>
    </row>
    <row r="71" spans="1:36" ht="11.25" customHeight="1" x14ac:dyDescent="0.15">
      <c r="A71" s="22">
        <v>300</v>
      </c>
      <c r="B71" s="5">
        <v>0</v>
      </c>
      <c r="C71" s="5">
        <v>0</v>
      </c>
      <c r="D71" s="5">
        <v>0</v>
      </c>
      <c r="E71" s="5">
        <v>0</v>
      </c>
      <c r="F71" s="5">
        <v>1.72</v>
      </c>
      <c r="G71" s="5">
        <v>0</v>
      </c>
      <c r="H71" s="5">
        <v>2.2360000000000002</v>
      </c>
      <c r="I71" s="5"/>
      <c r="J71" s="5">
        <v>1.37</v>
      </c>
      <c r="K71" s="5"/>
      <c r="L71" s="5">
        <v>0.93</v>
      </c>
      <c r="M71" s="5"/>
      <c r="O71" s="22">
        <v>300</v>
      </c>
      <c r="P71" s="5">
        <v>0</v>
      </c>
      <c r="Q71" s="5">
        <v>0</v>
      </c>
      <c r="R71" s="5">
        <v>0</v>
      </c>
      <c r="S71" s="5">
        <v>0</v>
      </c>
      <c r="T71" s="9">
        <v>1.41</v>
      </c>
      <c r="U71" s="5">
        <v>0</v>
      </c>
      <c r="V71" s="5">
        <v>1.833</v>
      </c>
      <c r="W71" s="5">
        <v>0</v>
      </c>
      <c r="X71" s="9">
        <v>1.1200000000000001</v>
      </c>
      <c r="Y71" s="5">
        <v>0</v>
      </c>
      <c r="Z71" s="5">
        <v>0.77</v>
      </c>
      <c r="AA71" s="5">
        <v>0</v>
      </c>
    </row>
    <row r="72" spans="1:36" ht="11.25" customHeight="1" x14ac:dyDescent="0.15">
      <c r="A72" s="22">
        <v>350</v>
      </c>
      <c r="B72" s="5">
        <v>0</v>
      </c>
      <c r="C72" s="5">
        <v>0</v>
      </c>
      <c r="D72" s="5">
        <v>0</v>
      </c>
      <c r="E72" s="5">
        <v>0</v>
      </c>
      <c r="F72" s="5">
        <v>1.99</v>
      </c>
      <c r="G72" s="5">
        <v>0</v>
      </c>
      <c r="H72" s="5">
        <v>2.5870000000000002</v>
      </c>
      <c r="I72" s="5"/>
      <c r="J72" s="5">
        <v>1.61</v>
      </c>
      <c r="K72" s="5"/>
      <c r="L72" s="5">
        <v>1.1100000000000001</v>
      </c>
      <c r="M72" s="5"/>
      <c r="O72" s="22">
        <v>350</v>
      </c>
      <c r="P72" s="5">
        <v>0</v>
      </c>
      <c r="Q72" s="5">
        <v>0</v>
      </c>
      <c r="R72" s="5">
        <v>0</v>
      </c>
      <c r="S72" s="5">
        <v>0</v>
      </c>
      <c r="T72" s="5">
        <v>1.63</v>
      </c>
      <c r="U72" s="5">
        <v>0</v>
      </c>
      <c r="V72" s="5">
        <v>2.1189999999999998</v>
      </c>
      <c r="W72" s="5">
        <v>0</v>
      </c>
      <c r="X72" s="5">
        <v>1.3</v>
      </c>
      <c r="Y72" s="5">
        <v>0</v>
      </c>
      <c r="Z72" s="5">
        <v>0.91</v>
      </c>
      <c r="AA72" s="5">
        <v>0</v>
      </c>
    </row>
    <row r="73" spans="1:36" ht="11.25" customHeight="1" x14ac:dyDescent="0.15">
      <c r="A73" s="22" t="s">
        <v>6</v>
      </c>
      <c r="B73" s="8"/>
      <c r="C73" s="8"/>
      <c r="D73" s="8"/>
      <c r="E73" s="8"/>
      <c r="F73" s="5"/>
      <c r="G73" s="5">
        <v>0</v>
      </c>
      <c r="H73" s="5"/>
      <c r="I73" s="5"/>
      <c r="J73" s="5"/>
      <c r="K73" s="5"/>
      <c r="L73" s="5"/>
      <c r="M73" s="5"/>
      <c r="O73" s="22" t="s">
        <v>6</v>
      </c>
      <c r="P73" s="8"/>
      <c r="Q73" s="8"/>
      <c r="R73" s="8"/>
      <c r="S73" s="8"/>
      <c r="T73" s="5"/>
      <c r="U73" s="5">
        <v>0</v>
      </c>
      <c r="V73" s="5"/>
      <c r="W73" s="5">
        <v>0</v>
      </c>
      <c r="X73" s="5"/>
      <c r="Y73" s="5">
        <v>0</v>
      </c>
      <c r="Z73" s="5"/>
      <c r="AA73" s="5">
        <v>0</v>
      </c>
    </row>
    <row r="74" spans="1:36" ht="11.25" customHeight="1" x14ac:dyDescent="0.15">
      <c r="A74" s="26"/>
      <c r="B74" s="26"/>
      <c r="C74" s="26"/>
      <c r="D74" s="26"/>
      <c r="AA74" s="10"/>
    </row>
    <row r="75" spans="1:36" ht="10.5" x14ac:dyDescent="0.15">
      <c r="A75" s="360" t="s">
        <v>26</v>
      </c>
      <c r="B75" s="361"/>
      <c r="C75" s="361"/>
      <c r="D75" s="361"/>
      <c r="E75" s="361"/>
      <c r="F75" s="361"/>
      <c r="G75" s="361"/>
      <c r="H75" s="361"/>
      <c r="I75" s="361"/>
      <c r="J75" s="361"/>
      <c r="K75" s="361"/>
      <c r="L75" s="361"/>
      <c r="M75" s="362"/>
      <c r="O75" s="360" t="s">
        <v>27</v>
      </c>
      <c r="P75" s="361"/>
      <c r="Q75" s="361"/>
      <c r="R75" s="361"/>
      <c r="S75" s="361"/>
      <c r="T75" s="361"/>
      <c r="U75" s="361"/>
      <c r="V75" s="361"/>
      <c r="W75" s="361"/>
      <c r="X75" s="361"/>
      <c r="Y75" s="361"/>
      <c r="Z75" s="361"/>
      <c r="AA75" s="362"/>
    </row>
    <row r="76" spans="1:36" ht="10.5" x14ac:dyDescent="0.15">
      <c r="A76" s="363" t="s">
        <v>24</v>
      </c>
      <c r="B76" s="364" t="s">
        <v>23</v>
      </c>
      <c r="C76" s="364"/>
      <c r="D76" s="364"/>
      <c r="E76" s="364"/>
      <c r="F76" s="364" t="s">
        <v>16</v>
      </c>
      <c r="G76" s="364"/>
      <c r="H76" s="364" t="s">
        <v>68</v>
      </c>
      <c r="I76" s="364"/>
      <c r="J76" s="364" t="s">
        <v>17</v>
      </c>
      <c r="K76" s="364"/>
      <c r="L76" s="364" t="s">
        <v>25</v>
      </c>
      <c r="M76" s="364"/>
      <c r="O76" s="363" t="s">
        <v>24</v>
      </c>
      <c r="P76" s="364" t="s">
        <v>23</v>
      </c>
      <c r="Q76" s="364"/>
      <c r="R76" s="364"/>
      <c r="S76" s="364"/>
      <c r="T76" s="364" t="s">
        <v>16</v>
      </c>
      <c r="U76" s="364"/>
      <c r="V76" s="364" t="s">
        <v>68</v>
      </c>
      <c r="W76" s="364"/>
      <c r="X76" s="364" t="s">
        <v>17</v>
      </c>
      <c r="Y76" s="364"/>
      <c r="Z76" s="364" t="s">
        <v>41</v>
      </c>
      <c r="AA76" s="364"/>
    </row>
    <row r="77" spans="1:36" ht="10.5" x14ac:dyDescent="0.15">
      <c r="A77" s="364"/>
      <c r="B77" s="364"/>
      <c r="C77" s="364"/>
      <c r="D77" s="364"/>
      <c r="E77" s="364"/>
      <c r="F77" s="364" t="s">
        <v>18</v>
      </c>
      <c r="G77" s="364"/>
      <c r="H77" s="364" t="s">
        <v>18</v>
      </c>
      <c r="I77" s="364"/>
      <c r="J77" s="364" t="s">
        <v>18</v>
      </c>
      <c r="K77" s="364"/>
      <c r="L77" s="364" t="s">
        <v>18</v>
      </c>
      <c r="M77" s="364"/>
      <c r="O77" s="364"/>
      <c r="P77" s="364"/>
      <c r="Q77" s="364"/>
      <c r="R77" s="364"/>
      <c r="S77" s="364"/>
      <c r="T77" s="364" t="s">
        <v>18</v>
      </c>
      <c r="U77" s="364"/>
      <c r="V77" s="364" t="s">
        <v>18</v>
      </c>
      <c r="W77" s="364"/>
      <c r="X77" s="364" t="s">
        <v>18</v>
      </c>
      <c r="Y77" s="364"/>
      <c r="Z77" s="364" t="s">
        <v>18</v>
      </c>
      <c r="AA77" s="364"/>
    </row>
    <row r="78" spans="1:36" ht="31.5" x14ac:dyDescent="0.15">
      <c r="A78" s="364"/>
      <c r="B78" s="22" t="s">
        <v>1</v>
      </c>
      <c r="C78" s="23" t="s">
        <v>67</v>
      </c>
      <c r="D78" s="22" t="s">
        <v>2</v>
      </c>
      <c r="E78" s="22" t="s">
        <v>4</v>
      </c>
      <c r="F78" s="23" t="s">
        <v>21</v>
      </c>
      <c r="G78" s="23" t="s">
        <v>22</v>
      </c>
      <c r="H78" s="23" t="s">
        <v>21</v>
      </c>
      <c r="I78" s="23" t="s">
        <v>22</v>
      </c>
      <c r="J78" s="23" t="s">
        <v>21</v>
      </c>
      <c r="K78" s="23" t="s">
        <v>22</v>
      </c>
      <c r="L78" s="23" t="s">
        <v>21</v>
      </c>
      <c r="M78" s="23" t="s">
        <v>22</v>
      </c>
      <c r="O78" s="364"/>
      <c r="P78" s="22" t="s">
        <v>1</v>
      </c>
      <c r="Q78" s="23" t="s">
        <v>67</v>
      </c>
      <c r="R78" s="22" t="s">
        <v>2</v>
      </c>
      <c r="S78" s="23" t="s">
        <v>40</v>
      </c>
      <c r="T78" s="23" t="s">
        <v>21</v>
      </c>
      <c r="U78" s="23" t="s">
        <v>22</v>
      </c>
      <c r="V78" s="23" t="s">
        <v>21</v>
      </c>
      <c r="W78" s="23" t="s">
        <v>22</v>
      </c>
      <c r="X78" s="23" t="s">
        <v>21</v>
      </c>
      <c r="Y78" s="23" t="s">
        <v>22</v>
      </c>
      <c r="Z78" s="23" t="s">
        <v>21</v>
      </c>
      <c r="AA78" s="23" t="s">
        <v>22</v>
      </c>
    </row>
    <row r="79" spans="1:36" ht="11.25" customHeight="1" x14ac:dyDescent="0.15">
      <c r="A79" s="22">
        <v>15</v>
      </c>
      <c r="B79" s="5">
        <v>0</v>
      </c>
      <c r="C79" s="5">
        <v>0</v>
      </c>
      <c r="D79" s="5">
        <v>0</v>
      </c>
      <c r="E79" s="5">
        <v>0</v>
      </c>
      <c r="F79" s="5">
        <v>0.17</v>
      </c>
      <c r="G79" s="5">
        <v>0</v>
      </c>
      <c r="H79" s="5">
        <v>0.22100000000000003</v>
      </c>
      <c r="I79" s="5">
        <v>0</v>
      </c>
      <c r="J79" s="5">
        <v>0.13</v>
      </c>
      <c r="K79" s="5">
        <v>0</v>
      </c>
      <c r="L79" s="5">
        <v>7.0000000000000007E-2</v>
      </c>
      <c r="M79" s="5">
        <v>0</v>
      </c>
      <c r="O79" s="22">
        <v>13</v>
      </c>
      <c r="P79" s="5">
        <v>0</v>
      </c>
      <c r="Q79" s="5">
        <v>0</v>
      </c>
      <c r="R79" s="5">
        <v>0</v>
      </c>
      <c r="S79" s="5">
        <v>0</v>
      </c>
      <c r="T79" s="5">
        <v>0.08</v>
      </c>
      <c r="U79" s="5">
        <v>0</v>
      </c>
      <c r="V79" s="5">
        <v>0.10400000000000001</v>
      </c>
      <c r="W79" s="5">
        <v>0</v>
      </c>
      <c r="X79" s="5">
        <v>0.06</v>
      </c>
      <c r="Y79" s="5">
        <v>0</v>
      </c>
      <c r="Z79" s="5">
        <v>0.11</v>
      </c>
      <c r="AA79" s="5">
        <v>0</v>
      </c>
    </row>
    <row r="80" spans="1:36" ht="11.25" customHeight="1" x14ac:dyDescent="0.15">
      <c r="A80" s="22">
        <v>20</v>
      </c>
      <c r="B80" s="5">
        <v>0</v>
      </c>
      <c r="C80" s="5">
        <v>0</v>
      </c>
      <c r="D80" s="5">
        <v>0</v>
      </c>
      <c r="E80" s="5">
        <v>0</v>
      </c>
      <c r="F80" s="5">
        <v>0.2</v>
      </c>
      <c r="G80" s="5">
        <v>0</v>
      </c>
      <c r="H80" s="5">
        <v>0.26</v>
      </c>
      <c r="I80" s="5">
        <v>0</v>
      </c>
      <c r="J80" s="5">
        <v>0.16</v>
      </c>
      <c r="K80" s="5">
        <v>0</v>
      </c>
      <c r="L80" s="5">
        <v>0.09</v>
      </c>
      <c r="M80" s="5">
        <v>0</v>
      </c>
      <c r="O80" s="22">
        <v>20</v>
      </c>
      <c r="P80" s="5">
        <v>0</v>
      </c>
      <c r="Q80" s="5">
        <v>0</v>
      </c>
      <c r="R80" s="5">
        <v>0</v>
      </c>
      <c r="S80" s="5">
        <v>0</v>
      </c>
      <c r="T80" s="5">
        <v>0.09</v>
      </c>
      <c r="U80" s="5">
        <v>0</v>
      </c>
      <c r="V80" s="5">
        <v>0.11699999999999999</v>
      </c>
      <c r="W80" s="5">
        <v>0</v>
      </c>
      <c r="X80" s="5">
        <v>7.0000000000000007E-2</v>
      </c>
      <c r="Y80" s="5">
        <v>0</v>
      </c>
      <c r="Z80" s="5">
        <v>0.11</v>
      </c>
      <c r="AA80" s="5">
        <v>0</v>
      </c>
    </row>
    <row r="81" spans="1:27" ht="11.25" customHeight="1" x14ac:dyDescent="0.15">
      <c r="A81" s="22">
        <v>25</v>
      </c>
      <c r="B81" s="5">
        <v>0</v>
      </c>
      <c r="C81" s="5">
        <v>0</v>
      </c>
      <c r="D81" s="5">
        <v>0</v>
      </c>
      <c r="E81" s="5">
        <v>0</v>
      </c>
      <c r="F81" s="5">
        <v>0.24</v>
      </c>
      <c r="G81" s="5">
        <v>0</v>
      </c>
      <c r="H81" s="5">
        <v>0.312</v>
      </c>
      <c r="I81" s="5">
        <v>0</v>
      </c>
      <c r="J81" s="5">
        <v>0.19</v>
      </c>
      <c r="K81" s="5">
        <v>0</v>
      </c>
      <c r="L81" s="5">
        <v>0.11</v>
      </c>
      <c r="M81" s="5">
        <v>0</v>
      </c>
      <c r="O81" s="22">
        <v>25</v>
      </c>
      <c r="P81" s="5">
        <v>0</v>
      </c>
      <c r="Q81" s="5">
        <v>0</v>
      </c>
      <c r="R81" s="5"/>
      <c r="S81" s="5">
        <v>0</v>
      </c>
      <c r="T81" s="5">
        <v>0.11</v>
      </c>
      <c r="U81" s="5">
        <v>0</v>
      </c>
      <c r="V81" s="5">
        <v>0.14300000000000002</v>
      </c>
      <c r="W81" s="5">
        <v>0</v>
      </c>
      <c r="X81" s="5">
        <v>0.08</v>
      </c>
      <c r="Y81" s="5"/>
      <c r="Z81" s="5">
        <v>0.11</v>
      </c>
      <c r="AA81" s="5">
        <v>0</v>
      </c>
    </row>
    <row r="82" spans="1:27" ht="11.25" customHeight="1" x14ac:dyDescent="0.15">
      <c r="A82" s="22">
        <v>32</v>
      </c>
      <c r="B82" s="5">
        <v>0</v>
      </c>
      <c r="C82" s="5">
        <v>0</v>
      </c>
      <c r="D82" s="5">
        <v>0</v>
      </c>
      <c r="E82" s="5">
        <v>0</v>
      </c>
      <c r="F82" s="5">
        <v>0.28999999999999998</v>
      </c>
      <c r="G82" s="5">
        <v>0</v>
      </c>
      <c r="H82" s="5">
        <v>0.377</v>
      </c>
      <c r="I82" s="5">
        <v>0</v>
      </c>
      <c r="J82" s="5">
        <v>0.23</v>
      </c>
      <c r="K82" s="5">
        <v>0</v>
      </c>
      <c r="L82" s="5">
        <v>0.12</v>
      </c>
      <c r="M82" s="5">
        <v>0</v>
      </c>
      <c r="O82" s="22">
        <v>30</v>
      </c>
      <c r="P82" s="5">
        <v>0</v>
      </c>
      <c r="Q82" s="5">
        <v>0</v>
      </c>
      <c r="R82" s="5">
        <v>0</v>
      </c>
      <c r="S82" s="5">
        <v>0</v>
      </c>
      <c r="T82" s="5">
        <v>0.13</v>
      </c>
      <c r="U82" s="5">
        <v>0</v>
      </c>
      <c r="V82" s="5">
        <v>0.16900000000000001</v>
      </c>
      <c r="W82" s="5">
        <v>0</v>
      </c>
      <c r="X82" s="5">
        <v>0.1</v>
      </c>
      <c r="Y82" s="5">
        <v>0</v>
      </c>
      <c r="Z82" s="5">
        <v>0.11</v>
      </c>
      <c r="AA82" s="5">
        <v>0</v>
      </c>
    </row>
    <row r="83" spans="1:27" ht="11.25" customHeight="1" x14ac:dyDescent="0.15">
      <c r="A83" s="22">
        <v>40</v>
      </c>
      <c r="B83" s="5">
        <v>0</v>
      </c>
      <c r="C83" s="5">
        <v>0</v>
      </c>
      <c r="D83" s="5">
        <v>0</v>
      </c>
      <c r="E83" s="5">
        <v>0</v>
      </c>
      <c r="F83" s="5">
        <v>0.35</v>
      </c>
      <c r="G83" s="5">
        <v>0</v>
      </c>
      <c r="H83" s="5">
        <v>0.45499999999999996</v>
      </c>
      <c r="I83" s="5">
        <v>0</v>
      </c>
      <c r="J83" s="5">
        <v>0.28000000000000003</v>
      </c>
      <c r="K83" s="5">
        <v>0</v>
      </c>
      <c r="L83" s="5">
        <v>0.15</v>
      </c>
      <c r="M83" s="5">
        <v>0</v>
      </c>
      <c r="O83" s="22">
        <v>40</v>
      </c>
      <c r="P83" s="5">
        <v>0</v>
      </c>
      <c r="Q83" s="5">
        <v>0</v>
      </c>
      <c r="R83" s="5">
        <v>0</v>
      </c>
      <c r="S83" s="5">
        <v>0</v>
      </c>
      <c r="T83" s="5">
        <v>0.15</v>
      </c>
      <c r="U83" s="5">
        <v>0</v>
      </c>
      <c r="V83" s="5">
        <v>0.19500000000000001</v>
      </c>
      <c r="W83" s="5">
        <v>0</v>
      </c>
      <c r="X83" s="5">
        <v>0.12</v>
      </c>
      <c r="Y83" s="5">
        <v>0</v>
      </c>
      <c r="Z83" s="5">
        <v>0.11</v>
      </c>
      <c r="AA83" s="5">
        <v>0</v>
      </c>
    </row>
    <row r="84" spans="1:27" ht="11.25" customHeight="1" x14ac:dyDescent="0.15">
      <c r="A84" s="22">
        <v>50</v>
      </c>
      <c r="B84" s="5">
        <v>0</v>
      </c>
      <c r="C84" s="5">
        <v>3.6949999999999998</v>
      </c>
      <c r="D84" s="5">
        <v>0</v>
      </c>
      <c r="E84" s="5">
        <v>0</v>
      </c>
      <c r="F84" s="5">
        <v>0.42</v>
      </c>
      <c r="G84" s="5">
        <v>0</v>
      </c>
      <c r="H84" s="5">
        <v>0.54600000000000004</v>
      </c>
      <c r="I84" s="5">
        <f>SUM(C84*H84)</f>
        <v>2.0174699999999999</v>
      </c>
      <c r="J84" s="5">
        <v>0.33</v>
      </c>
      <c r="K84" s="5">
        <v>0</v>
      </c>
      <c r="L84" s="5">
        <v>0.19</v>
      </c>
      <c r="M84" s="5">
        <v>0</v>
      </c>
      <c r="O84" s="22">
        <v>50</v>
      </c>
      <c r="P84" s="5">
        <v>0</v>
      </c>
      <c r="Q84" s="5">
        <v>0</v>
      </c>
      <c r="R84" s="5">
        <v>0</v>
      </c>
      <c r="S84" s="5">
        <v>0</v>
      </c>
      <c r="T84" s="5">
        <v>0.18</v>
      </c>
      <c r="U84" s="5">
        <v>0</v>
      </c>
      <c r="V84" s="5">
        <v>0.23399999999999999</v>
      </c>
      <c r="W84" s="5">
        <v>0</v>
      </c>
      <c r="X84" s="5">
        <v>0.14000000000000001</v>
      </c>
      <c r="Y84" s="5">
        <v>0</v>
      </c>
      <c r="Z84" s="5">
        <v>0.15</v>
      </c>
      <c r="AA84" s="5">
        <v>0</v>
      </c>
    </row>
    <row r="85" spans="1:27" ht="11.25" customHeight="1" x14ac:dyDescent="0.15">
      <c r="A85" s="22">
        <v>65</v>
      </c>
      <c r="B85" s="5">
        <v>0</v>
      </c>
      <c r="C85" s="5">
        <v>0</v>
      </c>
      <c r="D85" s="5">
        <v>0</v>
      </c>
      <c r="E85" s="5">
        <v>0</v>
      </c>
      <c r="F85" s="5">
        <v>0.53</v>
      </c>
      <c r="G85" s="5">
        <v>0</v>
      </c>
      <c r="H85" s="5">
        <v>0.68900000000000006</v>
      </c>
      <c r="I85" s="5">
        <v>0</v>
      </c>
      <c r="J85" s="5">
        <v>0.42</v>
      </c>
      <c r="K85" s="5">
        <v>0</v>
      </c>
      <c r="L85" s="5">
        <v>0.21</v>
      </c>
      <c r="M85" s="5">
        <v>0</v>
      </c>
      <c r="O85" s="22">
        <v>65</v>
      </c>
      <c r="P85" s="5">
        <v>0</v>
      </c>
      <c r="Q85" s="5">
        <v>0</v>
      </c>
      <c r="R85" s="5">
        <v>0</v>
      </c>
      <c r="S85" s="5">
        <v>0</v>
      </c>
      <c r="T85" s="5">
        <v>0.22</v>
      </c>
      <c r="U85" s="5">
        <v>0</v>
      </c>
      <c r="V85" s="5">
        <v>0.28600000000000003</v>
      </c>
      <c r="W85" s="5">
        <v>0</v>
      </c>
      <c r="X85" s="5">
        <v>0.17</v>
      </c>
      <c r="Y85" s="5">
        <v>0</v>
      </c>
      <c r="Z85" s="5">
        <v>0.19</v>
      </c>
      <c r="AA85" s="5">
        <v>0</v>
      </c>
    </row>
    <row r="86" spans="1:27" ht="11.25" customHeight="1" x14ac:dyDescent="0.15">
      <c r="A86" s="22">
        <v>80</v>
      </c>
      <c r="B86" s="5">
        <v>0</v>
      </c>
      <c r="C86" s="5">
        <v>0</v>
      </c>
      <c r="D86" s="5">
        <v>0</v>
      </c>
      <c r="E86" s="5">
        <v>0</v>
      </c>
      <c r="F86" s="5">
        <v>0.63</v>
      </c>
      <c r="G86" s="5">
        <v>0</v>
      </c>
      <c r="H86" s="5">
        <v>0.81900000000000006</v>
      </c>
      <c r="I86" s="5">
        <v>0</v>
      </c>
      <c r="J86" s="5">
        <v>0.5</v>
      </c>
      <c r="K86" s="5">
        <v>0</v>
      </c>
      <c r="L86" s="5">
        <v>0.24</v>
      </c>
      <c r="M86" s="5">
        <v>0</v>
      </c>
      <c r="O86" s="22">
        <v>75</v>
      </c>
      <c r="P86" s="5">
        <v>0</v>
      </c>
      <c r="Q86" s="5">
        <v>0</v>
      </c>
      <c r="R86" s="5">
        <v>0</v>
      </c>
      <c r="S86" s="5">
        <v>0</v>
      </c>
      <c r="T86" s="5">
        <v>0.26</v>
      </c>
      <c r="U86" s="5">
        <v>0</v>
      </c>
      <c r="V86" s="5">
        <v>0.33800000000000002</v>
      </c>
      <c r="W86" s="5">
        <v>0</v>
      </c>
      <c r="X86" s="5">
        <v>0.2</v>
      </c>
      <c r="Y86" s="5">
        <v>0</v>
      </c>
      <c r="Z86" s="5">
        <v>0.22</v>
      </c>
      <c r="AA86" s="5">
        <v>0</v>
      </c>
    </row>
    <row r="87" spans="1:27" ht="11.25" customHeight="1" x14ac:dyDescent="0.15">
      <c r="A87" s="22">
        <v>100</v>
      </c>
      <c r="B87" s="5">
        <v>0</v>
      </c>
      <c r="C87" s="5">
        <v>0</v>
      </c>
      <c r="D87" s="5">
        <v>0</v>
      </c>
      <c r="E87" s="5">
        <v>0</v>
      </c>
      <c r="F87" s="5">
        <v>0.78</v>
      </c>
      <c r="G87" s="5">
        <v>0</v>
      </c>
      <c r="H87" s="5">
        <v>1.014</v>
      </c>
      <c r="I87" s="5">
        <v>0</v>
      </c>
      <c r="J87" s="5">
        <v>0.62</v>
      </c>
      <c r="K87" s="5">
        <v>0</v>
      </c>
      <c r="L87" s="5">
        <v>0.35</v>
      </c>
      <c r="M87" s="5">
        <v>0</v>
      </c>
      <c r="O87" s="22">
        <v>100</v>
      </c>
      <c r="P87" s="5">
        <v>0</v>
      </c>
      <c r="Q87" s="5">
        <v>0</v>
      </c>
      <c r="R87" s="5">
        <v>0</v>
      </c>
      <c r="S87" s="5">
        <v>0</v>
      </c>
      <c r="T87" s="5">
        <v>0.32</v>
      </c>
      <c r="U87" s="5">
        <v>0</v>
      </c>
      <c r="V87" s="5">
        <v>0.41600000000000004</v>
      </c>
      <c r="W87" s="5">
        <v>0</v>
      </c>
      <c r="X87" s="5">
        <v>0.25</v>
      </c>
      <c r="Y87" s="5">
        <v>0</v>
      </c>
      <c r="Z87" s="5">
        <v>0.28000000000000003</v>
      </c>
      <c r="AA87" s="5">
        <v>0</v>
      </c>
    </row>
    <row r="88" spans="1:27" ht="11.25" customHeight="1" x14ac:dyDescent="0.15">
      <c r="A88" s="22">
        <v>125</v>
      </c>
      <c r="B88" s="5">
        <v>0</v>
      </c>
      <c r="C88" s="5">
        <v>0</v>
      </c>
      <c r="D88" s="5">
        <v>0</v>
      </c>
      <c r="E88" s="5">
        <v>0</v>
      </c>
      <c r="F88" s="5">
        <v>0.96</v>
      </c>
      <c r="G88" s="5">
        <v>0</v>
      </c>
      <c r="H88" s="5">
        <v>1.248</v>
      </c>
      <c r="I88" s="5">
        <v>0</v>
      </c>
      <c r="J88" s="5">
        <v>0.76</v>
      </c>
      <c r="K88" s="5">
        <v>0</v>
      </c>
      <c r="L88" s="5">
        <v>0.45</v>
      </c>
      <c r="M88" s="5">
        <v>0</v>
      </c>
      <c r="O88" s="22">
        <v>125</v>
      </c>
      <c r="P88" s="5">
        <v>0</v>
      </c>
      <c r="Q88" s="5">
        <v>0</v>
      </c>
      <c r="R88" s="5">
        <v>0</v>
      </c>
      <c r="S88" s="5">
        <v>0</v>
      </c>
      <c r="T88" s="5">
        <v>0.39</v>
      </c>
      <c r="U88" s="5">
        <v>0</v>
      </c>
      <c r="V88" s="5">
        <v>0.50700000000000001</v>
      </c>
      <c r="W88" s="5">
        <v>0</v>
      </c>
      <c r="X88" s="5">
        <v>0.31</v>
      </c>
      <c r="Y88" s="5">
        <v>0</v>
      </c>
      <c r="Z88" s="5">
        <v>0.34</v>
      </c>
      <c r="AA88" s="5">
        <v>0</v>
      </c>
    </row>
    <row r="89" spans="1:27" ht="11.25" customHeight="1" x14ac:dyDescent="0.15">
      <c r="A89" s="22">
        <v>150</v>
      </c>
      <c r="B89" s="5">
        <v>0</v>
      </c>
      <c r="C89" s="5">
        <v>0</v>
      </c>
      <c r="D89" s="5">
        <v>0</v>
      </c>
      <c r="E89" s="5">
        <v>0</v>
      </c>
      <c r="F89" s="5">
        <v>1.1399999999999999</v>
      </c>
      <c r="G89" s="5">
        <v>0</v>
      </c>
      <c r="H89" s="5">
        <v>1.482</v>
      </c>
      <c r="I89" s="5">
        <v>0</v>
      </c>
      <c r="J89" s="5">
        <v>0.91</v>
      </c>
      <c r="K89" s="5">
        <v>0</v>
      </c>
      <c r="L89" s="5">
        <v>0.54</v>
      </c>
      <c r="M89" s="5">
        <v>0</v>
      </c>
      <c r="O89" s="22">
        <v>150</v>
      </c>
      <c r="P89" s="5">
        <v>0</v>
      </c>
      <c r="Q89" s="5">
        <v>0</v>
      </c>
      <c r="R89" s="5">
        <v>0</v>
      </c>
      <c r="S89" s="5">
        <v>0</v>
      </c>
      <c r="T89" s="5">
        <v>0.46</v>
      </c>
      <c r="U89" s="5">
        <v>0</v>
      </c>
      <c r="V89" s="5">
        <v>0.59800000000000009</v>
      </c>
      <c r="W89" s="5">
        <v>0</v>
      </c>
      <c r="X89" s="5">
        <v>0.36</v>
      </c>
      <c r="Y89" s="5">
        <v>0</v>
      </c>
      <c r="Z89" s="5">
        <v>0.41</v>
      </c>
      <c r="AA89" s="5">
        <v>0</v>
      </c>
    </row>
    <row r="90" spans="1:27" ht="11.25" customHeight="1" x14ac:dyDescent="0.15">
      <c r="A90" s="22">
        <v>200</v>
      </c>
      <c r="B90" s="5">
        <v>0</v>
      </c>
      <c r="C90" s="5">
        <v>0</v>
      </c>
      <c r="D90" s="5">
        <v>0</v>
      </c>
      <c r="E90" s="5">
        <v>0</v>
      </c>
      <c r="F90" s="5">
        <v>1.5</v>
      </c>
      <c r="G90" s="5">
        <v>0</v>
      </c>
      <c r="H90" s="5">
        <v>1.9500000000000002</v>
      </c>
      <c r="I90" s="5">
        <v>0</v>
      </c>
      <c r="J90" s="5">
        <v>1.2</v>
      </c>
      <c r="K90" s="5">
        <v>0</v>
      </c>
      <c r="L90" s="5">
        <v>0.75</v>
      </c>
      <c r="M90" s="5">
        <v>0</v>
      </c>
      <c r="O90" s="22">
        <v>200</v>
      </c>
      <c r="P90" s="5"/>
      <c r="Q90" s="5"/>
      <c r="R90" s="5"/>
      <c r="S90" s="5">
        <v>0</v>
      </c>
      <c r="T90" s="25" t="s">
        <v>15</v>
      </c>
      <c r="U90" s="5" t="s">
        <v>81</v>
      </c>
      <c r="V90" s="25" t="s">
        <v>15</v>
      </c>
      <c r="W90" s="5" t="s">
        <v>81</v>
      </c>
      <c r="X90" s="9" t="s">
        <v>15</v>
      </c>
      <c r="Y90" s="5" t="s">
        <v>81</v>
      </c>
      <c r="Z90" s="5">
        <v>0.53</v>
      </c>
      <c r="AA90" s="5">
        <v>0</v>
      </c>
    </row>
    <row r="91" spans="1:27" ht="11.25" customHeight="1" x14ac:dyDescent="0.15">
      <c r="A91" s="22">
        <v>250</v>
      </c>
      <c r="B91" s="5">
        <v>0</v>
      </c>
      <c r="C91" s="5">
        <v>0</v>
      </c>
      <c r="D91" s="5">
        <v>0</v>
      </c>
      <c r="E91" s="5">
        <v>0</v>
      </c>
      <c r="F91" s="5">
        <v>1.86</v>
      </c>
      <c r="G91" s="5">
        <v>0</v>
      </c>
      <c r="H91" s="5">
        <v>2.4180000000000001</v>
      </c>
      <c r="I91" s="5">
        <v>0</v>
      </c>
      <c r="J91" s="5">
        <v>1.48</v>
      </c>
      <c r="K91" s="5">
        <v>0</v>
      </c>
      <c r="L91" s="5">
        <v>1</v>
      </c>
      <c r="M91" s="5">
        <v>0</v>
      </c>
      <c r="O91" s="22">
        <v>250</v>
      </c>
      <c r="P91" s="5"/>
      <c r="Q91" s="5"/>
      <c r="R91" s="5"/>
      <c r="S91" s="5">
        <v>0</v>
      </c>
      <c r="T91" s="25" t="s">
        <v>15</v>
      </c>
      <c r="U91" s="5" t="s">
        <v>81</v>
      </c>
      <c r="V91" s="25" t="s">
        <v>15</v>
      </c>
      <c r="W91" s="5" t="s">
        <v>81</v>
      </c>
      <c r="X91" s="9" t="s">
        <v>15</v>
      </c>
      <c r="Y91" s="5" t="s">
        <v>81</v>
      </c>
      <c r="Z91" s="5">
        <v>0.66</v>
      </c>
      <c r="AA91" s="5">
        <v>0</v>
      </c>
    </row>
    <row r="92" spans="1:27" ht="11.25" customHeight="1" x14ac:dyDescent="0.15">
      <c r="A92" s="22">
        <v>300</v>
      </c>
      <c r="B92" s="5">
        <v>0</v>
      </c>
      <c r="C92" s="5">
        <v>0</v>
      </c>
      <c r="D92" s="5">
        <v>0</v>
      </c>
      <c r="E92" s="5">
        <v>0</v>
      </c>
      <c r="F92" s="5">
        <v>2.2200000000000002</v>
      </c>
      <c r="G92" s="5">
        <v>0</v>
      </c>
      <c r="H92" s="5">
        <v>2.8860000000000006</v>
      </c>
      <c r="I92" s="5">
        <v>0</v>
      </c>
      <c r="J92" s="5">
        <v>1.77</v>
      </c>
      <c r="K92" s="5">
        <v>0</v>
      </c>
      <c r="L92" s="5">
        <v>1.27</v>
      </c>
      <c r="M92" s="5">
        <v>0</v>
      </c>
      <c r="O92" s="22">
        <v>300</v>
      </c>
      <c r="P92" s="8"/>
      <c r="Q92" s="5"/>
      <c r="R92" s="8"/>
      <c r="S92" s="5">
        <v>0</v>
      </c>
      <c r="T92" s="25" t="s">
        <v>15</v>
      </c>
      <c r="U92" s="5" t="s">
        <v>81</v>
      </c>
      <c r="V92" s="25" t="s">
        <v>15</v>
      </c>
      <c r="W92" s="5" t="s">
        <v>81</v>
      </c>
      <c r="X92" s="9" t="s">
        <v>15</v>
      </c>
      <c r="Y92" s="5" t="s">
        <v>81</v>
      </c>
      <c r="Z92" s="5">
        <v>0.79</v>
      </c>
      <c r="AA92" s="5">
        <v>0</v>
      </c>
    </row>
    <row r="93" spans="1:27" ht="11.25" customHeight="1" x14ac:dyDescent="0.15">
      <c r="A93" s="22">
        <v>350</v>
      </c>
      <c r="B93" s="5">
        <v>0</v>
      </c>
      <c r="C93" s="5">
        <v>0</v>
      </c>
      <c r="D93" s="5">
        <v>0</v>
      </c>
      <c r="E93" s="5">
        <v>0</v>
      </c>
      <c r="F93" s="5">
        <v>2.58</v>
      </c>
      <c r="G93" s="5">
        <v>0</v>
      </c>
      <c r="H93" s="5">
        <v>3.3540000000000001</v>
      </c>
      <c r="I93" s="5">
        <v>0</v>
      </c>
      <c r="J93" s="5">
        <v>2.2000000000000002</v>
      </c>
      <c r="K93" s="5">
        <v>0</v>
      </c>
      <c r="L93" s="5">
        <v>1.5</v>
      </c>
      <c r="M93" s="5">
        <v>0</v>
      </c>
      <c r="O93" s="22"/>
      <c r="P93" s="8"/>
      <c r="Q93" s="8"/>
      <c r="R93" s="8"/>
      <c r="S93" s="8"/>
      <c r="T93" s="5"/>
      <c r="U93" s="5" t="s">
        <v>81</v>
      </c>
      <c r="V93" s="5">
        <v>0</v>
      </c>
      <c r="W93" s="5">
        <v>0</v>
      </c>
      <c r="X93" s="5"/>
      <c r="Y93" s="5" t="s">
        <v>81</v>
      </c>
      <c r="Z93" s="5"/>
      <c r="AA93" s="5" t="s">
        <v>81</v>
      </c>
    </row>
    <row r="94" spans="1:27" ht="11.25" customHeight="1" x14ac:dyDescent="0.15">
      <c r="A94" s="22" t="s">
        <v>6</v>
      </c>
      <c r="B94" s="5"/>
      <c r="C94" s="5"/>
      <c r="D94" s="5"/>
      <c r="E94" s="5"/>
      <c r="F94" s="5"/>
      <c r="G94" s="5">
        <v>0</v>
      </c>
      <c r="H94" s="5"/>
      <c r="I94" s="5">
        <f>SUM(I79:I93)</f>
        <v>2.0174699999999999</v>
      </c>
      <c r="J94" s="5"/>
      <c r="K94" s="5">
        <v>0</v>
      </c>
      <c r="L94" s="5"/>
      <c r="M94" s="5">
        <v>0</v>
      </c>
      <c r="O94" s="22" t="s">
        <v>6</v>
      </c>
      <c r="P94" s="5"/>
      <c r="Q94" s="5"/>
      <c r="R94" s="5"/>
      <c r="S94" s="5"/>
      <c r="T94" s="5"/>
      <c r="U94" s="5">
        <v>0</v>
      </c>
      <c r="V94" s="5"/>
      <c r="W94" s="5">
        <v>0</v>
      </c>
      <c r="X94" s="5"/>
      <c r="Y94" s="5"/>
      <c r="Z94" s="5"/>
      <c r="AA94" s="5">
        <v>0</v>
      </c>
    </row>
    <row r="95" spans="1:27" ht="10.5" x14ac:dyDescent="0.15"/>
    <row r="96" spans="1:27" ht="13.5" customHeight="1" x14ac:dyDescent="0.15">
      <c r="M96" s="377"/>
      <c r="N96" s="378"/>
      <c r="O96" s="379"/>
      <c r="P96" s="364" t="s">
        <v>16</v>
      </c>
      <c r="Q96" s="364"/>
      <c r="R96" s="364" t="s">
        <v>65</v>
      </c>
      <c r="S96" s="364"/>
      <c r="T96" s="364" t="s">
        <v>17</v>
      </c>
      <c r="U96" s="364"/>
      <c r="V96" s="364" t="s">
        <v>25</v>
      </c>
      <c r="W96" s="364"/>
      <c r="X96" s="360" t="s">
        <v>42</v>
      </c>
      <c r="Y96" s="362"/>
      <c r="Z96" s="364" t="s">
        <v>29</v>
      </c>
      <c r="AA96" s="364"/>
    </row>
    <row r="97" spans="13:27" ht="13.5" customHeight="1" x14ac:dyDescent="0.15">
      <c r="M97" s="360" t="s">
        <v>51</v>
      </c>
      <c r="N97" s="361"/>
      <c r="O97" s="362"/>
      <c r="P97" s="367">
        <v>0</v>
      </c>
      <c r="Q97" s="362"/>
      <c r="R97" s="367"/>
      <c r="S97" s="362"/>
      <c r="T97" s="369"/>
      <c r="U97" s="362"/>
      <c r="V97" s="368"/>
      <c r="W97" s="364"/>
      <c r="X97" s="360"/>
      <c r="Y97" s="362"/>
      <c r="Z97" s="368"/>
      <c r="AA97" s="364"/>
    </row>
    <row r="98" spans="13:27" ht="13.5" customHeight="1" x14ac:dyDescent="0.15">
      <c r="M98" s="360" t="s">
        <v>50</v>
      </c>
      <c r="N98" s="361"/>
      <c r="O98" s="362"/>
      <c r="P98" s="367">
        <v>0</v>
      </c>
      <c r="Q98" s="362"/>
      <c r="R98" s="367"/>
      <c r="S98" s="362"/>
      <c r="T98" s="369"/>
      <c r="U98" s="362"/>
      <c r="V98" s="368"/>
      <c r="W98" s="364"/>
      <c r="X98" s="360"/>
      <c r="Y98" s="362"/>
      <c r="Z98" s="368"/>
      <c r="AA98" s="364"/>
    </row>
    <row r="99" spans="13:27" ht="13.5" customHeight="1" x14ac:dyDescent="0.15">
      <c r="M99" s="360" t="s">
        <v>52</v>
      </c>
      <c r="N99" s="361"/>
      <c r="O99" s="362"/>
      <c r="P99" s="386">
        <v>0</v>
      </c>
      <c r="Q99" s="364"/>
      <c r="R99" s="386">
        <f>SUM(I94)</f>
        <v>2.0174699999999999</v>
      </c>
      <c r="S99" s="364"/>
      <c r="T99" s="368"/>
      <c r="U99" s="364"/>
      <c r="V99" s="368"/>
      <c r="W99" s="364"/>
      <c r="X99" s="369"/>
      <c r="Y99" s="386"/>
      <c r="Z99" s="368">
        <f>SUM(R98:S99)</f>
        <v>2.0174699999999999</v>
      </c>
      <c r="AA99" s="364"/>
    </row>
    <row r="100" spans="13:27" ht="13.5" customHeight="1" thickBot="1" x14ac:dyDescent="0.2">
      <c r="M100" s="382" t="s">
        <v>27</v>
      </c>
      <c r="N100" s="383"/>
      <c r="O100" s="384"/>
      <c r="P100" s="391">
        <v>0</v>
      </c>
      <c r="Q100" s="390"/>
      <c r="R100" s="391"/>
      <c r="S100" s="390"/>
      <c r="T100" s="389"/>
      <c r="U100" s="390"/>
      <c r="V100" s="389"/>
      <c r="W100" s="390"/>
      <c r="X100" s="392">
        <v>0</v>
      </c>
      <c r="Y100" s="391"/>
      <c r="Z100" s="389"/>
      <c r="AA100" s="390"/>
    </row>
    <row r="101" spans="13:27" ht="13.5" customHeight="1" thickTop="1" x14ac:dyDescent="0.15">
      <c r="M101" s="370" t="s">
        <v>19</v>
      </c>
      <c r="N101" s="371"/>
      <c r="O101" s="372"/>
      <c r="P101" s="370"/>
      <c r="Q101" s="371"/>
      <c r="R101" s="370"/>
      <c r="S101" s="371"/>
      <c r="T101" s="375"/>
      <c r="U101" s="371"/>
      <c r="V101" s="375"/>
      <c r="W101" s="371"/>
      <c r="X101" s="375"/>
      <c r="Y101" s="372"/>
      <c r="Z101" s="387">
        <f>SUM(Z97:AA100)</f>
        <v>2.0174699999999999</v>
      </c>
      <c r="AA101" s="388"/>
    </row>
    <row r="102" spans="13:27" ht="13.5" customHeight="1" x14ac:dyDescent="0.15">
      <c r="M102" s="360" t="s">
        <v>61</v>
      </c>
      <c r="N102" s="361"/>
      <c r="O102" s="362"/>
      <c r="P102" s="360"/>
      <c r="Q102" s="361"/>
      <c r="R102" s="367"/>
      <c r="S102" s="361"/>
      <c r="T102" s="367"/>
      <c r="U102" s="361"/>
      <c r="V102" s="361"/>
      <c r="W102" s="362"/>
      <c r="X102" s="19" t="s">
        <v>63</v>
      </c>
      <c r="Y102" s="20">
        <v>0.4</v>
      </c>
      <c r="Z102" s="387">
        <f>SUM(Z101*0.4)</f>
        <v>0.80698800000000004</v>
      </c>
      <c r="AA102" s="388"/>
    </row>
  </sheetData>
  <mergeCells count="184">
    <mergeCell ref="M102:O102"/>
    <mergeCell ref="P102:Q102"/>
    <mergeCell ref="R102:S102"/>
    <mergeCell ref="T102:U102"/>
    <mergeCell ref="V102:W102"/>
    <mergeCell ref="Z102:AA102"/>
    <mergeCell ref="Z100:AA100"/>
    <mergeCell ref="M101:O101"/>
    <mergeCell ref="P101:Q101"/>
    <mergeCell ref="R101:S101"/>
    <mergeCell ref="T101:U101"/>
    <mergeCell ref="V101:W101"/>
    <mergeCell ref="X101:Y101"/>
    <mergeCell ref="Z101:AA101"/>
    <mergeCell ref="M100:O100"/>
    <mergeCell ref="P100:Q100"/>
    <mergeCell ref="R100:S100"/>
    <mergeCell ref="T100:U100"/>
    <mergeCell ref="V100:W100"/>
    <mergeCell ref="X100:Y100"/>
    <mergeCell ref="Z98:AA98"/>
    <mergeCell ref="M99:O99"/>
    <mergeCell ref="P99:Q99"/>
    <mergeCell ref="R99:S99"/>
    <mergeCell ref="T99:U99"/>
    <mergeCell ref="V99:W99"/>
    <mergeCell ref="X99:Y99"/>
    <mergeCell ref="Z99:AA99"/>
    <mergeCell ref="M98:O98"/>
    <mergeCell ref="P98:Q98"/>
    <mergeCell ref="R98:S98"/>
    <mergeCell ref="T98:U98"/>
    <mergeCell ref="V98:W98"/>
    <mergeCell ref="X98:Y98"/>
    <mergeCell ref="Z96:AA96"/>
    <mergeCell ref="M97:O97"/>
    <mergeCell ref="P97:Q97"/>
    <mergeCell ref="R97:S97"/>
    <mergeCell ref="T97:U97"/>
    <mergeCell ref="V97:W97"/>
    <mergeCell ref="X97:Y97"/>
    <mergeCell ref="Z97:AA97"/>
    <mergeCell ref="M96:O96"/>
    <mergeCell ref="P96:Q96"/>
    <mergeCell ref="R96:S96"/>
    <mergeCell ref="T96:U96"/>
    <mergeCell ref="V96:W96"/>
    <mergeCell ref="X96:Y96"/>
    <mergeCell ref="X76:Y76"/>
    <mergeCell ref="Z76:AA76"/>
    <mergeCell ref="X77:Y77"/>
    <mergeCell ref="Z77:AA77"/>
    <mergeCell ref="X56:Y56"/>
    <mergeCell ref="Z56:AA56"/>
    <mergeCell ref="A75:M75"/>
    <mergeCell ref="O75:AA75"/>
    <mergeCell ref="A76:A78"/>
    <mergeCell ref="B76:E77"/>
    <mergeCell ref="F76:G76"/>
    <mergeCell ref="H76:I76"/>
    <mergeCell ref="J76:K76"/>
    <mergeCell ref="L76:M76"/>
    <mergeCell ref="F77:G77"/>
    <mergeCell ref="H77:I77"/>
    <mergeCell ref="J77:K77"/>
    <mergeCell ref="L77:M77"/>
    <mergeCell ref="T77:U77"/>
    <mergeCell ref="V77:W77"/>
    <mergeCell ref="O76:O78"/>
    <mergeCell ref="P76:S77"/>
    <mergeCell ref="T76:U76"/>
    <mergeCell ref="V76:W76"/>
    <mergeCell ref="A54:M54"/>
    <mergeCell ref="O54:AA54"/>
    <mergeCell ref="A55:A57"/>
    <mergeCell ref="B55:E56"/>
    <mergeCell ref="F55:G55"/>
    <mergeCell ref="H55:I55"/>
    <mergeCell ref="J55:K55"/>
    <mergeCell ref="L55:M55"/>
    <mergeCell ref="O55:O57"/>
    <mergeCell ref="P55:S56"/>
    <mergeCell ref="T55:U55"/>
    <mergeCell ref="V55:W55"/>
    <mergeCell ref="X55:Y55"/>
    <mergeCell ref="Z55:AA55"/>
    <mergeCell ref="F56:G56"/>
    <mergeCell ref="H56:I56"/>
    <mergeCell ref="J56:K56"/>
    <mergeCell ref="L56:M56"/>
    <mergeCell ref="T56:U56"/>
    <mergeCell ref="V56:W56"/>
    <mergeCell ref="M51:O51"/>
    <mergeCell ref="P51:Q51"/>
    <mergeCell ref="R51:S51"/>
    <mergeCell ref="T51:U51"/>
    <mergeCell ref="Z51:AA51"/>
    <mergeCell ref="V51:W51"/>
    <mergeCell ref="Z49:AA49"/>
    <mergeCell ref="M50:O50"/>
    <mergeCell ref="P50:Q50"/>
    <mergeCell ref="R50:S50"/>
    <mergeCell ref="T50:U50"/>
    <mergeCell ref="V50:W50"/>
    <mergeCell ref="X50:Y50"/>
    <mergeCell ref="Z50:AA50"/>
    <mergeCell ref="M49:O49"/>
    <mergeCell ref="P49:Q49"/>
    <mergeCell ref="R49:S49"/>
    <mergeCell ref="T49:U49"/>
    <mergeCell ref="V49:W49"/>
    <mergeCell ref="X49:Y49"/>
    <mergeCell ref="Z47:AA47"/>
    <mergeCell ref="M48:O48"/>
    <mergeCell ref="P48:Q48"/>
    <mergeCell ref="R48:S48"/>
    <mergeCell ref="T48:U48"/>
    <mergeCell ref="V48:W48"/>
    <mergeCell ref="X48:Y48"/>
    <mergeCell ref="Z48:AA48"/>
    <mergeCell ref="M47:O47"/>
    <mergeCell ref="P47:Q47"/>
    <mergeCell ref="R47:S47"/>
    <mergeCell ref="T47:U47"/>
    <mergeCell ref="V47:W47"/>
    <mergeCell ref="X47:Y47"/>
    <mergeCell ref="Z45:AA45"/>
    <mergeCell ref="M46:O46"/>
    <mergeCell ref="P46:Q46"/>
    <mergeCell ref="R46:S46"/>
    <mergeCell ref="T46:U46"/>
    <mergeCell ref="V46:W46"/>
    <mergeCell ref="X46:Y46"/>
    <mergeCell ref="Z46:AA46"/>
    <mergeCell ref="M45:O45"/>
    <mergeCell ref="P45:Q45"/>
    <mergeCell ref="R45:S45"/>
    <mergeCell ref="T45:U45"/>
    <mergeCell ref="V45:W45"/>
    <mergeCell ref="X45:Y45"/>
    <mergeCell ref="X25:Y25"/>
    <mergeCell ref="Z25:AA25"/>
    <mergeCell ref="X26:Y26"/>
    <mergeCell ref="Z26:AA26"/>
    <mergeCell ref="X5:Y5"/>
    <mergeCell ref="Z5:AA5"/>
    <mergeCell ref="A24:M24"/>
    <mergeCell ref="O24:AA24"/>
    <mergeCell ref="A25:A27"/>
    <mergeCell ref="B25:E26"/>
    <mergeCell ref="F25:G25"/>
    <mergeCell ref="H25:I25"/>
    <mergeCell ref="J25:K25"/>
    <mergeCell ref="L25:M25"/>
    <mergeCell ref="F26:G26"/>
    <mergeCell ref="H26:I26"/>
    <mergeCell ref="J26:K26"/>
    <mergeCell ref="L26:M26"/>
    <mergeCell ref="T26:U26"/>
    <mergeCell ref="V26:W26"/>
    <mergeCell ref="O25:O27"/>
    <mergeCell ref="P25:S26"/>
    <mergeCell ref="T25:U25"/>
    <mergeCell ref="V25:W25"/>
    <mergeCell ref="A3:M3"/>
    <mergeCell ref="O3:AA3"/>
    <mergeCell ref="A4:A6"/>
    <mergeCell ref="B4:E5"/>
    <mergeCell ref="F4:G4"/>
    <mergeCell ref="H4:I4"/>
    <mergeCell ref="J4:K4"/>
    <mergeCell ref="L4:M4"/>
    <mergeCell ref="O4:O6"/>
    <mergeCell ref="P4:S5"/>
    <mergeCell ref="T4:U4"/>
    <mergeCell ref="V4:W4"/>
    <mergeCell ref="X4:Y4"/>
    <mergeCell ref="Z4:AA4"/>
    <mergeCell ref="F5:G5"/>
    <mergeCell ref="H5:I5"/>
    <mergeCell ref="J5:K5"/>
    <mergeCell ref="L5:M5"/>
    <mergeCell ref="T5:U5"/>
    <mergeCell ref="V5:W5"/>
  </mergeCells>
  <phoneticPr fontId="1"/>
  <printOptions horizontalCentered="1"/>
  <pageMargins left="0.54" right="0.37" top="0.92" bottom="0.35433070866141736" header="0.31496062992125984" footer="0.31496062992125984"/>
  <pageSetup paperSize="9" scale="87" orientation="landscape" verticalDpi="1200" r:id="rId1"/>
  <rowBreaks count="1" manualBreakCount="1">
    <brk id="5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BreakPreview" zoomScale="110" zoomScaleNormal="100" zoomScaleSheetLayoutView="110" workbookViewId="0">
      <selection activeCell="B2" sqref="B2"/>
    </sheetView>
  </sheetViews>
  <sheetFormatPr defaultColWidth="9" defaultRowHeight="13.5" x14ac:dyDescent="0.15"/>
  <cols>
    <col min="1" max="1" width="14.625" style="45" customWidth="1"/>
    <col min="2" max="2" width="14.875" style="45" customWidth="1"/>
    <col min="3" max="9" width="10.625" style="46" customWidth="1"/>
    <col min="10" max="10" width="10.625" style="45" customWidth="1"/>
    <col min="11" max="11" width="5.625" style="45" customWidth="1"/>
    <col min="12" max="12" width="10.625" style="45" customWidth="1"/>
    <col min="13" max="16384" width="9" style="47"/>
  </cols>
  <sheetData>
    <row r="1" spans="1:12" x14ac:dyDescent="0.15">
      <c r="L1" s="24">
        <v>8</v>
      </c>
    </row>
    <row r="2" spans="1:12" x14ac:dyDescent="0.15">
      <c r="A2" s="44" t="s">
        <v>138</v>
      </c>
    </row>
    <row r="4" spans="1:12" x14ac:dyDescent="0.15">
      <c r="A4" s="393" t="s">
        <v>139</v>
      </c>
      <c r="B4" s="395" t="s">
        <v>140</v>
      </c>
      <c r="C4" s="296" t="s">
        <v>141</v>
      </c>
      <c r="D4" s="297" t="s">
        <v>209</v>
      </c>
      <c r="E4" s="297"/>
      <c r="F4" s="296"/>
      <c r="G4" s="296"/>
      <c r="H4" s="296"/>
      <c r="I4" s="296"/>
      <c r="J4" s="397" t="s">
        <v>142</v>
      </c>
      <c r="K4" s="399" t="s">
        <v>143</v>
      </c>
      <c r="L4" s="401" t="s">
        <v>144</v>
      </c>
    </row>
    <row r="5" spans="1:12" x14ac:dyDescent="0.15">
      <c r="A5" s="394"/>
      <c r="B5" s="396"/>
      <c r="C5" s="313" t="s">
        <v>145</v>
      </c>
      <c r="D5" s="314">
        <v>0.9</v>
      </c>
      <c r="E5" s="314"/>
      <c r="F5" s="315"/>
      <c r="G5" s="315"/>
      <c r="H5" s="315"/>
      <c r="I5" s="315"/>
      <c r="J5" s="398"/>
      <c r="K5" s="400"/>
      <c r="L5" s="402"/>
    </row>
    <row r="6" spans="1:12" ht="13.5" customHeight="1" x14ac:dyDescent="0.15">
      <c r="A6" s="308"/>
      <c r="B6" s="309"/>
      <c r="C6" s="310"/>
      <c r="D6" s="310"/>
      <c r="E6" s="310"/>
      <c r="F6" s="310"/>
      <c r="G6" s="310"/>
      <c r="H6" s="310"/>
      <c r="I6" s="310"/>
      <c r="J6" s="311"/>
      <c r="K6" s="206"/>
      <c r="L6" s="312"/>
    </row>
    <row r="7" spans="1:12" ht="13.5" customHeight="1" x14ac:dyDescent="0.15">
      <c r="A7" s="300" t="s">
        <v>146</v>
      </c>
      <c r="B7" s="203" t="s">
        <v>147</v>
      </c>
      <c r="C7" s="204">
        <f>+'複合工 (管土工)'!Z8</f>
        <v>2</v>
      </c>
      <c r="D7" s="216">
        <f>C7*$D$5</f>
        <v>1.8</v>
      </c>
      <c r="E7" s="204"/>
      <c r="F7" s="204"/>
      <c r="G7" s="204"/>
      <c r="H7" s="204"/>
      <c r="I7" s="204"/>
      <c r="J7" s="218">
        <f>SUM(D7:I7)</f>
        <v>1.8</v>
      </c>
      <c r="K7" s="205" t="s">
        <v>148</v>
      </c>
      <c r="L7" s="301">
        <f t="shared" ref="L7:L25" si="0">ROUND(J7,1)</f>
        <v>1.8</v>
      </c>
    </row>
    <row r="8" spans="1:12" ht="13.5" customHeight="1" x14ac:dyDescent="0.15">
      <c r="A8" s="298"/>
      <c r="B8" s="201" t="s">
        <v>149</v>
      </c>
      <c r="C8" s="280"/>
      <c r="D8" s="280"/>
      <c r="E8" s="280"/>
      <c r="F8" s="280"/>
      <c r="G8" s="280"/>
      <c r="H8" s="280"/>
      <c r="I8" s="280"/>
      <c r="J8" s="217"/>
      <c r="K8" s="202"/>
      <c r="L8" s="299"/>
    </row>
    <row r="9" spans="1:12" ht="13.5" customHeight="1" x14ac:dyDescent="0.15">
      <c r="A9" s="300" t="s">
        <v>150</v>
      </c>
      <c r="B9" s="203" t="s">
        <v>147</v>
      </c>
      <c r="C9" s="204">
        <f>+'複合工 (管土工)'!Z10</f>
        <v>0.55000000000000004</v>
      </c>
      <c r="D9" s="216">
        <f t="shared" ref="D9" si="1">C9*$D$5</f>
        <v>0.49500000000000005</v>
      </c>
      <c r="E9" s="204"/>
      <c r="F9" s="204"/>
      <c r="G9" s="204"/>
      <c r="H9" s="204"/>
      <c r="I9" s="204"/>
      <c r="J9" s="218">
        <f t="shared" ref="J9" si="2">SUM(D9:I9)</f>
        <v>0.49500000000000005</v>
      </c>
      <c r="K9" s="205" t="s">
        <v>151</v>
      </c>
      <c r="L9" s="301">
        <f t="shared" si="0"/>
        <v>0.5</v>
      </c>
    </row>
    <row r="10" spans="1:12" ht="13.5" customHeight="1" x14ac:dyDescent="0.15">
      <c r="A10" s="298" t="s">
        <v>152</v>
      </c>
      <c r="B10" s="201" t="s">
        <v>153</v>
      </c>
      <c r="C10" s="280"/>
      <c r="D10" s="280"/>
      <c r="E10" s="280"/>
      <c r="F10" s="280"/>
      <c r="G10" s="280"/>
      <c r="H10" s="280"/>
      <c r="I10" s="280"/>
      <c r="J10" s="217"/>
      <c r="K10" s="206"/>
      <c r="L10" s="299"/>
    </row>
    <row r="11" spans="1:12" ht="13.5" customHeight="1" x14ac:dyDescent="0.15">
      <c r="A11" s="300" t="s">
        <v>154</v>
      </c>
      <c r="B11" s="203" t="s">
        <v>155</v>
      </c>
      <c r="C11" s="204">
        <f>+'複合工 (管土工)'!Z12</f>
        <v>0.4</v>
      </c>
      <c r="D11" s="216">
        <f t="shared" ref="D11" si="3">C11*$D$5</f>
        <v>0.36000000000000004</v>
      </c>
      <c r="E11" s="204"/>
      <c r="F11" s="204"/>
      <c r="G11" s="204"/>
      <c r="H11" s="204"/>
      <c r="I11" s="204"/>
      <c r="J11" s="218">
        <f t="shared" ref="J11" si="4">SUM(D11:I11)</f>
        <v>0.36000000000000004</v>
      </c>
      <c r="K11" s="205" t="s">
        <v>156</v>
      </c>
      <c r="L11" s="301">
        <f>ROUND(J11,2)</f>
        <v>0.36</v>
      </c>
    </row>
    <row r="12" spans="1:12" ht="13.5" customHeight="1" x14ac:dyDescent="0.15">
      <c r="A12" s="298" t="s">
        <v>152</v>
      </c>
      <c r="B12" s="201" t="s">
        <v>157</v>
      </c>
      <c r="C12" s="280"/>
      <c r="D12" s="280"/>
      <c r="E12" s="280"/>
      <c r="F12" s="280"/>
      <c r="G12" s="280"/>
      <c r="H12" s="280"/>
      <c r="I12" s="280"/>
      <c r="J12" s="217"/>
      <c r="K12" s="207"/>
      <c r="L12" s="299"/>
    </row>
    <row r="13" spans="1:12" ht="13.5" customHeight="1" x14ac:dyDescent="0.15">
      <c r="A13" s="300" t="s">
        <v>158</v>
      </c>
      <c r="B13" s="203" t="s">
        <v>159</v>
      </c>
      <c r="C13" s="204">
        <f>+'複合工 (管土工)'!Z14</f>
        <v>0.35</v>
      </c>
      <c r="D13" s="216">
        <f t="shared" ref="D13" si="5">C13*$D$5</f>
        <v>0.315</v>
      </c>
      <c r="E13" s="204"/>
      <c r="F13" s="204"/>
      <c r="G13" s="204"/>
      <c r="H13" s="204"/>
      <c r="I13" s="204"/>
      <c r="J13" s="218">
        <f t="shared" ref="J13" si="6">SUM(D13:I13)</f>
        <v>0.315</v>
      </c>
      <c r="K13" s="205" t="s">
        <v>156</v>
      </c>
      <c r="L13" s="301">
        <f>ROUND(J13,2)</f>
        <v>0.32</v>
      </c>
    </row>
    <row r="14" spans="1:12" ht="13.5" customHeight="1" x14ac:dyDescent="0.15">
      <c r="A14" s="298"/>
      <c r="B14" s="201"/>
      <c r="C14" s="280"/>
      <c r="D14" s="280"/>
      <c r="E14" s="280"/>
      <c r="F14" s="280"/>
      <c r="G14" s="280"/>
      <c r="H14" s="280"/>
      <c r="I14" s="280"/>
      <c r="J14" s="217"/>
      <c r="K14" s="202"/>
      <c r="L14" s="299"/>
    </row>
    <row r="15" spans="1:12" ht="13.5" customHeight="1" x14ac:dyDescent="0.15">
      <c r="A15" s="300" t="s">
        <v>160</v>
      </c>
      <c r="B15" s="203" t="s">
        <v>161</v>
      </c>
      <c r="C15" s="204">
        <f>+'複合工 (管土工)'!Z16</f>
        <v>1</v>
      </c>
      <c r="D15" s="216">
        <f t="shared" ref="D15" si="7">C15*$D$5</f>
        <v>0.9</v>
      </c>
      <c r="E15" s="204"/>
      <c r="F15" s="204"/>
      <c r="G15" s="204"/>
      <c r="H15" s="204"/>
      <c r="I15" s="204"/>
      <c r="J15" s="218">
        <f t="shared" ref="J15" si="8">SUM(D15:I15)</f>
        <v>0.9</v>
      </c>
      <c r="K15" s="205" t="s">
        <v>148</v>
      </c>
      <c r="L15" s="301">
        <f>ROUND(J15,2)</f>
        <v>0.9</v>
      </c>
    </row>
    <row r="16" spans="1:12" ht="13.5" customHeight="1" x14ac:dyDescent="0.15">
      <c r="A16" s="298"/>
      <c r="B16" s="201" t="s">
        <v>207</v>
      </c>
      <c r="C16" s="280"/>
      <c r="D16" s="280"/>
      <c r="E16" s="280"/>
      <c r="F16" s="280"/>
      <c r="G16" s="280"/>
      <c r="H16" s="280"/>
      <c r="I16" s="280"/>
      <c r="J16" s="217"/>
      <c r="K16" s="206"/>
      <c r="L16" s="299"/>
    </row>
    <row r="17" spans="1:12" ht="13.5" customHeight="1" x14ac:dyDescent="0.15">
      <c r="A17" s="300" t="str">
        <f>'複合工 (管土工)'!M18</f>
        <v>下層路盤工</v>
      </c>
      <c r="B17" s="203" t="s">
        <v>163</v>
      </c>
      <c r="C17" s="204">
        <f>+'複合工 (管土工)'!Z18</f>
        <v>0.55000000000000004</v>
      </c>
      <c r="D17" s="216">
        <f t="shared" ref="D17" si="9">C17*$D$5</f>
        <v>0.49500000000000005</v>
      </c>
      <c r="E17" s="204"/>
      <c r="F17" s="204"/>
      <c r="G17" s="204"/>
      <c r="H17" s="204"/>
      <c r="I17" s="204"/>
      <c r="J17" s="218">
        <f t="shared" ref="J17" si="10">SUM(D17:I17)</f>
        <v>0.49500000000000005</v>
      </c>
      <c r="K17" s="205" t="s">
        <v>164</v>
      </c>
      <c r="L17" s="301">
        <f t="shared" si="0"/>
        <v>0.5</v>
      </c>
    </row>
    <row r="18" spans="1:12" ht="13.5" customHeight="1" x14ac:dyDescent="0.15">
      <c r="A18" s="298"/>
      <c r="B18" s="201"/>
      <c r="C18" s="280"/>
      <c r="D18" s="280"/>
      <c r="E18" s="280"/>
      <c r="F18" s="280"/>
      <c r="G18" s="280"/>
      <c r="H18" s="280"/>
      <c r="I18" s="280"/>
      <c r="J18" s="217"/>
      <c r="K18" s="206"/>
      <c r="L18" s="299"/>
    </row>
    <row r="19" spans="1:12" ht="13.5" customHeight="1" x14ac:dyDescent="0.15">
      <c r="A19" s="300" t="s">
        <v>165</v>
      </c>
      <c r="B19" s="203" t="s">
        <v>166</v>
      </c>
      <c r="C19" s="204">
        <f>+'複合工 (管土工)'!Z20</f>
        <v>0.55000000000000004</v>
      </c>
      <c r="D19" s="216">
        <f t="shared" ref="D19" si="11">C19*$D$5</f>
        <v>0.49500000000000005</v>
      </c>
      <c r="E19" s="204"/>
      <c r="F19" s="204"/>
      <c r="G19" s="204"/>
      <c r="H19" s="204"/>
      <c r="I19" s="204"/>
      <c r="J19" s="218">
        <f t="shared" ref="J19" si="12">SUM(D19:I19)</f>
        <v>0.49500000000000005</v>
      </c>
      <c r="K19" s="205" t="s">
        <v>151</v>
      </c>
      <c r="L19" s="301">
        <f t="shared" si="0"/>
        <v>0.5</v>
      </c>
    </row>
    <row r="20" spans="1:12" ht="13.5" customHeight="1" x14ac:dyDescent="0.15">
      <c r="A20" s="298"/>
      <c r="B20" s="201"/>
      <c r="C20" s="280"/>
      <c r="D20" s="280"/>
      <c r="E20" s="280"/>
      <c r="F20" s="280"/>
      <c r="G20" s="280"/>
      <c r="H20" s="280"/>
      <c r="I20" s="280"/>
      <c r="J20" s="217"/>
      <c r="K20" s="206"/>
      <c r="L20" s="299"/>
    </row>
    <row r="21" spans="1:12" ht="13.5" customHeight="1" x14ac:dyDescent="0.15">
      <c r="A21" s="300"/>
      <c r="B21" s="203" t="s">
        <v>167</v>
      </c>
      <c r="C21" s="204">
        <f>+'複合工 (管土工)'!Z22</f>
        <v>0.04</v>
      </c>
      <c r="D21" s="216">
        <f t="shared" ref="D21:D23" si="13">C21*$D$5</f>
        <v>3.6000000000000004E-2</v>
      </c>
      <c r="E21" s="204"/>
      <c r="F21" s="204"/>
      <c r="G21" s="204"/>
      <c r="H21" s="204"/>
      <c r="I21" s="204"/>
      <c r="J21" s="218">
        <f t="shared" ref="J21" si="14">SUM(D21:I21)</f>
        <v>3.6000000000000004E-2</v>
      </c>
      <c r="K21" s="205" t="s">
        <v>168</v>
      </c>
      <c r="L21" s="302">
        <f>ROUND(J21,2)</f>
        <v>0.04</v>
      </c>
    </row>
    <row r="22" spans="1:12" ht="13.5" customHeight="1" x14ac:dyDescent="0.15">
      <c r="A22" s="208"/>
      <c r="B22" s="209"/>
      <c r="C22" s="280"/>
      <c r="D22" s="280"/>
      <c r="E22" s="280"/>
      <c r="F22" s="280"/>
      <c r="G22" s="280"/>
      <c r="H22" s="280"/>
      <c r="I22" s="280"/>
      <c r="J22" s="217"/>
      <c r="K22" s="282"/>
      <c r="L22" s="299"/>
    </row>
    <row r="23" spans="1:12" ht="13.5" customHeight="1" x14ac:dyDescent="0.15">
      <c r="A23" s="210" t="s">
        <v>202</v>
      </c>
      <c r="B23" s="200" t="s">
        <v>204</v>
      </c>
      <c r="C23" s="204">
        <f>'複合工 (管土工)'!Z24</f>
        <v>0.55000000000000004</v>
      </c>
      <c r="D23" s="216">
        <f t="shared" si="13"/>
        <v>0.49500000000000005</v>
      </c>
      <c r="E23" s="204"/>
      <c r="F23" s="204"/>
      <c r="G23" s="204"/>
      <c r="H23" s="204"/>
      <c r="I23" s="204"/>
      <c r="J23" s="218">
        <f t="shared" ref="J23" si="15">SUM(D23:I23)</f>
        <v>0.49500000000000005</v>
      </c>
      <c r="K23" s="205" t="s">
        <v>151</v>
      </c>
      <c r="L23" s="301">
        <f t="shared" ref="L23" si="16">ROUND(J23,1)</f>
        <v>0.5</v>
      </c>
    </row>
    <row r="24" spans="1:12" ht="13.5" customHeight="1" x14ac:dyDescent="0.15">
      <c r="A24" s="298"/>
      <c r="B24" s="201" t="s">
        <v>169</v>
      </c>
      <c r="C24" s="280"/>
      <c r="D24" s="280"/>
      <c r="E24" s="280"/>
      <c r="F24" s="280"/>
      <c r="G24" s="280"/>
      <c r="H24" s="280"/>
      <c r="I24" s="280"/>
      <c r="J24" s="217"/>
      <c r="K24" s="212"/>
      <c r="L24" s="299"/>
    </row>
    <row r="25" spans="1:12" ht="13.5" customHeight="1" x14ac:dyDescent="0.15">
      <c r="A25" s="300" t="s">
        <v>170</v>
      </c>
      <c r="B25" s="203" t="s">
        <v>171</v>
      </c>
      <c r="C25" s="204">
        <f>'複合工 (管土工)'!Z26</f>
        <v>0.06</v>
      </c>
      <c r="D25" s="216">
        <f t="shared" ref="D25" si="17">C25*$D$5</f>
        <v>5.3999999999999999E-2</v>
      </c>
      <c r="E25" s="204"/>
      <c r="F25" s="204"/>
      <c r="G25" s="204"/>
      <c r="H25" s="204"/>
      <c r="I25" s="204"/>
      <c r="J25" s="218">
        <f t="shared" ref="J25" si="18">SUM(D25:I25)</f>
        <v>5.3999999999999999E-2</v>
      </c>
      <c r="K25" s="213" t="s">
        <v>156</v>
      </c>
      <c r="L25" s="301">
        <f t="shared" si="0"/>
        <v>0.1</v>
      </c>
    </row>
    <row r="26" spans="1:12" ht="13.5" customHeight="1" x14ac:dyDescent="0.15">
      <c r="A26" s="298"/>
      <c r="B26" s="201" t="s">
        <v>208</v>
      </c>
      <c r="C26" s="280"/>
      <c r="D26" s="280"/>
      <c r="E26" s="280"/>
      <c r="F26" s="280"/>
      <c r="G26" s="280"/>
      <c r="H26" s="280"/>
      <c r="I26" s="280"/>
      <c r="J26" s="217"/>
      <c r="K26" s="212"/>
      <c r="L26" s="299"/>
    </row>
    <row r="27" spans="1:12" ht="13.5" customHeight="1" x14ac:dyDescent="0.15">
      <c r="A27" s="300" t="str">
        <f>'複合工 (管土工)'!M28</f>
        <v>Coｶﾞﾗ運搬工</v>
      </c>
      <c r="B27" s="203" t="s">
        <v>173</v>
      </c>
      <c r="C27" s="204">
        <f>'複合工 (管土工)'!Z28</f>
        <v>0.04</v>
      </c>
      <c r="D27" s="216">
        <f t="shared" ref="D27:D29" si="19">C27*$D$5</f>
        <v>3.6000000000000004E-2</v>
      </c>
      <c r="E27" s="204"/>
      <c r="F27" s="204"/>
      <c r="G27" s="204"/>
      <c r="H27" s="204"/>
      <c r="I27" s="204"/>
      <c r="J27" s="218">
        <f t="shared" ref="J27:J29" si="20">SUM(D27:I27)</f>
        <v>3.6000000000000004E-2</v>
      </c>
      <c r="K27" s="213" t="s">
        <v>156</v>
      </c>
      <c r="L27" s="330">
        <f>ROUND(J27,2)</f>
        <v>0.04</v>
      </c>
    </row>
    <row r="28" spans="1:12" ht="13.5" customHeight="1" x14ac:dyDescent="0.15">
      <c r="A28" s="298"/>
      <c r="B28" s="214" t="str">
        <f>'複合工 (管土工)'!N29</f>
        <v>Coｶﾞﾗ引取料金</v>
      </c>
      <c r="C28" s="280"/>
      <c r="D28" s="280"/>
      <c r="E28" s="280"/>
      <c r="F28" s="280"/>
      <c r="G28" s="280"/>
      <c r="H28" s="280"/>
      <c r="I28" s="280"/>
      <c r="J28" s="281"/>
      <c r="K28" s="282"/>
      <c r="L28" s="299"/>
    </row>
    <row r="29" spans="1:12" ht="13.5" customHeight="1" x14ac:dyDescent="0.15">
      <c r="A29" s="300" t="str">
        <f>'複合工 (管土工)'!M30</f>
        <v>Coｶﾞﾗ処分費</v>
      </c>
      <c r="B29" s="215" t="str">
        <f>'複合工 (管土工)'!N30</f>
        <v>（無筋）</v>
      </c>
      <c r="C29" s="204">
        <f>'複合工 (管土工)'!Z30</f>
        <v>0.09</v>
      </c>
      <c r="D29" s="216">
        <f t="shared" si="19"/>
        <v>8.1000000000000003E-2</v>
      </c>
      <c r="E29" s="204"/>
      <c r="F29" s="204"/>
      <c r="G29" s="204"/>
      <c r="H29" s="204"/>
      <c r="I29" s="204"/>
      <c r="J29" s="218">
        <f t="shared" si="20"/>
        <v>8.1000000000000003E-2</v>
      </c>
      <c r="K29" s="211" t="s">
        <v>398</v>
      </c>
      <c r="L29" s="330">
        <f>ROUND(J29,2)</f>
        <v>0.08</v>
      </c>
    </row>
    <row r="30" spans="1:12" ht="13.5" customHeight="1" x14ac:dyDescent="0.15">
      <c r="A30" s="298"/>
      <c r="B30" s="214"/>
      <c r="C30" s="280"/>
      <c r="D30" s="280"/>
      <c r="E30" s="280"/>
      <c r="F30" s="280"/>
      <c r="G30" s="280"/>
      <c r="H30" s="280"/>
      <c r="I30" s="280"/>
      <c r="J30" s="281"/>
      <c r="K30" s="282"/>
      <c r="L30" s="299"/>
    </row>
    <row r="31" spans="1:12" ht="13.5" customHeight="1" x14ac:dyDescent="0.15">
      <c r="A31" s="300"/>
      <c r="B31" s="215"/>
      <c r="C31" s="204"/>
      <c r="D31" s="204"/>
      <c r="E31" s="204"/>
      <c r="F31" s="204"/>
      <c r="G31" s="204"/>
      <c r="H31" s="204"/>
      <c r="I31" s="204"/>
      <c r="J31" s="204"/>
      <c r="K31" s="211"/>
      <c r="L31" s="301"/>
    </row>
    <row r="32" spans="1:12" ht="13.5" customHeight="1" x14ac:dyDescent="0.15">
      <c r="A32" s="298"/>
      <c r="B32" s="214"/>
      <c r="C32" s="280"/>
      <c r="D32" s="280"/>
      <c r="E32" s="280"/>
      <c r="F32" s="280"/>
      <c r="G32" s="280"/>
      <c r="H32" s="280"/>
      <c r="I32" s="280"/>
      <c r="J32" s="281"/>
      <c r="K32" s="282"/>
      <c r="L32" s="299"/>
    </row>
    <row r="33" spans="1:12" ht="13.5" customHeight="1" x14ac:dyDescent="0.15">
      <c r="A33" s="300"/>
      <c r="B33" s="215"/>
      <c r="C33" s="204"/>
      <c r="D33" s="204"/>
      <c r="E33" s="204"/>
      <c r="F33" s="204"/>
      <c r="G33" s="204"/>
      <c r="H33" s="204"/>
      <c r="I33" s="204"/>
      <c r="J33" s="204"/>
      <c r="K33" s="211"/>
      <c r="L33" s="301"/>
    </row>
    <row r="34" spans="1:12" ht="13.5" customHeight="1" x14ac:dyDescent="0.15">
      <c r="A34" s="298"/>
      <c r="B34" s="214"/>
      <c r="C34" s="280"/>
      <c r="D34" s="280"/>
      <c r="E34" s="280"/>
      <c r="F34" s="280"/>
      <c r="G34" s="280"/>
      <c r="H34" s="280"/>
      <c r="I34" s="280"/>
      <c r="J34" s="281"/>
      <c r="K34" s="282"/>
      <c r="L34" s="299"/>
    </row>
    <row r="35" spans="1:12" ht="13.5" customHeight="1" x14ac:dyDescent="0.15">
      <c r="A35" s="300"/>
      <c r="B35" s="215"/>
      <c r="C35" s="204"/>
      <c r="D35" s="204"/>
      <c r="E35" s="204"/>
      <c r="F35" s="204"/>
      <c r="G35" s="204"/>
      <c r="H35" s="204"/>
      <c r="I35" s="204"/>
      <c r="J35" s="204"/>
      <c r="K35" s="211"/>
      <c r="L35" s="301"/>
    </row>
    <row r="36" spans="1:12" ht="13.5" customHeight="1" x14ac:dyDescent="0.15">
      <c r="A36" s="298"/>
      <c r="B36" s="214"/>
      <c r="C36" s="280"/>
      <c r="D36" s="280"/>
      <c r="E36" s="280"/>
      <c r="F36" s="280"/>
      <c r="G36" s="280"/>
      <c r="H36" s="280"/>
      <c r="I36" s="280"/>
      <c r="J36" s="281"/>
      <c r="K36" s="282"/>
      <c r="L36" s="299"/>
    </row>
    <row r="37" spans="1:12" ht="13.5" customHeight="1" x14ac:dyDescent="0.15">
      <c r="A37" s="303"/>
      <c r="B37" s="304"/>
      <c r="C37" s="305"/>
      <c r="D37" s="305"/>
      <c r="E37" s="305"/>
      <c r="F37" s="305"/>
      <c r="G37" s="305"/>
      <c r="H37" s="305"/>
      <c r="I37" s="305"/>
      <c r="J37" s="305"/>
      <c r="K37" s="306"/>
      <c r="L37" s="307"/>
    </row>
    <row r="38" spans="1:12" s="55" customFormat="1" ht="17.25" customHeight="1" x14ac:dyDescent="0.15">
      <c r="A38" s="54"/>
      <c r="B38" s="54"/>
      <c r="C38" s="46"/>
      <c r="D38" s="46"/>
      <c r="E38" s="46"/>
      <c r="F38" s="46"/>
      <c r="G38" s="46"/>
      <c r="H38" s="46"/>
      <c r="I38" s="46"/>
      <c r="J38" s="45"/>
      <c r="K38" s="45"/>
      <c r="L38" s="45"/>
    </row>
    <row r="39" spans="1:12" x14ac:dyDescent="0.15">
      <c r="C39" s="54"/>
      <c r="D39" s="54"/>
      <c r="E39" s="54"/>
      <c r="F39" s="54"/>
      <c r="G39" s="54"/>
      <c r="H39" s="54"/>
      <c r="I39" s="54"/>
      <c r="J39" s="54"/>
      <c r="K39" s="54"/>
      <c r="L39" s="54"/>
    </row>
  </sheetData>
  <mergeCells count="5">
    <mergeCell ref="A4:A5"/>
    <mergeCell ref="B4:B5"/>
    <mergeCell ref="J4:J5"/>
    <mergeCell ref="K4:K5"/>
    <mergeCell ref="L4:L5"/>
  </mergeCells>
  <phoneticPr fontId="1"/>
  <dataValidations count="2">
    <dataValidation type="list" allowBlank="1" showInputMessage="1" sqref="C917523:H917523 B65553 B131089 B196625 B262161 B327697 B393233 B458769 B524305 B589841 B655377 B720913 B786449 B851985 B917521 B983057 C983059:H983059 C65555:H65555 C131091:H131091 C196627:H196627 C262163:H262163 C327699:H327699 C393235:H393235 C458771:H458771 C524307:H524307 C589843:H589843 C655379:H655379 C720915:H720915 C786451:H786451 C851987:H851987 B4 IX4 ST4 ACP4 AML4 AWH4 BGD4 BPZ4 BZV4 CJR4 CTN4 DDJ4 DNF4 DXB4 EGX4 EQT4 FAP4 FKL4 FUH4 GED4 GNZ4 GXV4 HHR4 HRN4 IBJ4 ILF4 IVB4 JEX4 JOT4 JYP4 KIL4 KSH4 LCD4 LLZ4 LVV4 MFR4 MPN4 MZJ4 NJF4 NTB4 OCX4 OMT4 OWP4 PGL4 PQH4 QAD4 QJZ4 QTV4 RDR4 RNN4 RXJ4 SHF4 SRB4 TAX4 TKT4 TUP4 UEL4 UOH4 UYD4 VHZ4 VRV4 WBR4 WLN4 WVJ4 IY5:JD5 SU5:SZ5 ACQ5:ACV5 AMM5:AMR5 AWI5:AWN5 BGE5:BGJ5 BQA5:BQF5 BZW5:CAB5 CJS5:CJX5 CTO5:CTT5 DDK5:DDP5 DNG5:DNL5 DXC5:DXH5 EGY5:EHD5 EQU5:EQZ5 FAQ5:FAV5 FKM5:FKR5 FUI5:FUN5 GEE5:GEJ5 GOA5:GOF5 GXW5:GYB5 HHS5:HHX5 HRO5:HRT5 IBK5:IBP5 ILG5:ILL5 IVC5:IVH5 JEY5:JFD5 JOU5:JOZ5 JYQ5:JYV5 KIM5:KIR5 KSI5:KSN5 LCE5:LCJ5 LMA5:LMF5 LVW5:LWB5 MFS5:MFX5 MPO5:MPT5 MZK5:MZP5 NJG5:NJL5 NTC5:NTH5 OCY5:ODD5 OMU5:OMZ5 OWQ5:OWV5 PGM5:PGR5 PQI5:PQN5 QAE5:QAJ5 QKA5:QKF5 QTW5:QUB5 RDS5:RDX5 RNO5:RNT5 RXK5:RXP5 SHG5:SHL5 SRC5:SRH5 TAY5:TBD5 TKU5:TKZ5 TUQ5:TUV5 UEM5:UER5 UOI5:UON5 UYE5:UYJ5 VIA5:VIF5 VRW5:VSB5 WBS5:WBX5 WLO5:WLT5 WVK5:WVP5 F5:H6 D5:E5 C6:E6 D10:E10 D12:E12 D14:E14 D16:E16 D18:E18 D20:E20 D24:E24 D26:E26 D8:E8">
      <formula1>管名称</formula1>
    </dataValidation>
    <dataValidation allowBlank="1" showInputMessage="1" sqref="I917523 K65554 K131090 K196626 K262162 K327698 K393234 K458770 K524306 K589842 K655378 K720914 K786450 K851986 K917522 K983058 I983059 I65555 I131091 I196627 I262163 I327699 I393235 I458771 I524307 I589843 I655379 I720915 I786451 I851987 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JE5 TA5 ACW5 AMS5 AWO5 BGK5 BQG5 CAC5 CJY5 CTU5 DDQ5 DNM5 DXI5 EHE5 ERA5 FAW5 FKS5 FUO5 GEK5 GOG5 GYC5 HHY5 HRU5 IBQ5 ILM5 IVI5 JFE5 JPA5 JYW5 KIS5 KSO5 LCK5 LMG5 LWC5 MFY5 MPU5 MZQ5 NJM5 NTI5 ODE5 ONA5 OWW5 PGS5 PQO5 QAK5 QKG5 QUC5 RDY5 RNU5 RXQ5 SHM5 SRI5 TBE5 TLA5 TUW5 UES5 UOO5 UYK5 VIG5 VSC5 WBY5 WLU5 WVQ5 I5:I6"/>
  </dataValidations>
  <printOptions horizontalCentered="1" verticalCentered="1"/>
  <pageMargins left="0.70866141732283472" right="0.70866141732283472" top="0.74803149606299213" bottom="0.31"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表紙</vt:lpstr>
      <vt:lpstr>集計表</vt:lpstr>
      <vt:lpstr>労務集計</vt:lpstr>
      <vt:lpstr>機器等据付工</vt:lpstr>
      <vt:lpstr>小配管据付工</vt:lpstr>
      <vt:lpstr>小配管材料集計</vt:lpstr>
      <vt:lpstr>弁類集計</vt:lpstr>
      <vt:lpstr>小配管据付工 (撤去)</vt:lpstr>
      <vt:lpstr>複合工集計(管土工)</vt:lpstr>
      <vt:lpstr>複合工 (管土工)</vt:lpstr>
      <vt:lpstr>集計表!Print_Area</vt:lpstr>
      <vt:lpstr>小配管材料集計!Print_Area</vt:lpstr>
      <vt:lpstr>小配管据付工!Print_Area</vt:lpstr>
      <vt:lpstr>'小配管据付工 (撤去)'!Print_Area</vt:lpstr>
      <vt:lpstr>表紙!Print_Area</vt:lpstr>
      <vt:lpstr>'複合工 (管土工)'!Print_Area</vt:lpstr>
      <vt:lpstr>弁類集計!Print_Area</vt:lpstr>
      <vt:lpstr>労務集計!Print_Area</vt:lpstr>
      <vt:lpstr>集計表!Print_Titles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荒川 稔</dc:creator>
  <cp:lastModifiedBy>荒川 稔</cp:lastModifiedBy>
  <cp:lastPrinted>2022-05-23T05:10:44Z</cp:lastPrinted>
  <dcterms:created xsi:type="dcterms:W3CDTF">2012-04-04T00:15:57Z</dcterms:created>
  <dcterms:modified xsi:type="dcterms:W3CDTF">2022-05-23T05:13:12Z</dcterms:modified>
</cp:coreProperties>
</file>