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828\n1828のdドライブ\経営比較分析表\R4\回答（下水）\"/>
    </mc:Choice>
  </mc:AlternateContent>
  <workbookProtection workbookAlgorithmName="SHA-512" workbookHashValue="u7cdN1QNJMzqxNDQvqamOvpAC1IcLak0LaRAdWTCq71NnnHmMzTLWLE0usfUQJEP5ta/9xuIBA7G4rZcGXLrLg==" workbookSaltValue="lyZP2G+ANE3BG9VIABbSM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<sst xmlns="http://schemas.openxmlformats.org/spreadsheetml/2006/main" count="275" uniqueCount="116">
  <si>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</si>
  <si>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</si>
  <si>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</si>
  <si>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</si>
  <si>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</si>
  <si>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</si>
  <si>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</si>
  <si>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</si>
  <si>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</si>
  <si>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</si>
  <si>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</si>
  <si>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</si>
  <si>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</si>
  <si>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</si>
  <si>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</si>
  <si>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</si>
  <si>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</si>
  <si>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</si>
  <si>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</si>
  <si>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</si>
  <si>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</si>
  <si>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</si>
  <si>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</si>
  <si>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</si>
  <si>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</si>
  <si>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</si>
  <si>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</si>
  <si>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</si>
  <si>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</si>
  <si>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</si>
  <si>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</si>
  <si>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</si>
  <si>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</si>
  <si>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</si>
  <si>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</si>
  <si>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</si>
  <si>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</si>
  <si>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</si>
  <si>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</si>
  <si>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</si>
  <si>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</si>
  <si>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</si>
  <si>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</si>
  <si>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</si>
  <si>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</si>
  <si>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</si>
  <si>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</si>
  <si>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</si>
  <si>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</si>
  <si>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</si>
  <si>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</si>
  <si>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</si>
  <si>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</si>
  <si>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</si>
  <si>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</si>
  <si>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</si>
  <si>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</si>
  <si>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</si>
  <si>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</si>
  <si>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</si>
  <si>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</si>
  <si>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</si>
  <si>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</si>
  <si>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</si>
  <si>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</si>
  <si>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</si>
  <si>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</si>
  <si>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</si>
  <si>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</si>
  <si>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</si>
  <si>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</si>
  <si>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</si>
  <si>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</si>
  <si>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</si>
  <si>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</si>
  <si>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</si>
  <si>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</si>
  <si>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</si>
  <si>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</si>
  <si>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</si>
  <si>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</si>
  <si>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</si>
  <si>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</si>
  <si>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</si>
  <si>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</si>
  <si>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</si>
  <si>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</si>
  <si>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</si>
  <si>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</si>
  <si>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</si>
  <si>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</si>
  <si>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</si>
  <si>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</si>
  <si>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</si>
  <si>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</si>
  <si>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</si>
  <si>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南魚沼市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</si>
  <si>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</si>
  <si>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</si>
  <si>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</si>
  <si>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</si>
  <si>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</si>
  <si>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</si>
  <si>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</si>
  <si>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</si>
  <si>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</si>
  <si>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</si>
  <si>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</si>
  <si>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</si>
  <si>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</si>
  <si>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</si>
  <si>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</si>
  <si>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</si>
  <si>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処理場は供用を開始してから年数が経っており、施設の老朽化が進んでいる。今後の設備更新は、流域下水道への統合にかかる管渠整備費が高額となると試算された1処理場を除いた全ての処理場を流域下水道に統合したほうが効率的であると見込まれたことから切替工事を実施し、令和4年度で計画した全ての切替工事の完了がした。
　</t>
    <rPh sb="1" eb="4">
      <t>ショリジョウ</t>
    </rPh>
    <rPh sb="5" eb="7">
      <t>キョウヨウ</t>
    </rPh>
    <rPh sb="8" eb="10">
      <t>カイシ</t>
    </rPh>
    <rPh sb="14" eb="16">
      <t>ネンスウ</t>
    </rPh>
    <rPh sb="17" eb="18">
      <t>タ</t>
    </rPh>
    <rPh sb="23" eb="25">
      <t>シセツ</t>
    </rPh>
    <rPh sb="26" eb="29">
      <t>ロウキュウカ</t>
    </rPh>
    <rPh sb="30" eb="31">
      <t>スス</t>
    </rPh>
    <rPh sb="36" eb="38">
      <t>コンゴ</t>
    </rPh>
    <rPh sb="39" eb="41">
      <t>セツビ</t>
    </rPh>
    <rPh sb="41" eb="43">
      <t>コウシン</t>
    </rPh>
    <rPh sb="45" eb="50">
      <t>リュウイキゲスイドウ</t>
    </rPh>
    <rPh sb="52" eb="54">
      <t>トウゴウ</t>
    </rPh>
    <rPh sb="58" eb="60">
      <t>カンキョ</t>
    </rPh>
    <rPh sb="60" eb="62">
      <t>セイビ</t>
    </rPh>
    <rPh sb="62" eb="63">
      <t>ヒ</t>
    </rPh>
    <rPh sb="64" eb="66">
      <t>コウガク</t>
    </rPh>
    <rPh sb="76" eb="79">
      <t>ショリジョウ</t>
    </rPh>
    <rPh sb="80" eb="81">
      <t>ノゾ</t>
    </rPh>
    <rPh sb="83" eb="84">
      <t>スベ</t>
    </rPh>
    <rPh sb="86" eb="89">
      <t>ショリジョウ</t>
    </rPh>
    <rPh sb="90" eb="95">
      <t>リュウイキゲスイドウ</t>
    </rPh>
    <rPh sb="96" eb="98">
      <t>トウゴウ</t>
    </rPh>
    <rPh sb="103" eb="106">
      <t>コウリツテキ</t>
    </rPh>
    <rPh sb="110" eb="112">
      <t>ミコ</t>
    </rPh>
    <rPh sb="119" eb="121">
      <t>キリカエ</t>
    </rPh>
    <rPh sb="121" eb="123">
      <t>コウジ</t>
    </rPh>
    <rPh sb="124" eb="126">
      <t>ジッシ</t>
    </rPh>
    <rPh sb="128" eb="130">
      <t>レイワ</t>
    </rPh>
    <rPh sb="131" eb="133">
      <t>ネンド</t>
    </rPh>
    <rPh sb="134" eb="136">
      <t>ケイカク</t>
    </rPh>
    <rPh sb="138" eb="139">
      <t>スベ</t>
    </rPh>
    <rPh sb="141" eb="143">
      <t>キリカエ</t>
    </rPh>
    <rPh sb="143" eb="145">
      <t>コウジ</t>
    </rPh>
    <rPh sb="146" eb="148">
      <t>カンリョウ</t>
    </rPh>
    <phoneticPr fontId="4"/>
  </si>
  <si>
    <t>　令和元年度に公営企業会計に移行した当該事業も令和4年度には処理施設が1施設となった。この1施設についても引き続き計画的な施設の長寿命化を行い費用の削減に努め、安定運用を確保しながら、より健全で有効的な運営を図っていく。
　流域下水道への統合により使用しなくなった処理場の利用方法が課題となっているが有効活用について検討を続けていく。
　なお、平成28年度に策定した経営戦略は、公営企業会計に移行したこと、また、策定から4年を経過したことから令和2年度に改定を行ったが、中間の見直しを令和6年度に行う予定としている。</t>
    <rPh sb="1" eb="3">
      <t>レイワ</t>
    </rPh>
    <rPh sb="3" eb="4">
      <t>モト</t>
    </rPh>
    <rPh sb="4" eb="6">
      <t>ネンド</t>
    </rPh>
    <rPh sb="7" eb="11">
      <t>コウエイキギョウ</t>
    </rPh>
    <rPh sb="11" eb="13">
      <t>カイケイ</t>
    </rPh>
    <rPh sb="14" eb="16">
      <t>イコウ</t>
    </rPh>
    <rPh sb="18" eb="20">
      <t>トウガイ</t>
    </rPh>
    <rPh sb="20" eb="22">
      <t>ジギョウ</t>
    </rPh>
    <rPh sb="23" eb="25">
      <t>レイワ</t>
    </rPh>
    <rPh sb="26" eb="28">
      <t>ネンド</t>
    </rPh>
    <rPh sb="30" eb="32">
      <t>ショリ</t>
    </rPh>
    <rPh sb="32" eb="34">
      <t>シセツ</t>
    </rPh>
    <rPh sb="36" eb="38">
      <t>シセツ</t>
    </rPh>
    <rPh sb="46" eb="48">
      <t>シセツ</t>
    </rPh>
    <rPh sb="53" eb="54">
      <t>ヒ</t>
    </rPh>
    <rPh sb="55" eb="56">
      <t>ツヅ</t>
    </rPh>
    <rPh sb="57" eb="60">
      <t>ケイカクテキ</t>
    </rPh>
    <rPh sb="61" eb="63">
      <t>シセツ</t>
    </rPh>
    <rPh sb="64" eb="65">
      <t>チョウ</t>
    </rPh>
    <rPh sb="65" eb="68">
      <t>ジュミョウカ</t>
    </rPh>
    <rPh sb="69" eb="70">
      <t>オコナ</t>
    </rPh>
    <rPh sb="71" eb="73">
      <t>ヒヨウ</t>
    </rPh>
    <rPh sb="74" eb="76">
      <t>サクゲン</t>
    </rPh>
    <rPh sb="77" eb="78">
      <t>ツト</t>
    </rPh>
    <rPh sb="80" eb="84">
      <t>アンテイウンヨウ</t>
    </rPh>
    <rPh sb="85" eb="87">
      <t>カクホ</t>
    </rPh>
    <rPh sb="94" eb="96">
      <t>ケンゼン</t>
    </rPh>
    <rPh sb="97" eb="100">
      <t>ユウコウテキ</t>
    </rPh>
    <rPh sb="101" eb="103">
      <t>ウンエイ</t>
    </rPh>
    <rPh sb="104" eb="105">
      <t>ハカ</t>
    </rPh>
    <rPh sb="112" eb="117">
      <t>リュウイキゲスイドウ</t>
    </rPh>
    <rPh sb="119" eb="121">
      <t>トウゴウ</t>
    </rPh>
    <rPh sb="124" eb="126">
      <t>シヨウ</t>
    </rPh>
    <rPh sb="132" eb="135">
      <t>ショリジョウ</t>
    </rPh>
    <rPh sb="136" eb="138">
      <t>リヨウ</t>
    </rPh>
    <rPh sb="138" eb="140">
      <t>ホウホウ</t>
    </rPh>
    <rPh sb="141" eb="143">
      <t>カダイ</t>
    </rPh>
    <rPh sb="150" eb="154">
      <t>ユウコウカツヨウ</t>
    </rPh>
    <rPh sb="158" eb="160">
      <t>ケントウ</t>
    </rPh>
    <rPh sb="161" eb="162">
      <t>ツヅ</t>
    </rPh>
    <rPh sb="172" eb="174">
      <t>ヘイセイ</t>
    </rPh>
    <rPh sb="176" eb="178">
      <t>ネンド</t>
    </rPh>
    <rPh sb="179" eb="181">
      <t>サクテイ</t>
    </rPh>
    <rPh sb="183" eb="187">
      <t>ケイエイセンリャク</t>
    </rPh>
    <rPh sb="189" eb="195">
      <t>コウエイキギョウカイケイ</t>
    </rPh>
    <rPh sb="196" eb="198">
      <t>イコウ</t>
    </rPh>
    <rPh sb="206" eb="208">
      <t>サクテイ</t>
    </rPh>
    <rPh sb="211" eb="212">
      <t>ネン</t>
    </rPh>
    <rPh sb="213" eb="215">
      <t>ケイカ</t>
    </rPh>
    <rPh sb="221" eb="223">
      <t>レイワ</t>
    </rPh>
    <rPh sb="224" eb="226">
      <t>ネンド</t>
    </rPh>
    <rPh sb="227" eb="229">
      <t>カイテイ</t>
    </rPh>
    <rPh sb="230" eb="231">
      <t>オコナ</t>
    </rPh>
    <rPh sb="235" eb="237">
      <t>チュウカン</t>
    </rPh>
    <rPh sb="238" eb="240">
      <t>ミナオ</t>
    </rPh>
    <rPh sb="242" eb="244">
      <t>レイワ</t>
    </rPh>
    <rPh sb="245" eb="247">
      <t>ネンド</t>
    </rPh>
    <rPh sb="248" eb="249">
      <t>オコナ</t>
    </rPh>
    <rPh sb="250" eb="252">
      <t>ヨテイ</t>
    </rPh>
    <phoneticPr fontId="4"/>
  </si>
  <si>
    <t>　経営の健全性を示す経常収支比率は100％を達成している。また、使用料収入で必要経費を賄う指標である経費回収率は、農集施設の流域下水道への統合により使用料収入の減り幅が大きく77.22％となったが、類似団体の数値は上回る結果となっている。経費回収率に関連して、汚水処理原価についても流域下水道への統合の影響で有収水量が減ったため令和2年度に比べると上昇した。
　財務の安定性を示す流動比率は令和2年度と比較して高い数値となっている。決算処理において公共下水道の純利益を分配する処理を行ったためである。
　企業債残高対事業規模比率は、流域下水道への統合の影響で使用料収入が減ったため高い数値となっているが、平成19年度に面整備事業が既に完了しており、今後、企業債残高は減少していくため比率は下がっていく見込みである。
　施設利用率については、比率が高くなっているが、流域下水道への統合の影響で算出式の分母が小さくなったことが原因である。
　水洗化率は98.02％と高い水準である。
　</t>
    <rPh sb="1" eb="3">
      <t>ケイエイ</t>
    </rPh>
    <rPh sb="4" eb="7">
      <t>ケンゼンセイ</t>
    </rPh>
    <rPh sb="8" eb="9">
      <t>シメ</t>
    </rPh>
    <rPh sb="10" eb="12">
      <t>ケイジョウ</t>
    </rPh>
    <rPh sb="12" eb="14">
      <t>シュウシ</t>
    </rPh>
    <rPh sb="14" eb="16">
      <t>ヒリツ</t>
    </rPh>
    <rPh sb="22" eb="24">
      <t>タッセイ</t>
    </rPh>
    <rPh sb="32" eb="35">
      <t>シヨウリョウ</t>
    </rPh>
    <rPh sb="35" eb="37">
      <t>シュウニュウ</t>
    </rPh>
    <rPh sb="38" eb="40">
      <t>ヒツヨウ</t>
    </rPh>
    <rPh sb="40" eb="42">
      <t>ケイヒ</t>
    </rPh>
    <rPh sb="43" eb="44">
      <t>マカナ</t>
    </rPh>
    <rPh sb="45" eb="47">
      <t>シヒョウ</t>
    </rPh>
    <rPh sb="50" eb="52">
      <t>ケイヒ</t>
    </rPh>
    <rPh sb="52" eb="54">
      <t>カイシュウ</t>
    </rPh>
    <rPh sb="54" eb="55">
      <t>リツ</t>
    </rPh>
    <rPh sb="57" eb="59">
      <t>ノウシュウ</t>
    </rPh>
    <rPh sb="59" eb="61">
      <t>シセツ</t>
    </rPh>
    <rPh sb="62" eb="67">
      <t>リュウイキゲスイドウ</t>
    </rPh>
    <rPh sb="69" eb="71">
      <t>トウゴウ</t>
    </rPh>
    <rPh sb="74" eb="77">
      <t>シヨウリョウ</t>
    </rPh>
    <rPh sb="77" eb="79">
      <t>シュウニュウ</t>
    </rPh>
    <rPh sb="99" eb="101">
      <t>ルイジ</t>
    </rPh>
    <rPh sb="101" eb="103">
      <t>ダンタイ</t>
    </rPh>
    <rPh sb="104" eb="106">
      <t>スウチ</t>
    </rPh>
    <rPh sb="107" eb="109">
      <t>ウワマワ</t>
    </rPh>
    <rPh sb="110" eb="112">
      <t>ケッカ</t>
    </rPh>
    <rPh sb="119" eb="121">
      <t>ケイヒ</t>
    </rPh>
    <rPh sb="121" eb="123">
      <t>カイシュウ</t>
    </rPh>
    <rPh sb="123" eb="124">
      <t>リツ</t>
    </rPh>
    <rPh sb="125" eb="127">
      <t>カンレン</t>
    </rPh>
    <rPh sb="130" eb="132">
      <t>オスイ</t>
    </rPh>
    <rPh sb="132" eb="134">
      <t>ショリ</t>
    </rPh>
    <rPh sb="134" eb="136">
      <t>ゲンカ</t>
    </rPh>
    <rPh sb="141" eb="146">
      <t>リュウイキゲスイドウ</t>
    </rPh>
    <rPh sb="148" eb="150">
      <t>トウゴウ</t>
    </rPh>
    <rPh sb="151" eb="153">
      <t>エイキョウ</t>
    </rPh>
    <rPh sb="154" eb="158">
      <t>ユウシュウスイリョウ</t>
    </rPh>
    <rPh sb="159" eb="160">
      <t>ヘ</t>
    </rPh>
    <rPh sb="164" eb="166">
      <t>レイワ</t>
    </rPh>
    <rPh sb="167" eb="169">
      <t>ネンド</t>
    </rPh>
    <rPh sb="170" eb="171">
      <t>クラ</t>
    </rPh>
    <rPh sb="174" eb="176">
      <t>ジョウショウ</t>
    </rPh>
    <rPh sb="181" eb="183">
      <t>ザイム</t>
    </rPh>
    <rPh sb="184" eb="187">
      <t>アンテイセイ</t>
    </rPh>
    <rPh sb="188" eb="189">
      <t>シメ</t>
    </rPh>
    <rPh sb="190" eb="192">
      <t>リュウドウ</t>
    </rPh>
    <rPh sb="192" eb="194">
      <t>ヒリツ</t>
    </rPh>
    <rPh sb="195" eb="197">
      <t>レイワ</t>
    </rPh>
    <rPh sb="198" eb="200">
      <t>ネンド</t>
    </rPh>
    <rPh sb="201" eb="203">
      <t>ヒカク</t>
    </rPh>
    <rPh sb="205" eb="206">
      <t>タカ</t>
    </rPh>
    <rPh sb="207" eb="209">
      <t>スウチ</t>
    </rPh>
    <rPh sb="216" eb="218">
      <t>ケッサン</t>
    </rPh>
    <rPh sb="218" eb="220">
      <t>ショリ</t>
    </rPh>
    <rPh sb="224" eb="229">
      <t>コウキョウゲスイドウ</t>
    </rPh>
    <rPh sb="230" eb="233">
      <t>ジュンリエキ</t>
    </rPh>
    <rPh sb="234" eb="236">
      <t>ブンパイ</t>
    </rPh>
    <rPh sb="238" eb="240">
      <t>ショリ</t>
    </rPh>
    <rPh sb="241" eb="242">
      <t>オコナ</t>
    </rPh>
    <rPh sb="252" eb="254">
      <t>キギョウ</t>
    </rPh>
    <rPh sb="254" eb="255">
      <t>サイ</t>
    </rPh>
    <rPh sb="255" eb="257">
      <t>ザンダカ</t>
    </rPh>
    <rPh sb="257" eb="258">
      <t>タイ</t>
    </rPh>
    <rPh sb="258" eb="260">
      <t>ジギョウ</t>
    </rPh>
    <rPh sb="260" eb="262">
      <t>キボ</t>
    </rPh>
    <rPh sb="262" eb="264">
      <t>ヒリツ</t>
    </rPh>
    <rPh sb="266" eb="271">
      <t>リュウイキゲスイドウ</t>
    </rPh>
    <rPh sb="273" eb="275">
      <t>トウゴウ</t>
    </rPh>
    <rPh sb="276" eb="278">
      <t>エイキョウ</t>
    </rPh>
    <rPh sb="279" eb="281">
      <t>シヨウ</t>
    </rPh>
    <rPh sb="281" eb="282">
      <t>リョウ</t>
    </rPh>
    <rPh sb="282" eb="284">
      <t>シュウニュウ</t>
    </rPh>
    <rPh sb="285" eb="286">
      <t>ヘ</t>
    </rPh>
    <rPh sb="290" eb="291">
      <t>タカ</t>
    </rPh>
    <rPh sb="292" eb="294">
      <t>スウチ</t>
    </rPh>
    <rPh sb="302" eb="304">
      <t>ヘイセイ</t>
    </rPh>
    <rPh sb="306" eb="308">
      <t>ネンド</t>
    </rPh>
    <rPh sb="309" eb="310">
      <t>メン</t>
    </rPh>
    <rPh sb="310" eb="312">
      <t>セイビ</t>
    </rPh>
    <rPh sb="312" eb="314">
      <t>ジギョウ</t>
    </rPh>
    <rPh sb="315" eb="316">
      <t>スデ</t>
    </rPh>
    <rPh sb="317" eb="319">
      <t>カンリョウ</t>
    </rPh>
    <rPh sb="324" eb="326">
      <t>コンゴ</t>
    </rPh>
    <rPh sb="327" eb="329">
      <t>キギョウ</t>
    </rPh>
    <rPh sb="329" eb="330">
      <t>サイ</t>
    </rPh>
    <rPh sb="330" eb="332">
      <t>ザンダカ</t>
    </rPh>
    <rPh sb="333" eb="335">
      <t>ゲンショウ</t>
    </rPh>
    <rPh sb="341" eb="343">
      <t>ヒリツ</t>
    </rPh>
    <rPh sb="344" eb="345">
      <t>サ</t>
    </rPh>
    <rPh sb="350" eb="352">
      <t>ミコ</t>
    </rPh>
    <rPh sb="359" eb="361">
      <t>シセツ</t>
    </rPh>
    <rPh sb="361" eb="363">
      <t>リヨウ</t>
    </rPh>
    <rPh sb="363" eb="364">
      <t>リツ</t>
    </rPh>
    <rPh sb="370" eb="372">
      <t>ヒリツ</t>
    </rPh>
    <rPh sb="373" eb="374">
      <t>タカ</t>
    </rPh>
    <rPh sb="382" eb="387">
      <t>リュウイキゲスイドウ</t>
    </rPh>
    <rPh sb="389" eb="391">
      <t>トウゴウ</t>
    </rPh>
    <rPh sb="392" eb="394">
      <t>エイキョウ</t>
    </rPh>
    <rPh sb="397" eb="398">
      <t>シキ</t>
    </rPh>
    <rPh sb="399" eb="401">
      <t>ブンボ</t>
    </rPh>
    <rPh sb="402" eb="403">
      <t>チイ</t>
    </rPh>
    <rPh sb="411" eb="413">
      <t>ゲンイン</t>
    </rPh>
    <rPh sb="431" eb="432">
      <t>タカ</t>
    </rPh>
    <rPh sb="433" eb="435">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</si>
</sst>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72D-4912-9251-54D0C518F3A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0.02</c:v>
                </c:pt>
                <c:pt idx="4">
                  <c:v>0.01</c:v>
                </c:pt>
              </c:numCache>
            </c:numRef>
          </c:val>
          <c:smooth val="0"/>
          <c:extLst>
            <c:ext xmlns:c16="http://schemas.microsoft.com/office/drawing/2014/chart" uri="{C3380CC4-5D6E-409C-BE32-E72D297353CC}">
              <c16:uniqueId val="{00000001-D72D-4912-9251-54D0C518F3A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45.99</c:v>
                </c:pt>
                <c:pt idx="3">
                  <c:v>92.44</c:v>
                </c:pt>
                <c:pt idx="4">
                  <c:v>106.85</c:v>
                </c:pt>
              </c:numCache>
            </c:numRef>
          </c:val>
          <c:extLst>
            <c:ext xmlns:c16="http://schemas.microsoft.com/office/drawing/2014/chart" uri="{C3380CC4-5D6E-409C-BE32-E72D297353CC}">
              <c16:uniqueId val="{00000000-BC59-4B83-9B23-F36F37D71A6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50.14</c:v>
                </c:pt>
                <c:pt idx="3">
                  <c:v>55.26</c:v>
                </c:pt>
                <c:pt idx="4">
                  <c:v>54.54</c:v>
                </c:pt>
              </c:numCache>
            </c:numRef>
          </c:val>
          <c:smooth val="0"/>
          <c:extLst>
            <c:ext xmlns:c16="http://schemas.microsoft.com/office/drawing/2014/chart" uri="{C3380CC4-5D6E-409C-BE32-E72D297353CC}">
              <c16:uniqueId val="{00000001-BC59-4B83-9B23-F36F37D71A6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96.5</c:v>
                </c:pt>
                <c:pt idx="3">
                  <c:v>96.94</c:v>
                </c:pt>
                <c:pt idx="4">
                  <c:v>98.02</c:v>
                </c:pt>
              </c:numCache>
            </c:numRef>
          </c:val>
          <c:extLst>
            <c:ext xmlns:c16="http://schemas.microsoft.com/office/drawing/2014/chart" uri="{C3380CC4-5D6E-409C-BE32-E72D297353CC}">
              <c16:uniqueId val="{00000000-8775-4CC4-9D8A-7DACFF38E5F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84.98</c:v>
                </c:pt>
                <c:pt idx="3">
                  <c:v>90.52</c:v>
                </c:pt>
                <c:pt idx="4">
                  <c:v>90.3</c:v>
                </c:pt>
              </c:numCache>
            </c:numRef>
          </c:val>
          <c:smooth val="0"/>
          <c:extLst>
            <c:ext xmlns:c16="http://schemas.microsoft.com/office/drawing/2014/chart" uri="{C3380CC4-5D6E-409C-BE32-E72D297353CC}">
              <c16:uniqueId val="{00000001-8775-4CC4-9D8A-7DACFF38E5F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100.07</c:v>
                </c:pt>
                <c:pt idx="3">
                  <c:v>100.7</c:v>
                </c:pt>
                <c:pt idx="4">
                  <c:v>101.51</c:v>
                </c:pt>
              </c:numCache>
            </c:numRef>
          </c:val>
          <c:extLst>
            <c:ext xmlns:c16="http://schemas.microsoft.com/office/drawing/2014/chart" uri="{C3380CC4-5D6E-409C-BE32-E72D297353CC}">
              <c16:uniqueId val="{00000000-8D3A-47F9-AECA-D239934EF4C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103.6</c:v>
                </c:pt>
                <c:pt idx="3">
                  <c:v>103.09</c:v>
                </c:pt>
                <c:pt idx="4">
                  <c:v>102.11</c:v>
                </c:pt>
              </c:numCache>
            </c:numRef>
          </c:val>
          <c:smooth val="0"/>
          <c:extLst>
            <c:ext xmlns:c16="http://schemas.microsoft.com/office/drawing/2014/chart" uri="{C3380CC4-5D6E-409C-BE32-E72D297353CC}">
              <c16:uniqueId val="{00000001-8D3A-47F9-AECA-D239934EF4C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3.89</c:v>
                </c:pt>
                <c:pt idx="3">
                  <c:v>7.66</c:v>
                </c:pt>
                <c:pt idx="4">
                  <c:v>10.56</c:v>
                </c:pt>
              </c:numCache>
            </c:numRef>
          </c:val>
          <c:extLst>
            <c:ext xmlns:c16="http://schemas.microsoft.com/office/drawing/2014/chart" uri="{C3380CC4-5D6E-409C-BE32-E72D297353CC}">
              <c16:uniqueId val="{00000000-FE8B-4922-81F4-C3ECB1D4F42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23.06</c:v>
                </c:pt>
                <c:pt idx="3">
                  <c:v>24.8</c:v>
                </c:pt>
                <c:pt idx="4">
                  <c:v>28.12</c:v>
                </c:pt>
              </c:numCache>
            </c:numRef>
          </c:val>
          <c:smooth val="0"/>
          <c:extLst>
            <c:ext xmlns:c16="http://schemas.microsoft.com/office/drawing/2014/chart" uri="{C3380CC4-5D6E-409C-BE32-E72D297353CC}">
              <c16:uniqueId val="{00000001-FE8B-4922-81F4-C3ECB1D4F42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1A6-4A66-91BC-6EC8B926B96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1A6-4A66-91BC-6EC8B926B96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901-435B-8EF2-D100283A9C7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193.99</c:v>
                </c:pt>
                <c:pt idx="3">
                  <c:v>101.24</c:v>
                </c:pt>
                <c:pt idx="4">
                  <c:v>124.9</c:v>
                </c:pt>
              </c:numCache>
            </c:numRef>
          </c:val>
          <c:smooth val="0"/>
          <c:extLst>
            <c:ext xmlns:c16="http://schemas.microsoft.com/office/drawing/2014/chart" uri="{C3380CC4-5D6E-409C-BE32-E72D297353CC}">
              <c16:uniqueId val="{00000001-A901-435B-8EF2-D100283A9C7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0.51</c:v>
                </c:pt>
                <c:pt idx="3">
                  <c:v>1.29</c:v>
                </c:pt>
                <c:pt idx="4">
                  <c:v>8.02</c:v>
                </c:pt>
              </c:numCache>
            </c:numRef>
          </c:val>
          <c:extLst>
            <c:ext xmlns:c16="http://schemas.microsoft.com/office/drawing/2014/chart" uri="{C3380CC4-5D6E-409C-BE32-E72D297353CC}">
              <c16:uniqueId val="{00000000-AE47-4CAB-B8DD-8FB43BF2128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26.99</c:v>
                </c:pt>
                <c:pt idx="3">
                  <c:v>37.24</c:v>
                </c:pt>
                <c:pt idx="4">
                  <c:v>33.58</c:v>
                </c:pt>
              </c:numCache>
            </c:numRef>
          </c:val>
          <c:smooth val="0"/>
          <c:extLst>
            <c:ext xmlns:c16="http://schemas.microsoft.com/office/drawing/2014/chart" uri="{C3380CC4-5D6E-409C-BE32-E72D297353CC}">
              <c16:uniqueId val="{00000001-AE47-4CAB-B8DD-8FB43BF2128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3134.08</c:v>
                </c:pt>
                <c:pt idx="3">
                  <c:v>2703.49</c:v>
                </c:pt>
                <c:pt idx="4">
                  <c:v>3607.54</c:v>
                </c:pt>
              </c:numCache>
            </c:numRef>
          </c:val>
          <c:extLst>
            <c:ext xmlns:c16="http://schemas.microsoft.com/office/drawing/2014/chart" uri="{C3380CC4-5D6E-409C-BE32-E72D297353CC}">
              <c16:uniqueId val="{00000000-6733-4B82-8BC8-D1D383DFA16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826.83</c:v>
                </c:pt>
                <c:pt idx="3">
                  <c:v>783.8</c:v>
                </c:pt>
                <c:pt idx="4">
                  <c:v>778.81</c:v>
                </c:pt>
              </c:numCache>
            </c:numRef>
          </c:val>
          <c:smooth val="0"/>
          <c:extLst>
            <c:ext xmlns:c16="http://schemas.microsoft.com/office/drawing/2014/chart" uri="{C3380CC4-5D6E-409C-BE32-E72D297353CC}">
              <c16:uniqueId val="{00000001-6733-4B82-8BC8-D1D383DFA16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98.81</c:v>
                </c:pt>
                <c:pt idx="3">
                  <c:v>94.71</c:v>
                </c:pt>
                <c:pt idx="4">
                  <c:v>77.22</c:v>
                </c:pt>
              </c:numCache>
            </c:numRef>
          </c:val>
          <c:extLst>
            <c:ext xmlns:c16="http://schemas.microsoft.com/office/drawing/2014/chart" uri="{C3380CC4-5D6E-409C-BE32-E72D297353CC}">
              <c16:uniqueId val="{00000000-0DC0-4E32-9C45-71C71734577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57.31</c:v>
                </c:pt>
                <c:pt idx="3">
                  <c:v>68.11</c:v>
                </c:pt>
                <c:pt idx="4">
                  <c:v>67.23</c:v>
                </c:pt>
              </c:numCache>
            </c:numRef>
          </c:val>
          <c:smooth val="0"/>
          <c:extLst>
            <c:ext xmlns:c16="http://schemas.microsoft.com/office/drawing/2014/chart" uri="{C3380CC4-5D6E-409C-BE32-E72D297353CC}">
              <c16:uniqueId val="{00000001-0DC0-4E32-9C45-71C71734577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184.7</c:v>
                </c:pt>
                <c:pt idx="3">
                  <c:v>192.46</c:v>
                </c:pt>
                <c:pt idx="4">
                  <c:v>234.76</c:v>
                </c:pt>
              </c:numCache>
            </c:numRef>
          </c:val>
          <c:extLst>
            <c:ext xmlns:c16="http://schemas.microsoft.com/office/drawing/2014/chart" uri="{C3380CC4-5D6E-409C-BE32-E72D297353CC}">
              <c16:uniqueId val="{00000000-90EB-4207-BB4C-7394F72B125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273.52</c:v>
                </c:pt>
                <c:pt idx="3">
                  <c:v>222.41</c:v>
                </c:pt>
                <c:pt idx="4">
                  <c:v>228.21</c:v>
                </c:pt>
              </c:numCache>
            </c:numRef>
          </c:val>
          <c:smooth val="0"/>
          <c:extLst>
            <c:ext xmlns:c16="http://schemas.microsoft.com/office/drawing/2014/chart" uri="{C3380CC4-5D6E-409C-BE32-E72D297353CC}">
              <c16:uniqueId val="{00000001-90EB-4207-BB4C-7394F72B125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52" zoomScale="120" zoomScaleNormal="12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新潟県　南魚沼市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54605</v>
      </c>
      <c r="AM8" s="42"/>
      <c r="AN8" s="42"/>
      <c r="AO8" s="42"/>
      <c r="AP8" s="42"/>
      <c r="AQ8" s="42"/>
      <c r="AR8" s="42"/>
      <c r="AS8" s="42"/>
      <c r="AT8" s="35">
        <f>データ!T6</f>
        <v>584.54999999999995</v>
      </c>
      <c r="AU8" s="35"/>
      <c r="AV8" s="35"/>
      <c r="AW8" s="35"/>
      <c r="AX8" s="35"/>
      <c r="AY8" s="35"/>
      <c r="AZ8" s="35"/>
      <c r="BA8" s="35"/>
      <c r="BB8" s="35">
        <f>データ!U6</f>
        <v>93.41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62.84</v>
      </c>
      <c r="J10" s="35"/>
      <c r="K10" s="35"/>
      <c r="L10" s="35"/>
      <c r="M10" s="35"/>
      <c r="N10" s="35"/>
      <c r="O10" s="35"/>
      <c r="P10" s="35">
        <f>データ!P6</f>
        <v>5.47</v>
      </c>
      <c r="Q10" s="35"/>
      <c r="R10" s="35"/>
      <c r="S10" s="35"/>
      <c r="T10" s="35"/>
      <c r="U10" s="35"/>
      <c r="V10" s="35"/>
      <c r="W10" s="35">
        <f>データ!Q6</f>
        <v>93.02</v>
      </c>
      <c r="X10" s="35"/>
      <c r="Y10" s="35"/>
      <c r="Z10" s="35"/>
      <c r="AA10" s="35"/>
      <c r="AB10" s="35"/>
      <c r="AC10" s="35"/>
      <c r="AD10" s="42">
        <f>データ!R6</f>
        <v>3845</v>
      </c>
      <c r="AE10" s="42"/>
      <c r="AF10" s="42"/>
      <c r="AG10" s="42"/>
      <c r="AH10" s="42"/>
      <c r="AI10" s="42"/>
      <c r="AJ10" s="42"/>
      <c r="AK10" s="2"/>
      <c r="AL10" s="42">
        <f>データ!V6</f>
        <v>2973</v>
      </c>
      <c r="AM10" s="42"/>
      <c r="AN10" s="42"/>
      <c r="AO10" s="42"/>
      <c r="AP10" s="42"/>
      <c r="AQ10" s="42"/>
      <c r="AR10" s="42"/>
      <c r="AS10" s="42"/>
      <c r="AT10" s="35">
        <f>データ!W6</f>
        <v>2.39</v>
      </c>
      <c r="AU10" s="35"/>
      <c r="AV10" s="35"/>
      <c r="AW10" s="35"/>
      <c r="AX10" s="35"/>
      <c r="AY10" s="35"/>
      <c r="AZ10" s="35"/>
      <c r="BA10" s="35"/>
      <c r="BB10" s="35">
        <f>データ!X6</f>
        <v>1243.93</v>
      </c>
      <c r="BC10" s="35"/>
      <c r="BD10" s="35"/>
      <c r="BE10" s="35"/>
      <c r="BF10" s="35"/>
      <c r="BG10" s="35"/>
      <c r="BH10" s="35"/>
      <c r="BI10" s="35"/>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115</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113</v>
      </c>
      <c r="BM47" s="56"/>
      <c r="BN47" s="56"/>
      <c r="BO47" s="56"/>
      <c r="BP47" s="56"/>
      <c r="BQ47" s="56"/>
      <c r="BR47" s="56"/>
      <c r="BS47" s="56"/>
      <c r="BT47" s="56"/>
      <c r="BU47" s="56"/>
      <c r="BV47" s="56"/>
      <c r="BW47" s="56"/>
      <c r="BX47" s="56"/>
      <c r="BY47" s="56"/>
      <c r="BZ47" s="5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56"/>
      <c r="BN60" s="56"/>
      <c r="BO60" s="56"/>
      <c r="BP60" s="56"/>
      <c r="BQ60" s="56"/>
      <c r="BR60" s="56"/>
      <c r="BS60" s="56"/>
      <c r="BT60" s="56"/>
      <c r="BU60" s="56"/>
      <c r="BV60" s="56"/>
      <c r="BW60" s="56"/>
      <c r="BX60" s="56"/>
      <c r="BY60" s="56"/>
      <c r="BZ60" s="57"/>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56"/>
      <c r="BN61" s="56"/>
      <c r="BO61" s="56"/>
      <c r="BP61" s="56"/>
      <c r="BQ61" s="56"/>
      <c r="BR61" s="56"/>
      <c r="BS61" s="56"/>
      <c r="BT61" s="56"/>
      <c r="BU61" s="56"/>
      <c r="BV61" s="56"/>
      <c r="BW61" s="56"/>
      <c r="BX61" s="56"/>
      <c r="BY61" s="56"/>
      <c r="BZ61" s="5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114</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HUgzosItZ/pvJqVfj3ZUhwuEx1lletckMtNWjFoEWu0pkyNLQs/YeUybc+Pyn6B6Rrrm2M7gauAGei/d+BcNIg==" saltValue="XPVRyiYaNsrI9XJ52ReFBg==" spinCount="100000" sheet="1" objects="1" scenarios="1" formatCells="0" formatColumns="0" formatRows="0"/>
  <mergeCells count="51">
    <mergeCell ref="B60:BJ61"/>
    <mergeCell ref="BL64:BZ65"/>
    <mergeCell ref="C83:BJ83"/>
    <mergeCell ref="BL47:BZ63"/>
    <mergeCell ref="BL66:BZ82"/>
    <mergeCell ref="B9:H9"/>
    <mergeCell ref="B10:H10"/>
    <mergeCell ref="I10:O10"/>
    <mergeCell ref="P10:V10"/>
    <mergeCell ref="W10:AC10"/>
    <mergeCell ref="AL10:AS10"/>
    <mergeCell ref="AT10:BA10"/>
    <mergeCell ref="BB10:BI10"/>
    <mergeCell ref="BL10:BM10"/>
    <mergeCell ref="BL16:BZ44"/>
    <mergeCell ref="BN10:BY10"/>
    <mergeCell ref="BL11:BZ13"/>
    <mergeCell ref="B14:BJ15"/>
    <mergeCell ref="BL14:BZ15"/>
    <mergeCell ref="AD10:AJ10"/>
    <mergeCell ref="AT9:BA9"/>
    <mergeCell ref="BB9:BI9"/>
    <mergeCell ref="BL9:BM9"/>
    <mergeCell ref="BL45:BZ46"/>
    <mergeCell ref="BN9:BY9"/>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152269</v>
      </c>
      <c r="D6" s="19">
        <f t="shared" si="3"/>
        <v>46</v>
      </c>
      <c r="E6" s="19">
        <f t="shared" si="3"/>
        <v>17</v>
      </c>
      <c r="F6" s="19">
        <f t="shared" si="3"/>
        <v>5</v>
      </c>
      <c r="G6" s="19">
        <f t="shared" si="3"/>
        <v>0</v>
      </c>
      <c r="H6" s="19" t="str">
        <f t="shared" si="3"/>
        <v>新潟県　南魚沼市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62.84</v>
      </c>
      <c r="P6" s="20">
        <f t="shared" si="3"/>
        <v>5.47</v>
      </c>
      <c r="Q6" s="20">
        <f t="shared" si="3"/>
        <v>93.02</v>
      </c>
      <c r="R6" s="20">
        <f t="shared" si="3"/>
        <v>3845</v>
      </c>
      <c r="S6" s="20">
        <f t="shared" si="3"/>
        <v>54605</v>
      </c>
      <c r="T6" s="20">
        <f t="shared" si="3"/>
        <v>584.54999999999995</v>
      </c>
      <c r="U6" s="20">
        <f t="shared" si="3"/>
        <v>93.41</v>
      </c>
      <c r="V6" s="20">
        <f t="shared" si="3"/>
        <v>2973</v>
      </c>
      <c r="W6" s="20">
        <f t="shared" si="3"/>
        <v>2.39</v>
      </c>
      <c r="X6" s="20">
        <f t="shared" si="3"/>
        <v>1243.93</v>
      </c>
      <c r="Y6" s="21" t="str">
        <f>IF(Y7="",NA(),Y7)</f>
        <v>-</v>
      </c>
      <c r="Z6" s="21" t="str">
        <f t="shared" ref="Z6:AH6" si="4">IF(Z7="",NA(),Z7)</f>
        <v>-</v>
      </c>
      <c r="AA6" s="21">
        <f t="shared" si="4"/>
        <v>100.07</v>
      </c>
      <c r="AB6" s="21">
        <f t="shared" si="4"/>
        <v>100.7</v>
      </c>
      <c r="AC6" s="21">
        <f t="shared" si="4"/>
        <v>101.51</v>
      </c>
      <c r="AD6" s="21" t="str">
        <f t="shared" si="4"/>
        <v>-</v>
      </c>
      <c r="AE6" s="21" t="str">
        <f t="shared" si="4"/>
        <v>-</v>
      </c>
      <c r="AF6" s="21">
        <f t="shared" si="4"/>
        <v>103.6</v>
      </c>
      <c r="AG6" s="21">
        <f t="shared" si="4"/>
        <v>103.09</v>
      </c>
      <c r="AH6" s="21">
        <f t="shared" si="4"/>
        <v>102.11</v>
      </c>
      <c r="AI6" s="20" t="str">
        <f>IF(AI7="","",IF(AI7="-","【-】","【"&amp;SUBSTITUTE(TEXT(AI7,"#,##0.00"),"-","△")&amp;"】"))</f>
        <v>【104.16】</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193.99</v>
      </c>
      <c r="AR6" s="21">
        <f t="shared" si="5"/>
        <v>101.24</v>
      </c>
      <c r="AS6" s="21">
        <f t="shared" si="5"/>
        <v>124.9</v>
      </c>
      <c r="AT6" s="20" t="str">
        <f>IF(AT7="","",IF(AT7="-","【-】","【"&amp;SUBSTITUTE(TEXT(AT7,"#,##0.00"),"-","△")&amp;"】"))</f>
        <v>【128.23】</v>
      </c>
      <c r="AU6" s="21" t="str">
        <f>IF(AU7="",NA(),AU7)</f>
        <v>-</v>
      </c>
      <c r="AV6" s="21" t="str">
        <f t="shared" ref="AV6:BD6" si="6">IF(AV7="",NA(),AV7)</f>
        <v>-</v>
      </c>
      <c r="AW6" s="21">
        <f t="shared" si="6"/>
        <v>0.51</v>
      </c>
      <c r="AX6" s="21">
        <f t="shared" si="6"/>
        <v>1.29</v>
      </c>
      <c r="AY6" s="21">
        <f t="shared" si="6"/>
        <v>8.02</v>
      </c>
      <c r="AZ6" s="21" t="str">
        <f t="shared" si="6"/>
        <v>-</v>
      </c>
      <c r="BA6" s="21" t="str">
        <f t="shared" si="6"/>
        <v>-</v>
      </c>
      <c r="BB6" s="21">
        <f t="shared" si="6"/>
        <v>26.99</v>
      </c>
      <c r="BC6" s="21">
        <f t="shared" si="6"/>
        <v>37.24</v>
      </c>
      <c r="BD6" s="21">
        <f t="shared" si="6"/>
        <v>33.58</v>
      </c>
      <c r="BE6" s="20" t="str">
        <f>IF(BE7="","",IF(BE7="-","【-】","【"&amp;SUBSTITUTE(TEXT(BE7,"#,##0.00"),"-","△")&amp;"】"))</f>
        <v>【34.77】</v>
      </c>
      <c r="BF6" s="21" t="str">
        <f>IF(BF7="",NA(),BF7)</f>
        <v>-</v>
      </c>
      <c r="BG6" s="21" t="str">
        <f t="shared" ref="BG6:BO6" si="7">IF(BG7="",NA(),BG7)</f>
        <v>-</v>
      </c>
      <c r="BH6" s="21">
        <f t="shared" si="7"/>
        <v>3134.08</v>
      </c>
      <c r="BI6" s="21">
        <f t="shared" si="7"/>
        <v>2703.49</v>
      </c>
      <c r="BJ6" s="21">
        <f t="shared" si="7"/>
        <v>3607.54</v>
      </c>
      <c r="BK6" s="21" t="str">
        <f t="shared" si="7"/>
        <v>-</v>
      </c>
      <c r="BL6" s="21" t="str">
        <f t="shared" si="7"/>
        <v>-</v>
      </c>
      <c r="BM6" s="21">
        <f t="shared" si="7"/>
        <v>826.83</v>
      </c>
      <c r="BN6" s="21">
        <f t="shared" si="7"/>
        <v>783.8</v>
      </c>
      <c r="BO6" s="21">
        <f t="shared" si="7"/>
        <v>778.81</v>
      </c>
      <c r="BP6" s="20" t="str">
        <f>IF(BP7="","",IF(BP7="-","【-】","【"&amp;SUBSTITUTE(TEXT(BP7,"#,##0.00"),"-","△")&amp;"】"))</f>
        <v>【786.37】</v>
      </c>
      <c r="BQ6" s="21" t="str">
        <f>IF(BQ7="",NA(),BQ7)</f>
        <v>-</v>
      </c>
      <c r="BR6" s="21" t="str">
        <f t="shared" ref="BR6:BZ6" si="8">IF(BR7="",NA(),BR7)</f>
        <v>-</v>
      </c>
      <c r="BS6" s="21">
        <f t="shared" si="8"/>
        <v>98.81</v>
      </c>
      <c r="BT6" s="21">
        <f t="shared" si="8"/>
        <v>94.71</v>
      </c>
      <c r="BU6" s="21">
        <f t="shared" si="8"/>
        <v>77.22</v>
      </c>
      <c r="BV6" s="21" t="str">
        <f t="shared" si="8"/>
        <v>-</v>
      </c>
      <c r="BW6" s="21" t="str">
        <f t="shared" si="8"/>
        <v>-</v>
      </c>
      <c r="BX6" s="21">
        <f t="shared" si="8"/>
        <v>57.31</v>
      </c>
      <c r="BY6" s="21">
        <f t="shared" si="8"/>
        <v>68.11</v>
      </c>
      <c r="BZ6" s="21">
        <f t="shared" si="8"/>
        <v>67.23</v>
      </c>
      <c r="CA6" s="20" t="str">
        <f>IF(CA7="","",IF(CA7="-","【-】","【"&amp;SUBSTITUTE(TEXT(CA7,"#,##0.00"),"-","△")&amp;"】"))</f>
        <v>【60.65】</v>
      </c>
      <c r="CB6" s="21" t="str">
        <f>IF(CB7="",NA(),CB7)</f>
        <v>-</v>
      </c>
      <c r="CC6" s="21" t="str">
        <f t="shared" ref="CC6:CK6" si="9">IF(CC7="",NA(),CC7)</f>
        <v>-</v>
      </c>
      <c r="CD6" s="21">
        <f t="shared" si="9"/>
        <v>184.7</v>
      </c>
      <c r="CE6" s="21">
        <f t="shared" si="9"/>
        <v>192.46</v>
      </c>
      <c r="CF6" s="21">
        <f t="shared" si="9"/>
        <v>234.76</v>
      </c>
      <c r="CG6" s="21" t="str">
        <f t="shared" si="9"/>
        <v>-</v>
      </c>
      <c r="CH6" s="21" t="str">
        <f t="shared" si="9"/>
        <v>-</v>
      </c>
      <c r="CI6" s="21">
        <f t="shared" si="9"/>
        <v>273.52</v>
      </c>
      <c r="CJ6" s="21">
        <f t="shared" si="9"/>
        <v>222.41</v>
      </c>
      <c r="CK6" s="21">
        <f t="shared" si="9"/>
        <v>228.21</v>
      </c>
      <c r="CL6" s="20" t="str">
        <f>IF(CL7="","",IF(CL7="-","【-】","【"&amp;SUBSTITUTE(TEXT(CL7,"#,##0.00"),"-","△")&amp;"】"))</f>
        <v>【256.97】</v>
      </c>
      <c r="CM6" s="21" t="str">
        <f>IF(CM7="",NA(),CM7)</f>
        <v>-</v>
      </c>
      <c r="CN6" s="21" t="str">
        <f t="shared" ref="CN6:CV6" si="10">IF(CN7="",NA(),CN7)</f>
        <v>-</v>
      </c>
      <c r="CO6" s="21">
        <f t="shared" si="10"/>
        <v>45.99</v>
      </c>
      <c r="CP6" s="21">
        <f t="shared" si="10"/>
        <v>92.44</v>
      </c>
      <c r="CQ6" s="21">
        <f t="shared" si="10"/>
        <v>106.85</v>
      </c>
      <c r="CR6" s="21" t="str">
        <f t="shared" si="10"/>
        <v>-</v>
      </c>
      <c r="CS6" s="21" t="str">
        <f t="shared" si="10"/>
        <v>-</v>
      </c>
      <c r="CT6" s="21">
        <f t="shared" si="10"/>
        <v>50.14</v>
      </c>
      <c r="CU6" s="21">
        <f t="shared" si="10"/>
        <v>55.26</v>
      </c>
      <c r="CV6" s="21">
        <f t="shared" si="10"/>
        <v>54.54</v>
      </c>
      <c r="CW6" s="20" t="str">
        <f>IF(CW7="","",IF(CW7="-","【-】","【"&amp;SUBSTITUTE(TEXT(CW7,"#,##0.00"),"-","△")&amp;"】"))</f>
        <v>【61.14】</v>
      </c>
      <c r="CX6" s="21" t="str">
        <f>IF(CX7="",NA(),CX7)</f>
        <v>-</v>
      </c>
      <c r="CY6" s="21" t="str">
        <f t="shared" ref="CY6:DG6" si="11">IF(CY7="",NA(),CY7)</f>
        <v>-</v>
      </c>
      <c r="CZ6" s="21">
        <f t="shared" si="11"/>
        <v>96.5</v>
      </c>
      <c r="DA6" s="21">
        <f t="shared" si="11"/>
        <v>96.94</v>
      </c>
      <c r="DB6" s="21">
        <f t="shared" si="11"/>
        <v>98.02</v>
      </c>
      <c r="DC6" s="21" t="str">
        <f t="shared" si="11"/>
        <v>-</v>
      </c>
      <c r="DD6" s="21" t="str">
        <f t="shared" si="11"/>
        <v>-</v>
      </c>
      <c r="DE6" s="21">
        <f t="shared" si="11"/>
        <v>84.98</v>
      </c>
      <c r="DF6" s="21">
        <f t="shared" si="11"/>
        <v>90.52</v>
      </c>
      <c r="DG6" s="21">
        <f t="shared" si="11"/>
        <v>90.3</v>
      </c>
      <c r="DH6" s="20" t="str">
        <f>IF(DH7="","",IF(DH7="-","【-】","【"&amp;SUBSTITUTE(TEXT(DH7,"#,##0.00"),"-","△")&amp;"】"))</f>
        <v>【86.91】</v>
      </c>
      <c r="DI6" s="21" t="str">
        <f>IF(DI7="",NA(),DI7)</f>
        <v>-</v>
      </c>
      <c r="DJ6" s="21" t="str">
        <f t="shared" ref="DJ6:DR6" si="12">IF(DJ7="",NA(),DJ7)</f>
        <v>-</v>
      </c>
      <c r="DK6" s="21">
        <f t="shared" si="12"/>
        <v>3.89</v>
      </c>
      <c r="DL6" s="21">
        <f t="shared" si="12"/>
        <v>7.66</v>
      </c>
      <c r="DM6" s="21">
        <f t="shared" si="12"/>
        <v>10.56</v>
      </c>
      <c r="DN6" s="21" t="str">
        <f t="shared" si="12"/>
        <v>-</v>
      </c>
      <c r="DO6" s="21" t="str">
        <f t="shared" si="12"/>
        <v>-</v>
      </c>
      <c r="DP6" s="21">
        <f t="shared" si="12"/>
        <v>23.06</v>
      </c>
      <c r="DQ6" s="21">
        <f t="shared" si="12"/>
        <v>24.8</v>
      </c>
      <c r="DR6" s="21">
        <f t="shared" si="12"/>
        <v>28.12</v>
      </c>
      <c r="DS6" s="20" t="str">
        <f>IF(DS7="","",IF(DS7="-","【-】","【"&amp;SUBSTITUTE(TEXT(DS7,"#,##0.00"),"-","△")&amp;"】"))</f>
        <v>【24.95】</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0.02</v>
      </c>
      <c r="EN6" s="21">
        <f t="shared" si="14"/>
        <v>0.01</v>
      </c>
      <c r="EO6" s="20" t="str">
        <f>IF(EO7="","",IF(EO7="-","【-】","【"&amp;SUBSTITUTE(TEXT(EO7,"#,##0.00"),"-","△")&amp;"】"))</f>
        <v>【0.03】</v>
      </c>
    </row>
    <row r="7" spans="1:148" s="22" customFormat="1" x14ac:dyDescent="0.15">
      <c r="A7" s="14"/>
      <c r="B7" s="23">
        <v>2021</v>
      </c>
      <c r="C7" s="23">
        <v>152269</v>
      </c>
      <c r="D7" s="23">
        <v>46</v>
      </c>
      <c r="E7" s="23">
        <v>17</v>
      </c>
      <c r="F7" s="23">
        <v>5</v>
      </c>
      <c r="G7" s="23">
        <v>0</v>
      </c>
      <c r="H7" s="23" t="s">
        <v>96</v>
      </c>
      <c r="I7" s="23" t="s">
        <v>97</v>
      </c>
      <c r="J7" s="23" t="s">
        <v>98</v>
      </c>
      <c r="K7" s="23" t="s">
        <v>99</v>
      </c>
      <c r="L7" s="23" t="s">
        <v>100</v>
      </c>
      <c r="M7" s="23" t="s">
        <v>101</v>
      </c>
      <c r="N7" s="24" t="s">
        <v>102</v>
      </c>
      <c r="O7" s="24">
        <v>62.84</v>
      </c>
      <c r="P7" s="24">
        <v>5.47</v>
      </c>
      <c r="Q7" s="24">
        <v>93.02</v>
      </c>
      <c r="R7" s="24">
        <v>3845</v>
      </c>
      <c r="S7" s="24">
        <v>54605</v>
      </c>
      <c r="T7" s="24">
        <v>584.54999999999995</v>
      </c>
      <c r="U7" s="24">
        <v>93.41</v>
      </c>
      <c r="V7" s="24">
        <v>2973</v>
      </c>
      <c r="W7" s="24">
        <v>2.39</v>
      </c>
      <c r="X7" s="24">
        <v>1243.93</v>
      </c>
      <c r="Y7" s="24" t="s">
        <v>102</v>
      </c>
      <c r="Z7" s="24" t="s">
        <v>102</v>
      </c>
      <c r="AA7" s="24">
        <v>100.07</v>
      </c>
      <c r="AB7" s="24">
        <v>100.7</v>
      </c>
      <c r="AC7" s="24">
        <v>101.51</v>
      </c>
      <c r="AD7" s="24" t="s">
        <v>102</v>
      </c>
      <c r="AE7" s="24" t="s">
        <v>102</v>
      </c>
      <c r="AF7" s="24">
        <v>103.6</v>
      </c>
      <c r="AG7" s="24">
        <v>103.09</v>
      </c>
      <c r="AH7" s="24">
        <v>102.11</v>
      </c>
      <c r="AI7" s="24">
        <v>104.16</v>
      </c>
      <c r="AJ7" s="24" t="s">
        <v>102</v>
      </c>
      <c r="AK7" s="24" t="s">
        <v>102</v>
      </c>
      <c r="AL7" s="24">
        <v>0</v>
      </c>
      <c r="AM7" s="24">
        <v>0</v>
      </c>
      <c r="AN7" s="24">
        <v>0</v>
      </c>
      <c r="AO7" s="24" t="s">
        <v>102</v>
      </c>
      <c r="AP7" s="24" t="s">
        <v>102</v>
      </c>
      <c r="AQ7" s="24">
        <v>193.99</v>
      </c>
      <c r="AR7" s="24">
        <v>101.24</v>
      </c>
      <c r="AS7" s="24">
        <v>124.9</v>
      </c>
      <c r="AT7" s="24">
        <v>128.22999999999999</v>
      </c>
      <c r="AU7" s="24" t="s">
        <v>102</v>
      </c>
      <c r="AV7" s="24" t="s">
        <v>102</v>
      </c>
      <c r="AW7" s="24">
        <v>0.51</v>
      </c>
      <c r="AX7" s="24">
        <v>1.29</v>
      </c>
      <c r="AY7" s="24">
        <v>8.02</v>
      </c>
      <c r="AZ7" s="24" t="s">
        <v>102</v>
      </c>
      <c r="BA7" s="24" t="s">
        <v>102</v>
      </c>
      <c r="BB7" s="24">
        <v>26.99</v>
      </c>
      <c r="BC7" s="24">
        <v>37.24</v>
      </c>
      <c r="BD7" s="24">
        <v>33.58</v>
      </c>
      <c r="BE7" s="24">
        <v>34.770000000000003</v>
      </c>
      <c r="BF7" s="24" t="s">
        <v>102</v>
      </c>
      <c r="BG7" s="24" t="s">
        <v>102</v>
      </c>
      <c r="BH7" s="24">
        <v>3134.08</v>
      </c>
      <c r="BI7" s="24">
        <v>2703.49</v>
      </c>
      <c r="BJ7" s="24">
        <v>3607.54</v>
      </c>
      <c r="BK7" s="24" t="s">
        <v>102</v>
      </c>
      <c r="BL7" s="24" t="s">
        <v>102</v>
      </c>
      <c r="BM7" s="24">
        <v>826.83</v>
      </c>
      <c r="BN7" s="24">
        <v>783.8</v>
      </c>
      <c r="BO7" s="24">
        <v>778.81</v>
      </c>
      <c r="BP7" s="24">
        <v>786.37</v>
      </c>
      <c r="BQ7" s="24" t="s">
        <v>102</v>
      </c>
      <c r="BR7" s="24" t="s">
        <v>102</v>
      </c>
      <c r="BS7" s="24">
        <v>98.81</v>
      </c>
      <c r="BT7" s="24">
        <v>94.71</v>
      </c>
      <c r="BU7" s="24">
        <v>77.22</v>
      </c>
      <c r="BV7" s="24" t="s">
        <v>102</v>
      </c>
      <c r="BW7" s="24" t="s">
        <v>102</v>
      </c>
      <c r="BX7" s="24">
        <v>57.31</v>
      </c>
      <c r="BY7" s="24">
        <v>68.11</v>
      </c>
      <c r="BZ7" s="24">
        <v>67.23</v>
      </c>
      <c r="CA7" s="24">
        <v>60.65</v>
      </c>
      <c r="CB7" s="24" t="s">
        <v>102</v>
      </c>
      <c r="CC7" s="24" t="s">
        <v>102</v>
      </c>
      <c r="CD7" s="24">
        <v>184.7</v>
      </c>
      <c r="CE7" s="24">
        <v>192.46</v>
      </c>
      <c r="CF7" s="24">
        <v>234.76</v>
      </c>
      <c r="CG7" s="24" t="s">
        <v>102</v>
      </c>
      <c r="CH7" s="24" t="s">
        <v>102</v>
      </c>
      <c r="CI7" s="24">
        <v>273.52</v>
      </c>
      <c r="CJ7" s="24">
        <v>222.41</v>
      </c>
      <c r="CK7" s="24">
        <v>228.21</v>
      </c>
      <c r="CL7" s="24">
        <v>256.97000000000003</v>
      </c>
      <c r="CM7" s="24" t="s">
        <v>102</v>
      </c>
      <c r="CN7" s="24" t="s">
        <v>102</v>
      </c>
      <c r="CO7" s="24">
        <v>45.99</v>
      </c>
      <c r="CP7" s="24">
        <v>92.44</v>
      </c>
      <c r="CQ7" s="24">
        <v>106.85</v>
      </c>
      <c r="CR7" s="24" t="s">
        <v>102</v>
      </c>
      <c r="CS7" s="24" t="s">
        <v>102</v>
      </c>
      <c r="CT7" s="24">
        <v>50.14</v>
      </c>
      <c r="CU7" s="24">
        <v>55.26</v>
      </c>
      <c r="CV7" s="24">
        <v>54.54</v>
      </c>
      <c r="CW7" s="24">
        <v>61.14</v>
      </c>
      <c r="CX7" s="24" t="s">
        <v>102</v>
      </c>
      <c r="CY7" s="24" t="s">
        <v>102</v>
      </c>
      <c r="CZ7" s="24">
        <v>96.5</v>
      </c>
      <c r="DA7" s="24">
        <v>96.94</v>
      </c>
      <c r="DB7" s="24">
        <v>98.02</v>
      </c>
      <c r="DC7" s="24" t="s">
        <v>102</v>
      </c>
      <c r="DD7" s="24" t="s">
        <v>102</v>
      </c>
      <c r="DE7" s="24">
        <v>84.98</v>
      </c>
      <c r="DF7" s="24">
        <v>90.52</v>
      </c>
      <c r="DG7" s="24">
        <v>90.3</v>
      </c>
      <c r="DH7" s="24">
        <v>86.91</v>
      </c>
      <c r="DI7" s="24" t="s">
        <v>102</v>
      </c>
      <c r="DJ7" s="24" t="s">
        <v>102</v>
      </c>
      <c r="DK7" s="24">
        <v>3.89</v>
      </c>
      <c r="DL7" s="24">
        <v>7.66</v>
      </c>
      <c r="DM7" s="24">
        <v>10.56</v>
      </c>
      <c r="DN7" s="24" t="s">
        <v>102</v>
      </c>
      <c r="DO7" s="24" t="s">
        <v>102</v>
      </c>
      <c r="DP7" s="24">
        <v>23.06</v>
      </c>
      <c r="DQ7" s="24">
        <v>24.8</v>
      </c>
      <c r="DR7" s="24">
        <v>28.12</v>
      </c>
      <c r="DS7" s="24">
        <v>24.95</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上村　尚武</cp:lastModifiedBy>
  <dcterms:created xsi:type="dcterms:W3CDTF">2022-12-01T01:34:07Z</dcterms:created>
  <dcterms:modified xsi:type="dcterms:W3CDTF">2023-01-18T01:42:01Z</dcterms:modified>
  <cp:category/>
</cp:coreProperties>
</file>