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754\n2754のdドライブ\経営比較分析表\R5\回答（下水）\"/>
    </mc:Choice>
  </mc:AlternateContent>
  <xr:revisionPtr revIDLastSave="0" documentId="13_ncr:1_{CB224AFE-5EAF-42D1-817A-6C1DD6B224B8}" xr6:coauthVersionLast="47" xr6:coauthVersionMax="47" xr10:uidLastSave="{00000000-0000-0000-0000-000000000000}"/>
  <workbookProtection workbookAlgorithmName="SHA-512" workbookHashValue="pPwPXG1E0uKs9VMLlfkMAx9IdoSPhZujb8j6v4e563wTBajOLokgABvz6RYa5BHuNto4ur34DygmsTKLtw8ZeQ==" workbookSaltValue="uM9eLib8QhR2hPPz3VCsk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I85" i="4"/>
  <c r="H85" i="4"/>
  <c r="G85" i="4"/>
  <c r="F85" i="4"/>
  <c r="AL10" i="4"/>
  <c r="AD10" i="4"/>
  <c r="B10" i="4"/>
  <c r="BB8" i="4"/>
  <c r="AT8" i="4"/>
  <c r="AL8" i="4"/>
  <c r="AD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<sst xmlns="http://schemas.openxmlformats.org/spreadsheetml/2006/main" count="253" uniqueCount="117">
  <si>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</si>
  <si>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</si>
  <si>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</si>
  <si>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</si>
  <si>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</si>
  <si>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</si>
  <si>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</si>
  <si>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</si>
  <si>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</si>
  <si>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</si>
  <si>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</si>
  <si>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</si>
  <si>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</si>
  <si>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</si>
  <si>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</si>
  <si>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</si>
  <si>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</si>
  <si>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</si>
  <si>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</si>
  <si>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</si>
  <si>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</si>
  <si>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</si>
  <si>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</si>
  <si>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</si>
  <si>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</si>
  <si>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</si>
  <si>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</si>
  <si>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</si>
  <si>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</si>
  <si>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</si>
  <si>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</si>
  <si>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</si>
  <si>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</si>
  <si>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</si>
  <si>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</si>
  <si>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</si>
  <si>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</si>
  <si>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</si>
  <si>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</si>
  <si>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</si>
  <si>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</si>
  <si>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</si>
  <si>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</si>
  <si>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</si>
  <si>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</si>
  <si>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</si>
  <si>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</si>
  <si>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</si>
  <si>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</si>
  <si>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</si>
  <si>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</si>
  <si>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</si>
  <si>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</si>
  <si>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</si>
  <si>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</si>
  <si>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</si>
  <si>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</si>
  <si>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</si>
  <si>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</si>
  <si>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</si>
  <si>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</si>
  <si>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</si>
  <si>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</si>
  <si>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</si>
  <si>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</si>
  <si>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</si>
  <si>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</si>
  <si>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</si>
  <si>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</si>
  <si>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</si>
  <si>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</si>
  <si>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</si>
  <si>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</si>
  <si>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</si>
  <si>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</si>
  <si>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</si>
  <si>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</si>
  <si>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</si>
  <si>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</si>
  <si>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</si>
  <si>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</si>
  <si>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</si>
  <si>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</si>
  <si>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</si>
  <si>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</si>
  <si>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</si>
  <si>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</si>
  <si>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</si>
  <si>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</si>
  <si>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</si>
  <si>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</si>
  <si>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</si>
  <si>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</si>
  <si>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</si>
  <si>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</si>
  <si>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</si>
  <si>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</si>
  <si>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</si>
  <si>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</si>
  <si>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</si>
  <si>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</si>
  <si>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</si>
  <si>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</si>
  <si>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</si>
  <si>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</si>
  <si>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</si>
  <si>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</si>
  <si>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</si>
  <si>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</si>
  <si>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</si>
  <si>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</si>
  <si>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</si>
  <si>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</si>
  <si>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</si>
  <si>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達成している。また、経費回収率も94.64％と100％に近く、汚水処理費や施設の維持管理費は使用料である程度賄うことができていると考えられるため健全な経営ができているといえる。経費回収率に関連して、汚水処理原価については不明水流入の影響があるものの令和2年度から1.97円下がり、令和3年度から0.24円下がった。
　流動比率は6.85％と100％を大きく下回っている。現金が少なく、短期支払い能力は極めて低い。一般会計繰入金（基準外）により企業債の償還原資を補う状況はしばらく続く見込みである。
　企業債残高対事業規模比率は類似団体と比較して高いが、今後、企業債残高が確実に減少していくため比率は下がっていく見込みである。
　施設利用率については不明水の流入量が影響すると考えられる。特に冬期間に発生する消雪水が老朽化したマンホール蓋から流入することを防ぐため、計画的に蓋の更新を実施している。しかし、蓋の更新工事は１か所あたりの費用が高額であるため、今後は更新工事を実施しつつ、より安価で効果が期待できる蓋目地の止水工事等を実施することも検討中である。また、管渠の破損等により地下水の流入がないかカメラ調査を計画的に実施していくこととしている。
　水洗化率は面整備を完了したことにより95.34％と類似団体と比較しても高いが、残りの未接続世帯についても引き続き接続の促進を図っていく。従来、接続依頼文書の送付や市報掲載を行っていたが、令和5年度からコミュニティFMを活用しての接続啓発も開始している。</t>
    <phoneticPr fontId="4"/>
  </si>
  <si>
    <t>　市が所有する処理場である大和クリーンセンターは、平成5年の供用開始から30年を迎える。施設の老朽化に対応するため、平成27年度から平成30年度まで一部の長寿命化及び耐震工事を実施したが、県流域下水道への統合に方針変更とし令和13年度の実施に向けて協議を進めており、統合までの間は必要最低限の対応をすることとしている。
　管渠については50年を超えるものはないため更生はほとんど行っていないが、ストックマネジメント計画を平成28年度に策定し、老朽化したマンホール蓋の更新を実施している。</t>
    <phoneticPr fontId="4"/>
  </si>
  <si>
    <t>　高いコスト意識を持ち、マンホール蓋の更新等による不明水の削減等で維持管理費の節減に努め、より健全で有効的な下水道事業運営を図っていく。
　水洗化率は既に高水準に達しており今後の大幅な改善は見込めない状況であるため、安全運用を確保しながら、より健全で効率的な下水道事業運営を図っていく。
　なお、平成28年度に策定した経営戦略は令和2年度に改定を行ったが、改定当時の計画では大和クリーンセンターの県流域下水道接続が令和9年度予定であったのに対し、令和13年度接続予定に変更となったなど、改定当時からの変更点を踏まえ令和4年度に投資財政計画の見直しを行った。経営戦略全体の見直しは令和6年度に行う予定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</si>
</sst>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CD0-4A0F-8827-76DB86AF1C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0.1</c:v>
                </c:pt>
                <c:pt idx="4">
                  <c:v>7.0000000000000007E-2</c:v>
                </c:pt>
              </c:numCache>
            </c:numRef>
          </c:val>
          <c:smooth val="0"/>
          <c:extLst>
            <c:ext xmlns:c16="http://schemas.microsoft.com/office/drawing/2014/chart" uri="{C3380CC4-5D6E-409C-BE32-E72D297353CC}">
              <c16:uniqueId val="{00000001-3CD0-4A0F-8827-76DB86AF1C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52.95</c:v>
                </c:pt>
                <c:pt idx="2">
                  <c:v>53.91</c:v>
                </c:pt>
                <c:pt idx="3">
                  <c:v>53.56</c:v>
                </c:pt>
                <c:pt idx="4">
                  <c:v>51.82</c:v>
                </c:pt>
              </c:numCache>
            </c:numRef>
          </c:val>
          <c:extLst>
            <c:ext xmlns:c16="http://schemas.microsoft.com/office/drawing/2014/chart" uri="{C3380CC4-5D6E-409C-BE32-E72D297353CC}">
              <c16:uniqueId val="{00000000-FD28-48ED-8522-013EDEE3E1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49.27</c:v>
                </c:pt>
                <c:pt idx="2">
                  <c:v>55.84</c:v>
                </c:pt>
                <c:pt idx="3">
                  <c:v>55.78</c:v>
                </c:pt>
                <c:pt idx="4">
                  <c:v>54.86</c:v>
                </c:pt>
              </c:numCache>
            </c:numRef>
          </c:val>
          <c:smooth val="0"/>
          <c:extLst>
            <c:ext xmlns:c16="http://schemas.microsoft.com/office/drawing/2014/chart" uri="{C3380CC4-5D6E-409C-BE32-E72D297353CC}">
              <c16:uniqueId val="{00000001-FD28-48ED-8522-013EDEE3E1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94.23</c:v>
                </c:pt>
                <c:pt idx="2">
                  <c:v>94.52</c:v>
                </c:pt>
                <c:pt idx="3">
                  <c:v>94.99</c:v>
                </c:pt>
                <c:pt idx="4">
                  <c:v>95.34</c:v>
                </c:pt>
              </c:numCache>
            </c:numRef>
          </c:val>
          <c:extLst>
            <c:ext xmlns:c16="http://schemas.microsoft.com/office/drawing/2014/chart" uri="{C3380CC4-5D6E-409C-BE32-E72D297353CC}">
              <c16:uniqueId val="{00000000-04B9-4A50-9606-187A7F75DB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83.16</c:v>
                </c:pt>
                <c:pt idx="2">
                  <c:v>92.34</c:v>
                </c:pt>
                <c:pt idx="3">
                  <c:v>91.78</c:v>
                </c:pt>
                <c:pt idx="4">
                  <c:v>91.37</c:v>
                </c:pt>
              </c:numCache>
            </c:numRef>
          </c:val>
          <c:smooth val="0"/>
          <c:extLst>
            <c:ext xmlns:c16="http://schemas.microsoft.com/office/drawing/2014/chart" uri="{C3380CC4-5D6E-409C-BE32-E72D297353CC}">
              <c16:uniqueId val="{00000001-04B9-4A50-9606-187A7F75DB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107.1</c:v>
                </c:pt>
                <c:pt idx="2">
                  <c:v>107.32</c:v>
                </c:pt>
                <c:pt idx="3">
                  <c:v>105.97</c:v>
                </c:pt>
                <c:pt idx="4">
                  <c:v>101.92</c:v>
                </c:pt>
              </c:numCache>
            </c:numRef>
          </c:val>
          <c:extLst>
            <c:ext xmlns:c16="http://schemas.microsoft.com/office/drawing/2014/chart" uri="{C3380CC4-5D6E-409C-BE32-E72D297353CC}">
              <c16:uniqueId val="{00000000-E6A6-4933-AAF4-CDC9865E4A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109.21</c:v>
                </c:pt>
                <c:pt idx="2">
                  <c:v>105.41</c:v>
                </c:pt>
                <c:pt idx="3">
                  <c:v>104.64</c:v>
                </c:pt>
                <c:pt idx="4">
                  <c:v>105.35</c:v>
                </c:pt>
              </c:numCache>
            </c:numRef>
          </c:val>
          <c:smooth val="0"/>
          <c:extLst>
            <c:ext xmlns:c16="http://schemas.microsoft.com/office/drawing/2014/chart" uri="{C3380CC4-5D6E-409C-BE32-E72D297353CC}">
              <c16:uniqueId val="{00000001-E6A6-4933-AAF4-CDC9865E4A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3.75</c:v>
                </c:pt>
                <c:pt idx="2">
                  <c:v>7.25</c:v>
                </c:pt>
                <c:pt idx="3">
                  <c:v>10.67</c:v>
                </c:pt>
                <c:pt idx="4">
                  <c:v>13.95</c:v>
                </c:pt>
              </c:numCache>
            </c:numRef>
          </c:val>
          <c:extLst>
            <c:ext xmlns:c16="http://schemas.microsoft.com/office/drawing/2014/chart" uri="{C3380CC4-5D6E-409C-BE32-E72D297353CC}">
              <c16:uniqueId val="{00000000-ADCC-4551-A71C-684EDD901E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c:v>
                </c:pt>
                <c:pt idx="2">
                  <c:v>25.37</c:v>
                </c:pt>
                <c:pt idx="3">
                  <c:v>26.89</c:v>
                </c:pt>
                <c:pt idx="4">
                  <c:v>29.42</c:v>
                </c:pt>
              </c:numCache>
            </c:numRef>
          </c:val>
          <c:smooth val="0"/>
          <c:extLst>
            <c:ext xmlns:c16="http://schemas.microsoft.com/office/drawing/2014/chart" uri="{C3380CC4-5D6E-409C-BE32-E72D297353CC}">
              <c16:uniqueId val="{00000001-ADCC-4551-A71C-684EDD901E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02B-4C86-922C-0553B02566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0.54</c:v>
                </c:pt>
                <c:pt idx="3" formatCode="#,##0.00;&quot;△&quot;#,##0.00;&quot;-&quot;">
                  <c:v>0.75</c:v>
                </c:pt>
                <c:pt idx="4" formatCode="#,##0.00;&quot;△&quot;#,##0.00;&quot;-&quot;">
                  <c:v>0.74</c:v>
                </c:pt>
              </c:numCache>
            </c:numRef>
          </c:val>
          <c:smooth val="0"/>
          <c:extLst>
            <c:ext xmlns:c16="http://schemas.microsoft.com/office/drawing/2014/chart" uri="{C3380CC4-5D6E-409C-BE32-E72D297353CC}">
              <c16:uniqueId val="{00000001-102B-4C86-922C-0553B02566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462-48AE-9BBF-995EB7324A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15.73</c:v>
                </c:pt>
                <c:pt idx="2">
                  <c:v>25.86</c:v>
                </c:pt>
                <c:pt idx="3">
                  <c:v>25.76</c:v>
                </c:pt>
                <c:pt idx="4">
                  <c:v>26.07</c:v>
                </c:pt>
              </c:numCache>
            </c:numRef>
          </c:val>
          <c:smooth val="0"/>
          <c:extLst>
            <c:ext xmlns:c16="http://schemas.microsoft.com/office/drawing/2014/chart" uri="{C3380CC4-5D6E-409C-BE32-E72D297353CC}">
              <c16:uniqueId val="{00000001-E462-48AE-9BBF-995EB7324A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13.27</c:v>
                </c:pt>
                <c:pt idx="2">
                  <c:v>11.02</c:v>
                </c:pt>
                <c:pt idx="3">
                  <c:v>8.31</c:v>
                </c:pt>
                <c:pt idx="4">
                  <c:v>6.85</c:v>
                </c:pt>
              </c:numCache>
            </c:numRef>
          </c:val>
          <c:extLst>
            <c:ext xmlns:c16="http://schemas.microsoft.com/office/drawing/2014/chart" uri="{C3380CC4-5D6E-409C-BE32-E72D297353CC}">
              <c16:uniqueId val="{00000000-2B5E-44D9-97EC-994399E858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57.26</c:v>
                </c:pt>
                <c:pt idx="2">
                  <c:v>58.23</c:v>
                </c:pt>
                <c:pt idx="3">
                  <c:v>65.56</c:v>
                </c:pt>
                <c:pt idx="4">
                  <c:v>65.87</c:v>
                </c:pt>
              </c:numCache>
            </c:numRef>
          </c:val>
          <c:smooth val="0"/>
          <c:extLst>
            <c:ext xmlns:c16="http://schemas.microsoft.com/office/drawing/2014/chart" uri="{C3380CC4-5D6E-409C-BE32-E72D297353CC}">
              <c16:uniqueId val="{00000001-2B5E-44D9-97EC-994399E858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2254.54</c:v>
                </c:pt>
                <c:pt idx="2">
                  <c:v>2122.41</c:v>
                </c:pt>
                <c:pt idx="3">
                  <c:v>1959.86</c:v>
                </c:pt>
                <c:pt idx="4">
                  <c:v>1873.05</c:v>
                </c:pt>
              </c:numCache>
            </c:numRef>
          </c:val>
          <c:extLst>
            <c:ext xmlns:c16="http://schemas.microsoft.com/office/drawing/2014/chart" uri="{C3380CC4-5D6E-409C-BE32-E72D297353CC}">
              <c16:uniqueId val="{00000000-A086-4B52-AEA4-3E223DF446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1130.42</c:v>
                </c:pt>
                <c:pt idx="2">
                  <c:v>812.92</c:v>
                </c:pt>
                <c:pt idx="3">
                  <c:v>765.48</c:v>
                </c:pt>
                <c:pt idx="4">
                  <c:v>742.08</c:v>
                </c:pt>
              </c:numCache>
            </c:numRef>
          </c:val>
          <c:smooth val="0"/>
          <c:extLst>
            <c:ext xmlns:c16="http://schemas.microsoft.com/office/drawing/2014/chart" uri="{C3380CC4-5D6E-409C-BE32-E72D297353CC}">
              <c16:uniqueId val="{00000001-A086-4B52-AEA4-3E223DF446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98.14</c:v>
                </c:pt>
                <c:pt idx="2">
                  <c:v>94.04</c:v>
                </c:pt>
                <c:pt idx="3">
                  <c:v>94.14</c:v>
                </c:pt>
                <c:pt idx="4">
                  <c:v>94.64</c:v>
                </c:pt>
              </c:numCache>
            </c:numRef>
          </c:val>
          <c:extLst>
            <c:ext xmlns:c16="http://schemas.microsoft.com/office/drawing/2014/chart" uri="{C3380CC4-5D6E-409C-BE32-E72D297353CC}">
              <c16:uniqueId val="{00000000-C687-488D-B561-F47AC3E13A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74.17</c:v>
                </c:pt>
                <c:pt idx="2">
                  <c:v>85.4</c:v>
                </c:pt>
                <c:pt idx="3">
                  <c:v>87.8</c:v>
                </c:pt>
                <c:pt idx="4">
                  <c:v>86.51</c:v>
                </c:pt>
              </c:numCache>
            </c:numRef>
          </c:val>
          <c:smooth val="0"/>
          <c:extLst>
            <c:ext xmlns:c16="http://schemas.microsoft.com/office/drawing/2014/chart" uri="{C3380CC4-5D6E-409C-BE32-E72D297353CC}">
              <c16:uniqueId val="{00000001-C687-488D-B561-F47AC3E13A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192.94</c:v>
                </c:pt>
                <c:pt idx="2">
                  <c:v>200.81</c:v>
                </c:pt>
                <c:pt idx="3">
                  <c:v>199.08</c:v>
                </c:pt>
                <c:pt idx="4">
                  <c:v>198.84</c:v>
                </c:pt>
              </c:numCache>
            </c:numRef>
          </c:val>
          <c:extLst>
            <c:ext xmlns:c16="http://schemas.microsoft.com/office/drawing/2014/chart" uri="{C3380CC4-5D6E-409C-BE32-E72D297353CC}">
              <c16:uniqueId val="{00000000-C48B-4FA0-A343-1B1B264609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230.95</c:v>
                </c:pt>
                <c:pt idx="2">
                  <c:v>188.57</c:v>
                </c:pt>
                <c:pt idx="3">
                  <c:v>187.69</c:v>
                </c:pt>
                <c:pt idx="4">
                  <c:v>188.24</c:v>
                </c:pt>
              </c:numCache>
            </c:numRef>
          </c:val>
          <c:smooth val="0"/>
          <c:extLst>
            <c:ext xmlns:c16="http://schemas.microsoft.com/office/drawing/2014/chart" uri="{C3380CC4-5D6E-409C-BE32-E72D297353CC}">
              <c16:uniqueId val="{00000001-C48B-4FA0-A343-1B1B264609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南魚沼市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53962</v>
      </c>
      <c r="AM8" s="37"/>
      <c r="AN8" s="37"/>
      <c r="AO8" s="37"/>
      <c r="AP8" s="37"/>
      <c r="AQ8" s="37"/>
      <c r="AR8" s="37"/>
      <c r="AS8" s="37"/>
      <c r="AT8" s="38">
        <f>データ!T6</f>
        <v>584.54999999999995</v>
      </c>
      <c r="AU8" s="38"/>
      <c r="AV8" s="38"/>
      <c r="AW8" s="38"/>
      <c r="AX8" s="38"/>
      <c r="AY8" s="38"/>
      <c r="AZ8" s="38"/>
      <c r="BA8" s="38"/>
      <c r="BB8" s="38">
        <f>データ!U6</f>
        <v>92.31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57.94</v>
      </c>
      <c r="J10" s="38"/>
      <c r="K10" s="38"/>
      <c r="L10" s="38"/>
      <c r="M10" s="38"/>
      <c r="N10" s="38"/>
      <c r="O10" s="38"/>
      <c r="P10" s="38">
        <f>データ!P6</f>
        <v>37.17</v>
      </c>
      <c r="Q10" s="38"/>
      <c r="R10" s="38"/>
      <c r="S10" s="38"/>
      <c r="T10" s="38"/>
      <c r="U10" s="38"/>
      <c r="V10" s="38"/>
      <c r="W10" s="38">
        <f>データ!Q6</f>
        <v>89.27</v>
      </c>
      <c r="X10" s="38"/>
      <c r="Y10" s="38"/>
      <c r="Z10" s="38"/>
      <c r="AA10" s="38"/>
      <c r="AB10" s="38"/>
      <c r="AC10" s="38"/>
      <c r="AD10" s="37">
        <f>データ!R6</f>
        <v>3845</v>
      </c>
      <c r="AE10" s="37"/>
      <c r="AF10" s="37"/>
      <c r="AG10" s="37"/>
      <c r="AH10" s="37"/>
      <c r="AI10" s="37"/>
      <c r="AJ10" s="37"/>
      <c r="AK10" s="2"/>
      <c r="AL10" s="37">
        <f>データ!V6</f>
        <v>19949</v>
      </c>
      <c r="AM10" s="37"/>
      <c r="AN10" s="37"/>
      <c r="AO10" s="37"/>
      <c r="AP10" s="37"/>
      <c r="AQ10" s="37"/>
      <c r="AR10" s="37"/>
      <c r="AS10" s="37"/>
      <c r="AT10" s="38">
        <f>データ!W6</f>
        <v>9.3000000000000007</v>
      </c>
      <c r="AU10" s="38"/>
      <c r="AV10" s="38"/>
      <c r="AW10" s="38"/>
      <c r="AX10" s="38"/>
      <c r="AY10" s="38"/>
      <c r="AZ10" s="38"/>
      <c r="BA10" s="38"/>
      <c r="BB10" s="38">
        <f>データ!X6</f>
        <v>2145.0500000000002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7zi9dXmCwWdJBa2Dctoj5vg5yekta7ic/3OMI+mRw/yxscOlSiGJttIH2szdSI1IGEOfIXf+gqJwTi5IdwXnAA==" saltValue="Qq784ZGIvPan1kIYVJV7R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152269</v>
      </c>
      <c r="D6" s="19">
        <f t="shared" si="3"/>
        <v>46</v>
      </c>
      <c r="E6" s="19">
        <f t="shared" si="3"/>
        <v>17</v>
      </c>
      <c r="F6" s="19">
        <f t="shared" si="3"/>
        <v>1</v>
      </c>
      <c r="G6" s="19">
        <f t="shared" si="3"/>
        <v>0</v>
      </c>
      <c r="H6" s="19" t="str">
        <f t="shared" si="3"/>
        <v>新潟県　南魚沼市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57.94</v>
      </c>
      <c r="P6" s="20">
        <f t="shared" si="3"/>
        <v>37.17</v>
      </c>
      <c r="Q6" s="20">
        <f t="shared" si="3"/>
        <v>89.27</v>
      </c>
      <c r="R6" s="20">
        <f t="shared" si="3"/>
        <v>3845</v>
      </c>
      <c r="S6" s="20">
        <f t="shared" si="3"/>
        <v>53962</v>
      </c>
      <c r="T6" s="20">
        <f t="shared" si="3"/>
        <v>584.54999999999995</v>
      </c>
      <c r="U6" s="20">
        <f t="shared" si="3"/>
        <v>92.31</v>
      </c>
      <c r="V6" s="20">
        <f t="shared" si="3"/>
        <v>19949</v>
      </c>
      <c r="W6" s="20">
        <f t="shared" si="3"/>
        <v>9.3000000000000007</v>
      </c>
      <c r="X6" s="20">
        <f t="shared" si="3"/>
        <v>2145.0500000000002</v>
      </c>
      <c r="Y6" s="21" t="str">
        <f>IF(Y7="",NA(),Y7)</f>
        <v>-</v>
      </c>
      <c r="Z6" s="21">
        <f t="shared" ref="Z6:AH6" si="4">IF(Z7="",NA(),Z7)</f>
        <v>107.1</v>
      </c>
      <c r="AA6" s="21">
        <f t="shared" si="4"/>
        <v>107.32</v>
      </c>
      <c r="AB6" s="21">
        <f t="shared" si="4"/>
        <v>105.97</v>
      </c>
      <c r="AC6" s="21">
        <f t="shared" si="4"/>
        <v>101.92</v>
      </c>
      <c r="AD6" s="21" t="str">
        <f t="shared" si="4"/>
        <v>-</v>
      </c>
      <c r="AE6" s="21">
        <f t="shared" si="4"/>
        <v>109.21</v>
      </c>
      <c r="AF6" s="21">
        <f t="shared" si="4"/>
        <v>105.41</v>
      </c>
      <c r="AG6" s="21">
        <f t="shared" si="4"/>
        <v>104.64</v>
      </c>
      <c r="AH6" s="21">
        <f t="shared" si="4"/>
        <v>105.35</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15.73</v>
      </c>
      <c r="AQ6" s="21">
        <f t="shared" si="5"/>
        <v>25.86</v>
      </c>
      <c r="AR6" s="21">
        <f t="shared" si="5"/>
        <v>25.76</v>
      </c>
      <c r="AS6" s="21">
        <f t="shared" si="5"/>
        <v>26.07</v>
      </c>
      <c r="AT6" s="20" t="str">
        <f>IF(AT7="","",IF(AT7="-","【-】","【"&amp;SUBSTITUTE(TEXT(AT7,"#,##0.00"),"-","△")&amp;"】"))</f>
        <v>【3.15】</v>
      </c>
      <c r="AU6" s="21" t="str">
        <f>IF(AU7="",NA(),AU7)</f>
        <v>-</v>
      </c>
      <c r="AV6" s="21">
        <f t="shared" ref="AV6:BD6" si="6">IF(AV7="",NA(),AV7)</f>
        <v>13.27</v>
      </c>
      <c r="AW6" s="21">
        <f t="shared" si="6"/>
        <v>11.02</v>
      </c>
      <c r="AX6" s="21">
        <f t="shared" si="6"/>
        <v>8.31</v>
      </c>
      <c r="AY6" s="21">
        <f t="shared" si="6"/>
        <v>6.85</v>
      </c>
      <c r="AZ6" s="21" t="str">
        <f t="shared" si="6"/>
        <v>-</v>
      </c>
      <c r="BA6" s="21">
        <f t="shared" si="6"/>
        <v>57.26</v>
      </c>
      <c r="BB6" s="21">
        <f t="shared" si="6"/>
        <v>58.23</v>
      </c>
      <c r="BC6" s="21">
        <f t="shared" si="6"/>
        <v>65.56</v>
      </c>
      <c r="BD6" s="21">
        <f t="shared" si="6"/>
        <v>65.87</v>
      </c>
      <c r="BE6" s="20" t="str">
        <f>IF(BE7="","",IF(BE7="-","【-】","【"&amp;SUBSTITUTE(TEXT(BE7,"#,##0.00"),"-","△")&amp;"】"))</f>
        <v>【73.44】</v>
      </c>
      <c r="BF6" s="21" t="str">
        <f>IF(BF7="",NA(),BF7)</f>
        <v>-</v>
      </c>
      <c r="BG6" s="21">
        <f t="shared" ref="BG6:BO6" si="7">IF(BG7="",NA(),BG7)</f>
        <v>2254.54</v>
      </c>
      <c r="BH6" s="21">
        <f t="shared" si="7"/>
        <v>2122.41</v>
      </c>
      <c r="BI6" s="21">
        <f t="shared" si="7"/>
        <v>1959.86</v>
      </c>
      <c r="BJ6" s="21">
        <f t="shared" si="7"/>
        <v>1873.05</v>
      </c>
      <c r="BK6" s="21" t="str">
        <f t="shared" si="7"/>
        <v>-</v>
      </c>
      <c r="BL6" s="21">
        <f t="shared" si="7"/>
        <v>1130.42</v>
      </c>
      <c r="BM6" s="21">
        <f t="shared" si="7"/>
        <v>812.92</v>
      </c>
      <c r="BN6" s="21">
        <f t="shared" si="7"/>
        <v>765.48</v>
      </c>
      <c r="BO6" s="21">
        <f t="shared" si="7"/>
        <v>742.08</v>
      </c>
      <c r="BP6" s="20" t="str">
        <f>IF(BP7="","",IF(BP7="-","【-】","【"&amp;SUBSTITUTE(TEXT(BP7,"#,##0.00"),"-","△")&amp;"】"))</f>
        <v>【652.82】</v>
      </c>
      <c r="BQ6" s="21" t="str">
        <f>IF(BQ7="",NA(),BQ7)</f>
        <v>-</v>
      </c>
      <c r="BR6" s="21">
        <f t="shared" ref="BR6:BZ6" si="8">IF(BR7="",NA(),BR7)</f>
        <v>98.14</v>
      </c>
      <c r="BS6" s="21">
        <f t="shared" si="8"/>
        <v>94.04</v>
      </c>
      <c r="BT6" s="21">
        <f t="shared" si="8"/>
        <v>94.14</v>
      </c>
      <c r="BU6" s="21">
        <f t="shared" si="8"/>
        <v>94.64</v>
      </c>
      <c r="BV6" s="21" t="str">
        <f t="shared" si="8"/>
        <v>-</v>
      </c>
      <c r="BW6" s="21">
        <f t="shared" si="8"/>
        <v>74.17</v>
      </c>
      <c r="BX6" s="21">
        <f t="shared" si="8"/>
        <v>85.4</v>
      </c>
      <c r="BY6" s="21">
        <f t="shared" si="8"/>
        <v>87.8</v>
      </c>
      <c r="BZ6" s="21">
        <f t="shared" si="8"/>
        <v>86.51</v>
      </c>
      <c r="CA6" s="20" t="str">
        <f>IF(CA7="","",IF(CA7="-","【-】","【"&amp;SUBSTITUTE(TEXT(CA7,"#,##0.00"),"-","△")&amp;"】"))</f>
        <v>【97.61】</v>
      </c>
      <c r="CB6" s="21" t="str">
        <f>IF(CB7="",NA(),CB7)</f>
        <v>-</v>
      </c>
      <c r="CC6" s="21">
        <f t="shared" ref="CC6:CK6" si="9">IF(CC7="",NA(),CC7)</f>
        <v>192.94</v>
      </c>
      <c r="CD6" s="21">
        <f t="shared" si="9"/>
        <v>200.81</v>
      </c>
      <c r="CE6" s="21">
        <f t="shared" si="9"/>
        <v>199.08</v>
      </c>
      <c r="CF6" s="21">
        <f t="shared" si="9"/>
        <v>198.84</v>
      </c>
      <c r="CG6" s="21" t="str">
        <f t="shared" si="9"/>
        <v>-</v>
      </c>
      <c r="CH6" s="21">
        <f t="shared" si="9"/>
        <v>230.95</v>
      </c>
      <c r="CI6" s="21">
        <f t="shared" si="9"/>
        <v>188.57</v>
      </c>
      <c r="CJ6" s="21">
        <f t="shared" si="9"/>
        <v>187.69</v>
      </c>
      <c r="CK6" s="21">
        <f t="shared" si="9"/>
        <v>188.24</v>
      </c>
      <c r="CL6" s="20" t="str">
        <f>IF(CL7="","",IF(CL7="-","【-】","【"&amp;SUBSTITUTE(TEXT(CL7,"#,##0.00"),"-","△")&amp;"】"))</f>
        <v>【138.29】</v>
      </c>
      <c r="CM6" s="21" t="str">
        <f>IF(CM7="",NA(),CM7)</f>
        <v>-</v>
      </c>
      <c r="CN6" s="21">
        <f t="shared" ref="CN6:CV6" si="10">IF(CN7="",NA(),CN7)</f>
        <v>52.95</v>
      </c>
      <c r="CO6" s="21">
        <f t="shared" si="10"/>
        <v>53.91</v>
      </c>
      <c r="CP6" s="21">
        <f t="shared" si="10"/>
        <v>53.56</v>
      </c>
      <c r="CQ6" s="21">
        <f t="shared" si="10"/>
        <v>51.82</v>
      </c>
      <c r="CR6" s="21" t="str">
        <f t="shared" si="10"/>
        <v>-</v>
      </c>
      <c r="CS6" s="21">
        <f t="shared" si="10"/>
        <v>49.27</v>
      </c>
      <c r="CT6" s="21">
        <f t="shared" si="10"/>
        <v>55.84</v>
      </c>
      <c r="CU6" s="21">
        <f t="shared" si="10"/>
        <v>55.78</v>
      </c>
      <c r="CV6" s="21">
        <f t="shared" si="10"/>
        <v>54.86</v>
      </c>
      <c r="CW6" s="20" t="str">
        <f>IF(CW7="","",IF(CW7="-","【-】","【"&amp;SUBSTITUTE(TEXT(CW7,"#,##0.00"),"-","△")&amp;"】"))</f>
        <v>【59.10】</v>
      </c>
      <c r="CX6" s="21" t="str">
        <f>IF(CX7="",NA(),CX7)</f>
        <v>-</v>
      </c>
      <c r="CY6" s="21">
        <f t="shared" ref="CY6:DG6" si="11">IF(CY7="",NA(),CY7)</f>
        <v>94.23</v>
      </c>
      <c r="CZ6" s="21">
        <f t="shared" si="11"/>
        <v>94.52</v>
      </c>
      <c r="DA6" s="21">
        <f t="shared" si="11"/>
        <v>94.99</v>
      </c>
      <c r="DB6" s="21">
        <f t="shared" si="11"/>
        <v>95.34</v>
      </c>
      <c r="DC6" s="21" t="str">
        <f t="shared" si="11"/>
        <v>-</v>
      </c>
      <c r="DD6" s="21">
        <f t="shared" si="11"/>
        <v>83.16</v>
      </c>
      <c r="DE6" s="21">
        <f t="shared" si="11"/>
        <v>92.34</v>
      </c>
      <c r="DF6" s="21">
        <f t="shared" si="11"/>
        <v>91.78</v>
      </c>
      <c r="DG6" s="21">
        <f t="shared" si="11"/>
        <v>91.37</v>
      </c>
      <c r="DH6" s="20" t="str">
        <f>IF(DH7="","",IF(DH7="-","【-】","【"&amp;SUBSTITUTE(TEXT(DH7,"#,##0.00"),"-","△")&amp;"】"))</f>
        <v>【95.82】</v>
      </c>
      <c r="DI6" s="21" t="str">
        <f>IF(DI7="",NA(),DI7)</f>
        <v>-</v>
      </c>
      <c r="DJ6" s="21">
        <f t="shared" ref="DJ6:DR6" si="12">IF(DJ7="",NA(),DJ7)</f>
        <v>3.75</v>
      </c>
      <c r="DK6" s="21">
        <f t="shared" si="12"/>
        <v>7.25</v>
      </c>
      <c r="DL6" s="21">
        <f t="shared" si="12"/>
        <v>10.67</v>
      </c>
      <c r="DM6" s="21">
        <f t="shared" si="12"/>
        <v>13.95</v>
      </c>
      <c r="DN6" s="21" t="str">
        <f t="shared" si="12"/>
        <v>-</v>
      </c>
      <c r="DO6" s="21">
        <f t="shared" si="12"/>
        <v>24.1</v>
      </c>
      <c r="DP6" s="21">
        <f t="shared" si="12"/>
        <v>25.37</v>
      </c>
      <c r="DQ6" s="21">
        <f t="shared" si="12"/>
        <v>26.89</v>
      </c>
      <c r="DR6" s="21">
        <f t="shared" si="12"/>
        <v>29.42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1">
        <f t="shared" si="13"/>
        <v>0.54</v>
      </c>
      <c r="EB6" s="21">
        <f t="shared" si="13"/>
        <v>0.75</v>
      </c>
      <c r="EC6" s="21">
        <f t="shared" si="13"/>
        <v>0.74</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152269</v>
      </c>
      <c r="D7" s="23">
        <v>46</v>
      </c>
      <c r="E7" s="23">
        <v>17</v>
      </c>
      <c r="F7" s="23">
        <v>1</v>
      </c>
      <c r="G7" s="23">
        <v>0</v>
      </c>
      <c r="H7" s="23" t="s">
        <v>96</v>
      </c>
      <c r="I7" s="23" t="s">
        <v>97</v>
      </c>
      <c r="J7" s="23" t="s">
        <v>98</v>
      </c>
      <c r="K7" s="23" t="s">
        <v>99</v>
      </c>
      <c r="L7" s="23" t="s">
        <v>100</v>
      </c>
      <c r="M7" s="23" t="s">
        <v>101</v>
      </c>
      <c r="N7" s="24" t="s">
        <v>102</v>
      </c>
      <c r="O7" s="24">
        <v>57.94</v>
      </c>
      <c r="P7" s="24">
        <v>37.17</v>
      </c>
      <c r="Q7" s="24">
        <v>89.27</v>
      </c>
      <c r="R7" s="24">
        <v>3845</v>
      </c>
      <c r="S7" s="24">
        <v>53962</v>
      </c>
      <c r="T7" s="24">
        <v>584.54999999999995</v>
      </c>
      <c r="U7" s="24">
        <v>92.31</v>
      </c>
      <c r="V7" s="24">
        <v>19949</v>
      </c>
      <c r="W7" s="24">
        <v>9.3000000000000007</v>
      </c>
      <c r="X7" s="24">
        <v>2145.0500000000002</v>
      </c>
      <c r="Y7" s="24" t="s">
        <v>102</v>
      </c>
      <c r="Z7" s="24">
        <v>107.1</v>
      </c>
      <c r="AA7" s="24">
        <v>107.32</v>
      </c>
      <c r="AB7" s="24">
        <v>105.97</v>
      </c>
      <c r="AC7" s="24">
        <v>101.92</v>
      </c>
      <c r="AD7" s="24" t="s">
        <v>102</v>
      </c>
      <c r="AE7" s="24">
        <v>109.21</v>
      </c>
      <c r="AF7" s="24">
        <v>105.41</v>
      </c>
      <c r="AG7" s="24">
        <v>104.64</v>
      </c>
      <c r="AH7" s="24">
        <v>105.35</v>
      </c>
      <c r="AI7" s="24">
        <v>106.11</v>
      </c>
      <c r="AJ7" s="24" t="s">
        <v>102</v>
      </c>
      <c r="AK7" s="24">
        <v>0</v>
      </c>
      <c r="AL7" s="24">
        <v>0</v>
      </c>
      <c r="AM7" s="24">
        <v>0</v>
      </c>
      <c r="AN7" s="24">
        <v>0</v>
      </c>
      <c r="AO7" s="24" t="s">
        <v>102</v>
      </c>
      <c r="AP7" s="24">
        <v>15.73</v>
      </c>
      <c r="AQ7" s="24">
        <v>25.86</v>
      </c>
      <c r="AR7" s="24">
        <v>25.76</v>
      </c>
      <c r="AS7" s="24">
        <v>26.07</v>
      </c>
      <c r="AT7" s="24">
        <v>3.15</v>
      </c>
      <c r="AU7" s="24" t="s">
        <v>102</v>
      </c>
      <c r="AV7" s="24">
        <v>13.27</v>
      </c>
      <c r="AW7" s="24">
        <v>11.02</v>
      </c>
      <c r="AX7" s="24">
        <v>8.31</v>
      </c>
      <c r="AY7" s="24">
        <v>6.85</v>
      </c>
      <c r="AZ7" s="24" t="s">
        <v>102</v>
      </c>
      <c r="BA7" s="24">
        <v>57.26</v>
      </c>
      <c r="BB7" s="24">
        <v>58.23</v>
      </c>
      <c r="BC7" s="24">
        <v>65.56</v>
      </c>
      <c r="BD7" s="24">
        <v>65.87</v>
      </c>
      <c r="BE7" s="24">
        <v>73.44</v>
      </c>
      <c r="BF7" s="24" t="s">
        <v>102</v>
      </c>
      <c r="BG7" s="24">
        <v>2254.54</v>
      </c>
      <c r="BH7" s="24">
        <v>2122.41</v>
      </c>
      <c r="BI7" s="24">
        <v>1959.86</v>
      </c>
      <c r="BJ7" s="24">
        <v>1873.05</v>
      </c>
      <c r="BK7" s="24" t="s">
        <v>102</v>
      </c>
      <c r="BL7" s="24">
        <v>1130.42</v>
      </c>
      <c r="BM7" s="24">
        <v>812.92</v>
      </c>
      <c r="BN7" s="24">
        <v>765.48</v>
      </c>
      <c r="BO7" s="24">
        <v>742.08</v>
      </c>
      <c r="BP7" s="24">
        <v>652.82000000000005</v>
      </c>
      <c r="BQ7" s="24" t="s">
        <v>102</v>
      </c>
      <c r="BR7" s="24">
        <v>98.14</v>
      </c>
      <c r="BS7" s="24">
        <v>94.04</v>
      </c>
      <c r="BT7" s="24">
        <v>94.14</v>
      </c>
      <c r="BU7" s="24">
        <v>94.64</v>
      </c>
      <c r="BV7" s="24" t="s">
        <v>102</v>
      </c>
      <c r="BW7" s="24">
        <v>74.17</v>
      </c>
      <c r="BX7" s="24">
        <v>85.4</v>
      </c>
      <c r="BY7" s="24">
        <v>87.8</v>
      </c>
      <c r="BZ7" s="24">
        <v>86.51</v>
      </c>
      <c r="CA7" s="24">
        <v>97.61</v>
      </c>
      <c r="CB7" s="24" t="s">
        <v>102</v>
      </c>
      <c r="CC7" s="24">
        <v>192.94</v>
      </c>
      <c r="CD7" s="24">
        <v>200.81</v>
      </c>
      <c r="CE7" s="24">
        <v>199.08</v>
      </c>
      <c r="CF7" s="24">
        <v>198.84</v>
      </c>
      <c r="CG7" s="24" t="s">
        <v>102</v>
      </c>
      <c r="CH7" s="24">
        <v>230.95</v>
      </c>
      <c r="CI7" s="24">
        <v>188.57</v>
      </c>
      <c r="CJ7" s="24">
        <v>187.69</v>
      </c>
      <c r="CK7" s="24">
        <v>188.24</v>
      </c>
      <c r="CL7" s="24">
        <v>138.29</v>
      </c>
      <c r="CM7" s="24" t="s">
        <v>102</v>
      </c>
      <c r="CN7" s="24">
        <v>52.95</v>
      </c>
      <c r="CO7" s="24">
        <v>53.91</v>
      </c>
      <c r="CP7" s="24">
        <v>53.56</v>
      </c>
      <c r="CQ7" s="24">
        <v>51.82</v>
      </c>
      <c r="CR7" s="24" t="s">
        <v>102</v>
      </c>
      <c r="CS7" s="24">
        <v>49.27</v>
      </c>
      <c r="CT7" s="24">
        <v>55.84</v>
      </c>
      <c r="CU7" s="24">
        <v>55.78</v>
      </c>
      <c r="CV7" s="24">
        <v>54.86</v>
      </c>
      <c r="CW7" s="24">
        <v>59.1</v>
      </c>
      <c r="CX7" s="24" t="s">
        <v>102</v>
      </c>
      <c r="CY7" s="24">
        <v>94.23</v>
      </c>
      <c r="CZ7" s="24">
        <v>94.52</v>
      </c>
      <c r="DA7" s="24">
        <v>94.99</v>
      </c>
      <c r="DB7" s="24">
        <v>95.34</v>
      </c>
      <c r="DC7" s="24" t="s">
        <v>102</v>
      </c>
      <c r="DD7" s="24">
        <v>83.16</v>
      </c>
      <c r="DE7" s="24">
        <v>92.34</v>
      </c>
      <c r="DF7" s="24">
        <v>91.78</v>
      </c>
      <c r="DG7" s="24">
        <v>91.37</v>
      </c>
      <c r="DH7" s="24">
        <v>95.82</v>
      </c>
      <c r="DI7" s="24" t="s">
        <v>102</v>
      </c>
      <c r="DJ7" s="24">
        <v>3.75</v>
      </c>
      <c r="DK7" s="24">
        <v>7.25</v>
      </c>
      <c r="DL7" s="24">
        <v>10.67</v>
      </c>
      <c r="DM7" s="24">
        <v>13.95</v>
      </c>
      <c r="DN7" s="24" t="s">
        <v>102</v>
      </c>
      <c r="DO7" s="24">
        <v>24.1</v>
      </c>
      <c r="DP7" s="24">
        <v>25.37</v>
      </c>
      <c r="DQ7" s="24">
        <v>26.89</v>
      </c>
      <c r="DR7" s="24">
        <v>29.42</v>
      </c>
      <c r="DS7" s="24">
        <v>39.74</v>
      </c>
      <c r="DT7" s="24" t="s">
        <v>102</v>
      </c>
      <c r="DU7" s="24">
        <v>0</v>
      </c>
      <c r="DV7" s="24">
        <v>0</v>
      </c>
      <c r="DW7" s="24">
        <v>0</v>
      </c>
      <c r="DX7" s="24">
        <v>0</v>
      </c>
      <c r="DY7" s="24" t="s">
        <v>102</v>
      </c>
      <c r="DZ7" s="24">
        <v>0</v>
      </c>
      <c r="EA7" s="24">
        <v>0.54</v>
      </c>
      <c r="EB7" s="24">
        <v>0.75</v>
      </c>
      <c r="EC7" s="24">
        <v>0.74</v>
      </c>
      <c r="ED7" s="24">
        <v>7.62</v>
      </c>
      <c r="EE7" s="24" t="s">
        <v>102</v>
      </c>
      <c r="EF7" s="24">
        <v>0</v>
      </c>
      <c r="EG7" s="24">
        <v>0</v>
      </c>
      <c r="EH7" s="24">
        <v>0</v>
      </c>
      <c r="EI7" s="24">
        <v>0</v>
      </c>
      <c r="EJ7" s="24" t="s">
        <v>102</v>
      </c>
      <c r="EK7" s="24">
        <v>0.1</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2024-01-17T05:20:03Z</cp:lastPrinted>
  <dcterms:created xsi:type="dcterms:W3CDTF">2023-12-12T00:46:01Z</dcterms:created>
  <dcterms:modified xsi:type="dcterms:W3CDTF">2024-01-17T05:28:36Z</dcterms:modified>
  <cp:category/>
</cp:coreProperties>
</file>