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2754\n2754のdドライブ\経営比較分析表\R5\回答（下水）\"/>
    </mc:Choice>
  </mc:AlternateContent>
  <xr:revisionPtr revIDLastSave="0" documentId="13_ncr:1_{0AFD76E8-3C98-4107-AC90-166C530766F3}" xr6:coauthVersionLast="47" xr6:coauthVersionMax="47" xr10:uidLastSave="{00000000-0000-0000-0000-000000000000}"/>
  <workbookProtection workbookAlgorithmName="SHA-512" workbookHashValue="fZUbbstakh8K78KYmd2IFhWgZE/V6AkAmc2u/qtx247FJ4xP3kPwtSD6RnEUwIMFeGUgT+9dcj6GzWcZzimsZQ==" workbookSaltValue="ojzGca70jN9hskrP6c+0ow=="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P10" i="4" s="1"/>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5" i="4"/>
  <c r="H85" i="4"/>
  <c r="G85" i="4"/>
  <c r="F85" i="4"/>
  <c r="E85" i="4"/>
  <c r="BB10" i="4"/>
  <c r="AT10" i="4"/>
  <c r="AT8" i="4"/>
  <c r="AL8" i="4"/>
  <c r="W8" i="4"/>
  <c r="P8" i="4"/>
  <c r="B6" i="4"/>
</calcChain>
</file>

<file path=xl/sharedStrings.xml><?xml version="1.0" encoding="utf-8"?>
<sst xmlns="http://schemas.openxmlformats.org/spreadsheetml/2006/main" count="253" uniqueCount="115">
  <si>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</si>
  <si>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</si>
  <si>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</si>
  <si>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</si>
  <si>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</si>
  <si>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</si>
  <si>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</si>
  <si>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</si>
  <si>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</si>
  <si>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</si>
  <si>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</si>
  <si>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</si>
  <si>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</si>
  <si>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</si>
  <si>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</si>
  <si>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</si>
  <si>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</si>
  <si>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</si>
  <si>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</si>
  <si>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</si>
  <si>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</si>
  <si>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</si>
  <si>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</si>
  <si>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</si>
  <si>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</si>
  <si>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</si>
  <si>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</si>
  <si>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</si>
  <si>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</si>
  <si>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</si>
  <si>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</si>
  <si>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</si>
  <si>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</si>
  <si>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</si>
  <si>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</si>
  <si>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</si>
  <si>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</si>
  <si>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</si>
  <si>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</si>
  <si>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</si>
  <si>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</si>
  <si>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</si>
  <si>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</si>
  <si>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</si>
  <si>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</si>
  <si>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</si>
  <si>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</si>
  <si>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</si>
  <si>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</si>
  <si>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</si>
  <si>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</si>
  <si>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</si>
  <si>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</si>
  <si>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</si>
  <si>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</si>
  <si>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</si>
  <si>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</si>
  <si>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</si>
  <si>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</si>
  <si>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</si>
  <si>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</si>
  <si>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</si>
  <si>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</si>
  <si>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</si>
  <si>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</si>
  <si>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</si>
  <si>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</si>
  <si>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</si>
  <si>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</si>
  <si>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</si>
  <si>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</si>
  <si>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</si>
  <si>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</si>
  <si>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</si>
  <si>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</si>
  <si>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</si>
  <si>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</si>
  <si>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</si>
  <si>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</si>
  <si>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</si>
  <si>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</si>
  <si>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</si>
  <si>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</si>
  <si>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</si>
  <si>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</si>
  <si>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</si>
  <si>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</si>
  <si>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</si>
  <si>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</si>
  <si>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</si>
  <si>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</si>
  <si>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</si>
  <si>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</si>
  <si>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</si>
  <si>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</si>
  <si>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</si>
  <si>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</si>
  <si>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</si>
  <si>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</si>
  <si>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</si>
  <si>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</si>
  <si>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</si>
  <si>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</si>
  <si>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</si>
  <si>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</si>
  <si>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</si>
  <si>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</si>
  <si>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</si>
  <si>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</si>
  <si>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</si>
  <si>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</si>
  <si>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</si>
  <si>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100％を達成している。また、経費回収率も91.93％であり、汚水処理費や施設の維持管理費は使用料である程度賄うことができていると考えられるため健全な経営ができているといえる。経費回収率に関連して、汚水処理原価については不明水流入の影響があるものの令和2年度から8.49円下がり、令和3年度から4.43円下がった。これは、農業集落排水地区の統合により有収水量が増えたためである。
　流動比率は7.73％と100％を大きく下回っている。現金が少なく、短期支払い能力は極めて低い。一般会計繰入金（基準外）により企業債の償還原資を補う状況はしばらく続く見込みである。
　企業債残高対事業規模比率は、農業集落排水で計上している資本費平準化債の内訳を農業集落排水分と特定環境保全公共下水道への移行分に分けることができないため、県からの助言により統合事業完了後に一括して移行することとなった。そのため、令和5年度は農業集落排水からの移行分について増加する見込みであるが、農業集落排水地区の統合により使用料収入が増えること、また、今後、企業債残高が減少していくため、以降は比率が下がっていく見込みである。
　施設利用率については不明水の流入量が影響すると考えられる。特に冬期間に発生する消雪水が老朽化したマンホール蓋から流入することを防ぐため、計画的に蓋の更新を実施している。しかし、蓋の更新工事は１か所あたりの費用が高額であるため、今後は更新工事を実施しつつ、より安価で効果が期待できる蓋目地の止水工事等を実施することも検討中である。また、管渠の破損等により地下水の流入がないかカメラ調査を計画的に実施していくこととしている。
　水洗化率は農業集落排水地区の統合も影響して90.97％となった。供用開始から年数が浅い地域があり今後数年は上昇傾向が続くと見込まれる。未接続世帯については、従来、接続依頼文書の送付や市報掲載を行っていたが、令和5年度からコミュニティFMを活用しての接続啓発も開始している。</t>
    <phoneticPr fontId="4"/>
  </si>
  <si>
    <t>　高いコスト意識を持ち、水洗化率の向上による収益増やマンホール蓋の更新等による不明水の削減等で維持管理費の節減に努め、より健全で有効的な下水道事業運営を図っていく。
　農業集落排水地区の統合による接続世帯の増加があり使用料収入の増加が見込まれるため比較的安定した経営ができる見込みである。
　なお、平成28年度に策定した経営戦略は令和2年度に改定を行ったが、改定当時からの変更点を踏まえ令和4年度に投資財政計画の見直しを行った。経営戦略全体の見直しは令和6年度に行う予定としている。</t>
    <phoneticPr fontId="4"/>
  </si>
  <si>
    <t>　市が所有する処理場である五箇クリーンセンターは平成11年に供用を開始し、電気・機械設備の更新時期を迎えているため、令和6年度に施設規模の縮小、または大型浄化槽設置の検討をすることとしている。
　管渠については50年を超えるものはないため更生はほとんど行っていないが、ストックマネジメント計画を平成28年度に策定し、老朽化したマンホール蓋の更新を実施している。</t>
    <rPh sb="37" eb="39">
      <t>デンキ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</si>
</sst>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3AA-45F6-88E0-536909E193F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0.04</c:v>
                </c:pt>
                <c:pt idx="2">
                  <c:v>0.06</c:v>
                </c:pt>
                <c:pt idx="3">
                  <c:v>0.27</c:v>
                </c:pt>
                <c:pt idx="4">
                  <c:v>0.22</c:v>
                </c:pt>
              </c:numCache>
            </c:numRef>
          </c:val>
          <c:smooth val="0"/>
          <c:extLst>
            <c:ext xmlns:c16="http://schemas.microsoft.com/office/drawing/2014/chart" uri="{C3380CC4-5D6E-409C-BE32-E72D297353CC}">
              <c16:uniqueId val="{00000001-43AA-45F6-88E0-536909E193F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40</c:v>
                </c:pt>
                <c:pt idx="2">
                  <c:v>40.68</c:v>
                </c:pt>
                <c:pt idx="3">
                  <c:v>39.24</c:v>
                </c:pt>
                <c:pt idx="4">
                  <c:v>39.630000000000003</c:v>
                </c:pt>
              </c:numCache>
            </c:numRef>
          </c:val>
          <c:extLst>
            <c:ext xmlns:c16="http://schemas.microsoft.com/office/drawing/2014/chart" uri="{C3380CC4-5D6E-409C-BE32-E72D297353CC}">
              <c16:uniqueId val="{00000000-236A-4805-A33F-F38957788E9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45.68</c:v>
                </c:pt>
                <c:pt idx="2">
                  <c:v>45.87</c:v>
                </c:pt>
                <c:pt idx="3">
                  <c:v>44.24</c:v>
                </c:pt>
                <c:pt idx="4">
                  <c:v>45.3</c:v>
                </c:pt>
              </c:numCache>
            </c:numRef>
          </c:val>
          <c:smooth val="0"/>
          <c:extLst>
            <c:ext xmlns:c16="http://schemas.microsoft.com/office/drawing/2014/chart" uri="{C3380CC4-5D6E-409C-BE32-E72D297353CC}">
              <c16:uniqueId val="{00000001-236A-4805-A33F-F38957788E9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86.35</c:v>
                </c:pt>
                <c:pt idx="2">
                  <c:v>87.71</c:v>
                </c:pt>
                <c:pt idx="3">
                  <c:v>89.52</c:v>
                </c:pt>
                <c:pt idx="4">
                  <c:v>90.97</c:v>
                </c:pt>
              </c:numCache>
            </c:numRef>
          </c:val>
          <c:extLst>
            <c:ext xmlns:c16="http://schemas.microsoft.com/office/drawing/2014/chart" uri="{C3380CC4-5D6E-409C-BE32-E72D297353CC}">
              <c16:uniqueId val="{00000000-CD75-4844-A2B8-A7E75C873C8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87.96</c:v>
                </c:pt>
                <c:pt idx="2">
                  <c:v>87.65</c:v>
                </c:pt>
                <c:pt idx="3">
                  <c:v>88.15</c:v>
                </c:pt>
                <c:pt idx="4">
                  <c:v>88.37</c:v>
                </c:pt>
              </c:numCache>
            </c:numRef>
          </c:val>
          <c:smooth val="0"/>
          <c:extLst>
            <c:ext xmlns:c16="http://schemas.microsoft.com/office/drawing/2014/chart" uri="{C3380CC4-5D6E-409C-BE32-E72D297353CC}">
              <c16:uniqueId val="{00000001-CD75-4844-A2B8-A7E75C873C8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100.59</c:v>
                </c:pt>
                <c:pt idx="2">
                  <c:v>114.46</c:v>
                </c:pt>
                <c:pt idx="3">
                  <c:v>108.41</c:v>
                </c:pt>
                <c:pt idx="4">
                  <c:v>102.23</c:v>
                </c:pt>
              </c:numCache>
            </c:numRef>
          </c:val>
          <c:extLst>
            <c:ext xmlns:c16="http://schemas.microsoft.com/office/drawing/2014/chart" uri="{C3380CC4-5D6E-409C-BE32-E72D297353CC}">
              <c16:uniqueId val="{00000000-60B9-449C-A74B-C104CC299A6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103.34</c:v>
                </c:pt>
                <c:pt idx="2">
                  <c:v>102.7</c:v>
                </c:pt>
                <c:pt idx="3">
                  <c:v>104.11</c:v>
                </c:pt>
                <c:pt idx="4">
                  <c:v>101.98</c:v>
                </c:pt>
              </c:numCache>
            </c:numRef>
          </c:val>
          <c:smooth val="0"/>
          <c:extLst>
            <c:ext xmlns:c16="http://schemas.microsoft.com/office/drawing/2014/chart" uri="{C3380CC4-5D6E-409C-BE32-E72D297353CC}">
              <c16:uniqueId val="{00000001-60B9-449C-A74B-C104CC299A6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2.82</c:v>
                </c:pt>
                <c:pt idx="2">
                  <c:v>5.37</c:v>
                </c:pt>
                <c:pt idx="3">
                  <c:v>7.69</c:v>
                </c:pt>
                <c:pt idx="4">
                  <c:v>10.18</c:v>
                </c:pt>
              </c:numCache>
            </c:numRef>
          </c:val>
          <c:extLst>
            <c:ext xmlns:c16="http://schemas.microsoft.com/office/drawing/2014/chart" uri="{C3380CC4-5D6E-409C-BE32-E72D297353CC}">
              <c16:uniqueId val="{00000000-5D2E-406C-B330-26824872AFC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27.82</c:v>
                </c:pt>
                <c:pt idx="2">
                  <c:v>29.24</c:v>
                </c:pt>
                <c:pt idx="3">
                  <c:v>31.73</c:v>
                </c:pt>
                <c:pt idx="4">
                  <c:v>32.57</c:v>
                </c:pt>
              </c:numCache>
            </c:numRef>
          </c:val>
          <c:smooth val="0"/>
          <c:extLst>
            <c:ext xmlns:c16="http://schemas.microsoft.com/office/drawing/2014/chart" uri="{C3380CC4-5D6E-409C-BE32-E72D297353CC}">
              <c16:uniqueId val="{00000001-5D2E-406C-B330-26824872AFC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5EF-426F-8BB0-C6129D7752E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75EF-426F-8BB0-C6129D7752E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AC5-4428-9C2F-07584EABE66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29.74</c:v>
                </c:pt>
                <c:pt idx="2">
                  <c:v>48.2</c:v>
                </c:pt>
                <c:pt idx="3">
                  <c:v>46.91</c:v>
                </c:pt>
                <c:pt idx="4">
                  <c:v>52.27</c:v>
                </c:pt>
              </c:numCache>
            </c:numRef>
          </c:val>
          <c:smooth val="0"/>
          <c:extLst>
            <c:ext xmlns:c16="http://schemas.microsoft.com/office/drawing/2014/chart" uri="{C3380CC4-5D6E-409C-BE32-E72D297353CC}">
              <c16:uniqueId val="{00000001-2AC5-4428-9C2F-07584EABE66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32.229999999999997</c:v>
                </c:pt>
                <c:pt idx="2">
                  <c:v>37.42</c:v>
                </c:pt>
                <c:pt idx="3">
                  <c:v>25.76</c:v>
                </c:pt>
                <c:pt idx="4">
                  <c:v>7.73</c:v>
                </c:pt>
              </c:numCache>
            </c:numRef>
          </c:val>
          <c:extLst>
            <c:ext xmlns:c16="http://schemas.microsoft.com/office/drawing/2014/chart" uri="{C3380CC4-5D6E-409C-BE32-E72D297353CC}">
              <c16:uniqueId val="{00000000-0500-45CC-8F56-A83CF7E5ACB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53.44</c:v>
                </c:pt>
                <c:pt idx="2">
                  <c:v>46.85</c:v>
                </c:pt>
                <c:pt idx="3">
                  <c:v>44.35</c:v>
                </c:pt>
                <c:pt idx="4">
                  <c:v>41.51</c:v>
                </c:pt>
              </c:numCache>
            </c:numRef>
          </c:val>
          <c:smooth val="0"/>
          <c:extLst>
            <c:ext xmlns:c16="http://schemas.microsoft.com/office/drawing/2014/chart" uri="{C3380CC4-5D6E-409C-BE32-E72D297353CC}">
              <c16:uniqueId val="{00000001-0500-45CC-8F56-A83CF7E5ACB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2822.25</c:v>
                </c:pt>
                <c:pt idx="2">
                  <c:v>2742.58</c:v>
                </c:pt>
                <c:pt idx="3">
                  <c:v>2526.3200000000002</c:v>
                </c:pt>
                <c:pt idx="4">
                  <c:v>2305.4699999999998</c:v>
                </c:pt>
              </c:numCache>
            </c:numRef>
          </c:val>
          <c:extLst>
            <c:ext xmlns:c16="http://schemas.microsoft.com/office/drawing/2014/chart" uri="{C3380CC4-5D6E-409C-BE32-E72D297353CC}">
              <c16:uniqueId val="{00000000-1C54-4397-AD5A-457A8A3BDFE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1C54-4397-AD5A-457A8A3BDFE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100</c:v>
                </c:pt>
                <c:pt idx="2">
                  <c:v>88.2</c:v>
                </c:pt>
                <c:pt idx="3">
                  <c:v>89.84</c:v>
                </c:pt>
                <c:pt idx="4">
                  <c:v>91.93</c:v>
                </c:pt>
              </c:numCache>
            </c:numRef>
          </c:val>
          <c:extLst>
            <c:ext xmlns:c16="http://schemas.microsoft.com/office/drawing/2014/chart" uri="{C3380CC4-5D6E-409C-BE32-E72D297353CC}">
              <c16:uniqueId val="{00000000-E5E3-4ECE-82DE-A4211214F72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84.3</c:v>
                </c:pt>
                <c:pt idx="2">
                  <c:v>82.88</c:v>
                </c:pt>
                <c:pt idx="3">
                  <c:v>82.53</c:v>
                </c:pt>
                <c:pt idx="4">
                  <c:v>81.81</c:v>
                </c:pt>
              </c:numCache>
            </c:numRef>
          </c:val>
          <c:smooth val="0"/>
          <c:extLst>
            <c:ext xmlns:c16="http://schemas.microsoft.com/office/drawing/2014/chart" uri="{C3380CC4-5D6E-409C-BE32-E72D297353CC}">
              <c16:uniqueId val="{00000001-E5E3-4ECE-82DE-A4211214F72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176.3</c:v>
                </c:pt>
                <c:pt idx="2">
                  <c:v>201</c:v>
                </c:pt>
                <c:pt idx="3">
                  <c:v>196.94</c:v>
                </c:pt>
                <c:pt idx="4">
                  <c:v>192.51</c:v>
                </c:pt>
              </c:numCache>
            </c:numRef>
          </c:val>
          <c:extLst>
            <c:ext xmlns:c16="http://schemas.microsoft.com/office/drawing/2014/chart" uri="{C3380CC4-5D6E-409C-BE32-E72D297353CC}">
              <c16:uniqueId val="{00000000-3BD1-4E2F-9629-CC82BFE2641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185.47</c:v>
                </c:pt>
                <c:pt idx="2">
                  <c:v>187.76</c:v>
                </c:pt>
                <c:pt idx="3">
                  <c:v>190.48</c:v>
                </c:pt>
                <c:pt idx="4">
                  <c:v>193.59</c:v>
                </c:pt>
              </c:numCache>
            </c:numRef>
          </c:val>
          <c:smooth val="0"/>
          <c:extLst>
            <c:ext xmlns:c16="http://schemas.microsoft.com/office/drawing/2014/chart" uri="{C3380CC4-5D6E-409C-BE32-E72D297353CC}">
              <c16:uniqueId val="{00000001-3BD1-4E2F-9629-CC82BFE2641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新潟県　南魚沼市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46">
        <f>データ!S6</f>
        <v>53962</v>
      </c>
      <c r="AM8" s="46"/>
      <c r="AN8" s="46"/>
      <c r="AO8" s="46"/>
      <c r="AP8" s="46"/>
      <c r="AQ8" s="46"/>
      <c r="AR8" s="46"/>
      <c r="AS8" s="46"/>
      <c r="AT8" s="45">
        <f>データ!T6</f>
        <v>584.54999999999995</v>
      </c>
      <c r="AU8" s="45"/>
      <c r="AV8" s="45"/>
      <c r="AW8" s="45"/>
      <c r="AX8" s="45"/>
      <c r="AY8" s="45"/>
      <c r="AZ8" s="45"/>
      <c r="BA8" s="45"/>
      <c r="BB8" s="45">
        <f>データ!U6</f>
        <v>92.31</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48.3</v>
      </c>
      <c r="J10" s="45"/>
      <c r="K10" s="45"/>
      <c r="L10" s="45"/>
      <c r="M10" s="45"/>
      <c r="N10" s="45"/>
      <c r="O10" s="45"/>
      <c r="P10" s="45">
        <f>データ!P6</f>
        <v>56.1</v>
      </c>
      <c r="Q10" s="45"/>
      <c r="R10" s="45"/>
      <c r="S10" s="45"/>
      <c r="T10" s="45"/>
      <c r="U10" s="45"/>
      <c r="V10" s="45"/>
      <c r="W10" s="45">
        <f>データ!Q6</f>
        <v>88.31</v>
      </c>
      <c r="X10" s="45"/>
      <c r="Y10" s="45"/>
      <c r="Z10" s="45"/>
      <c r="AA10" s="45"/>
      <c r="AB10" s="45"/>
      <c r="AC10" s="45"/>
      <c r="AD10" s="46">
        <f>データ!R6</f>
        <v>3845</v>
      </c>
      <c r="AE10" s="46"/>
      <c r="AF10" s="46"/>
      <c r="AG10" s="46"/>
      <c r="AH10" s="46"/>
      <c r="AI10" s="46"/>
      <c r="AJ10" s="46"/>
      <c r="AK10" s="2"/>
      <c r="AL10" s="46">
        <f>データ!V6</f>
        <v>30105</v>
      </c>
      <c r="AM10" s="46"/>
      <c r="AN10" s="46"/>
      <c r="AO10" s="46"/>
      <c r="AP10" s="46"/>
      <c r="AQ10" s="46"/>
      <c r="AR10" s="46"/>
      <c r="AS10" s="46"/>
      <c r="AT10" s="45">
        <f>データ!W6</f>
        <v>16.93</v>
      </c>
      <c r="AU10" s="45"/>
      <c r="AV10" s="45"/>
      <c r="AW10" s="45"/>
      <c r="AX10" s="45"/>
      <c r="AY10" s="45"/>
      <c r="AZ10" s="45"/>
      <c r="BA10" s="45"/>
      <c r="BB10" s="45">
        <f>データ!X6</f>
        <v>1778.2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112</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4ATg42f2qbjhI8IXNMR+GoInx+1KT2YmSuIxuJapfYZwtqMc00BW1qHYIEiReESnmcJYDwfD35q/s4H61SdGfg==" saltValue="lRs6S55eIp8PUubwaUZ6n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152269</v>
      </c>
      <c r="D6" s="19">
        <f t="shared" si="3"/>
        <v>46</v>
      </c>
      <c r="E6" s="19">
        <f t="shared" si="3"/>
        <v>17</v>
      </c>
      <c r="F6" s="19">
        <f t="shared" si="3"/>
        <v>4</v>
      </c>
      <c r="G6" s="19">
        <f t="shared" si="3"/>
        <v>0</v>
      </c>
      <c r="H6" s="19" t="str">
        <f t="shared" si="3"/>
        <v>新潟県　南魚沼市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48.3</v>
      </c>
      <c r="P6" s="20">
        <f t="shared" si="3"/>
        <v>56.1</v>
      </c>
      <c r="Q6" s="20">
        <f t="shared" si="3"/>
        <v>88.31</v>
      </c>
      <c r="R6" s="20">
        <f t="shared" si="3"/>
        <v>3845</v>
      </c>
      <c r="S6" s="20">
        <f t="shared" si="3"/>
        <v>53962</v>
      </c>
      <c r="T6" s="20">
        <f t="shared" si="3"/>
        <v>584.54999999999995</v>
      </c>
      <c r="U6" s="20">
        <f t="shared" si="3"/>
        <v>92.31</v>
      </c>
      <c r="V6" s="20">
        <f t="shared" si="3"/>
        <v>30105</v>
      </c>
      <c r="W6" s="20">
        <f t="shared" si="3"/>
        <v>16.93</v>
      </c>
      <c r="X6" s="20">
        <f t="shared" si="3"/>
        <v>1778.2</v>
      </c>
      <c r="Y6" s="21" t="str">
        <f>IF(Y7="",NA(),Y7)</f>
        <v>-</v>
      </c>
      <c r="Z6" s="21">
        <f t="shared" ref="Z6:AH6" si="4">IF(Z7="",NA(),Z7)</f>
        <v>100.59</v>
      </c>
      <c r="AA6" s="21">
        <f t="shared" si="4"/>
        <v>114.46</v>
      </c>
      <c r="AB6" s="21">
        <f t="shared" si="4"/>
        <v>108.41</v>
      </c>
      <c r="AC6" s="21">
        <f t="shared" si="4"/>
        <v>102.23</v>
      </c>
      <c r="AD6" s="21" t="str">
        <f t="shared" si="4"/>
        <v>-</v>
      </c>
      <c r="AE6" s="21">
        <f t="shared" si="4"/>
        <v>103.34</v>
      </c>
      <c r="AF6" s="21">
        <f t="shared" si="4"/>
        <v>102.7</v>
      </c>
      <c r="AG6" s="21">
        <f t="shared" si="4"/>
        <v>104.11</v>
      </c>
      <c r="AH6" s="21">
        <f t="shared" si="4"/>
        <v>101.98</v>
      </c>
      <c r="AI6" s="20" t="str">
        <f>IF(AI7="","",IF(AI7="-","【-】","【"&amp;SUBSTITUTE(TEXT(AI7,"#,##0.00"),"-","△")&amp;"】"))</f>
        <v>【104.54】</v>
      </c>
      <c r="AJ6" s="21" t="str">
        <f>IF(AJ7="",NA(),AJ7)</f>
        <v>-</v>
      </c>
      <c r="AK6" s="20">
        <f t="shared" ref="AK6:AS6" si="5">IF(AK7="",NA(),AK7)</f>
        <v>0</v>
      </c>
      <c r="AL6" s="20">
        <f t="shared" si="5"/>
        <v>0</v>
      </c>
      <c r="AM6" s="20">
        <f t="shared" si="5"/>
        <v>0</v>
      </c>
      <c r="AN6" s="20">
        <f t="shared" si="5"/>
        <v>0</v>
      </c>
      <c r="AO6" s="21" t="str">
        <f t="shared" si="5"/>
        <v>-</v>
      </c>
      <c r="AP6" s="21">
        <f t="shared" si="5"/>
        <v>29.74</v>
      </c>
      <c r="AQ6" s="21">
        <f t="shared" si="5"/>
        <v>48.2</v>
      </c>
      <c r="AR6" s="21">
        <f t="shared" si="5"/>
        <v>46.91</v>
      </c>
      <c r="AS6" s="21">
        <f t="shared" si="5"/>
        <v>52.27</v>
      </c>
      <c r="AT6" s="20" t="str">
        <f>IF(AT7="","",IF(AT7="-","【-】","【"&amp;SUBSTITUTE(TEXT(AT7,"#,##0.00"),"-","△")&amp;"】"))</f>
        <v>【65.93】</v>
      </c>
      <c r="AU6" s="21" t="str">
        <f>IF(AU7="",NA(),AU7)</f>
        <v>-</v>
      </c>
      <c r="AV6" s="21">
        <f t="shared" ref="AV6:BD6" si="6">IF(AV7="",NA(),AV7)</f>
        <v>32.229999999999997</v>
      </c>
      <c r="AW6" s="21">
        <f t="shared" si="6"/>
        <v>37.42</v>
      </c>
      <c r="AX6" s="21">
        <f t="shared" si="6"/>
        <v>25.76</v>
      </c>
      <c r="AY6" s="21">
        <f t="shared" si="6"/>
        <v>7.73</v>
      </c>
      <c r="AZ6" s="21" t="str">
        <f t="shared" si="6"/>
        <v>-</v>
      </c>
      <c r="BA6" s="21">
        <f t="shared" si="6"/>
        <v>53.44</v>
      </c>
      <c r="BB6" s="21">
        <f t="shared" si="6"/>
        <v>46.85</v>
      </c>
      <c r="BC6" s="21">
        <f t="shared" si="6"/>
        <v>44.35</v>
      </c>
      <c r="BD6" s="21">
        <f t="shared" si="6"/>
        <v>41.51</v>
      </c>
      <c r="BE6" s="20" t="str">
        <f>IF(BE7="","",IF(BE7="-","【-】","【"&amp;SUBSTITUTE(TEXT(BE7,"#,##0.00"),"-","△")&amp;"】"))</f>
        <v>【44.25】</v>
      </c>
      <c r="BF6" s="21" t="str">
        <f>IF(BF7="",NA(),BF7)</f>
        <v>-</v>
      </c>
      <c r="BG6" s="21">
        <f t="shared" ref="BG6:BO6" si="7">IF(BG7="",NA(),BG7)</f>
        <v>2822.25</v>
      </c>
      <c r="BH6" s="21">
        <f t="shared" si="7"/>
        <v>2742.58</v>
      </c>
      <c r="BI6" s="21">
        <f t="shared" si="7"/>
        <v>2526.3200000000002</v>
      </c>
      <c r="BJ6" s="21">
        <f t="shared" si="7"/>
        <v>2305.4699999999998</v>
      </c>
      <c r="BK6" s="21" t="str">
        <f t="shared" si="7"/>
        <v>-</v>
      </c>
      <c r="BL6" s="21">
        <f t="shared" si="7"/>
        <v>1267.3900000000001</v>
      </c>
      <c r="BM6" s="21">
        <f t="shared" si="7"/>
        <v>1268.6300000000001</v>
      </c>
      <c r="BN6" s="21">
        <f t="shared" si="7"/>
        <v>1283.69</v>
      </c>
      <c r="BO6" s="21">
        <f t="shared" si="7"/>
        <v>1160.22</v>
      </c>
      <c r="BP6" s="20" t="str">
        <f>IF(BP7="","",IF(BP7="-","【-】","【"&amp;SUBSTITUTE(TEXT(BP7,"#,##0.00"),"-","△")&amp;"】"))</f>
        <v>【1,182.11】</v>
      </c>
      <c r="BQ6" s="21" t="str">
        <f>IF(BQ7="",NA(),BQ7)</f>
        <v>-</v>
      </c>
      <c r="BR6" s="21">
        <f t="shared" ref="BR6:BZ6" si="8">IF(BR7="",NA(),BR7)</f>
        <v>100</v>
      </c>
      <c r="BS6" s="21">
        <f t="shared" si="8"/>
        <v>88.2</v>
      </c>
      <c r="BT6" s="21">
        <f t="shared" si="8"/>
        <v>89.84</v>
      </c>
      <c r="BU6" s="21">
        <f t="shared" si="8"/>
        <v>91.93</v>
      </c>
      <c r="BV6" s="21" t="str">
        <f t="shared" si="8"/>
        <v>-</v>
      </c>
      <c r="BW6" s="21">
        <f t="shared" si="8"/>
        <v>84.3</v>
      </c>
      <c r="BX6" s="21">
        <f t="shared" si="8"/>
        <v>82.88</v>
      </c>
      <c r="BY6" s="21">
        <f t="shared" si="8"/>
        <v>82.53</v>
      </c>
      <c r="BZ6" s="21">
        <f t="shared" si="8"/>
        <v>81.81</v>
      </c>
      <c r="CA6" s="20" t="str">
        <f>IF(CA7="","",IF(CA7="-","【-】","【"&amp;SUBSTITUTE(TEXT(CA7,"#,##0.00"),"-","△")&amp;"】"))</f>
        <v>【73.78】</v>
      </c>
      <c r="CB6" s="21" t="str">
        <f>IF(CB7="",NA(),CB7)</f>
        <v>-</v>
      </c>
      <c r="CC6" s="21">
        <f t="shared" ref="CC6:CK6" si="9">IF(CC7="",NA(),CC7)</f>
        <v>176.3</v>
      </c>
      <c r="CD6" s="21">
        <f t="shared" si="9"/>
        <v>201</v>
      </c>
      <c r="CE6" s="21">
        <f t="shared" si="9"/>
        <v>196.94</v>
      </c>
      <c r="CF6" s="21">
        <f t="shared" si="9"/>
        <v>192.51</v>
      </c>
      <c r="CG6" s="21" t="str">
        <f t="shared" si="9"/>
        <v>-</v>
      </c>
      <c r="CH6" s="21">
        <f t="shared" si="9"/>
        <v>185.47</v>
      </c>
      <c r="CI6" s="21">
        <f t="shared" si="9"/>
        <v>187.76</v>
      </c>
      <c r="CJ6" s="21">
        <f t="shared" si="9"/>
        <v>190.48</v>
      </c>
      <c r="CK6" s="21">
        <f t="shared" si="9"/>
        <v>193.59</v>
      </c>
      <c r="CL6" s="20" t="str">
        <f>IF(CL7="","",IF(CL7="-","【-】","【"&amp;SUBSTITUTE(TEXT(CL7,"#,##0.00"),"-","△")&amp;"】"))</f>
        <v>【220.62】</v>
      </c>
      <c r="CM6" s="21" t="str">
        <f>IF(CM7="",NA(),CM7)</f>
        <v>-</v>
      </c>
      <c r="CN6" s="21">
        <f t="shared" ref="CN6:CV6" si="10">IF(CN7="",NA(),CN7)</f>
        <v>40</v>
      </c>
      <c r="CO6" s="21">
        <f t="shared" si="10"/>
        <v>40.68</v>
      </c>
      <c r="CP6" s="21">
        <f t="shared" si="10"/>
        <v>39.24</v>
      </c>
      <c r="CQ6" s="21">
        <f t="shared" si="10"/>
        <v>39.630000000000003</v>
      </c>
      <c r="CR6" s="21" t="str">
        <f t="shared" si="10"/>
        <v>-</v>
      </c>
      <c r="CS6" s="21">
        <f t="shared" si="10"/>
        <v>45.68</v>
      </c>
      <c r="CT6" s="21">
        <f t="shared" si="10"/>
        <v>45.87</v>
      </c>
      <c r="CU6" s="21">
        <f t="shared" si="10"/>
        <v>44.24</v>
      </c>
      <c r="CV6" s="21">
        <f t="shared" si="10"/>
        <v>45.3</v>
      </c>
      <c r="CW6" s="20" t="str">
        <f>IF(CW7="","",IF(CW7="-","【-】","【"&amp;SUBSTITUTE(TEXT(CW7,"#,##0.00"),"-","△")&amp;"】"))</f>
        <v>【42.22】</v>
      </c>
      <c r="CX6" s="21" t="str">
        <f>IF(CX7="",NA(),CX7)</f>
        <v>-</v>
      </c>
      <c r="CY6" s="21">
        <f t="shared" ref="CY6:DG6" si="11">IF(CY7="",NA(),CY7)</f>
        <v>86.35</v>
      </c>
      <c r="CZ6" s="21">
        <f t="shared" si="11"/>
        <v>87.71</v>
      </c>
      <c r="DA6" s="21">
        <f t="shared" si="11"/>
        <v>89.52</v>
      </c>
      <c r="DB6" s="21">
        <f t="shared" si="11"/>
        <v>90.97</v>
      </c>
      <c r="DC6" s="21" t="str">
        <f t="shared" si="11"/>
        <v>-</v>
      </c>
      <c r="DD6" s="21">
        <f t="shared" si="11"/>
        <v>87.96</v>
      </c>
      <c r="DE6" s="21">
        <f t="shared" si="11"/>
        <v>87.65</v>
      </c>
      <c r="DF6" s="21">
        <f t="shared" si="11"/>
        <v>88.15</v>
      </c>
      <c r="DG6" s="21">
        <f t="shared" si="11"/>
        <v>88.37</v>
      </c>
      <c r="DH6" s="20" t="str">
        <f>IF(DH7="","",IF(DH7="-","【-】","【"&amp;SUBSTITUTE(TEXT(DH7,"#,##0.00"),"-","△")&amp;"】"))</f>
        <v>【85.67】</v>
      </c>
      <c r="DI6" s="21" t="str">
        <f>IF(DI7="",NA(),DI7)</f>
        <v>-</v>
      </c>
      <c r="DJ6" s="21">
        <f t="shared" ref="DJ6:DR6" si="12">IF(DJ7="",NA(),DJ7)</f>
        <v>2.82</v>
      </c>
      <c r="DK6" s="21">
        <f t="shared" si="12"/>
        <v>5.37</v>
      </c>
      <c r="DL6" s="21">
        <f t="shared" si="12"/>
        <v>7.69</v>
      </c>
      <c r="DM6" s="21">
        <f t="shared" si="12"/>
        <v>10.18</v>
      </c>
      <c r="DN6" s="21" t="str">
        <f t="shared" si="12"/>
        <v>-</v>
      </c>
      <c r="DO6" s="21">
        <f t="shared" si="12"/>
        <v>27.82</v>
      </c>
      <c r="DP6" s="21">
        <f t="shared" si="12"/>
        <v>29.24</v>
      </c>
      <c r="DQ6" s="21">
        <f t="shared" si="12"/>
        <v>31.73</v>
      </c>
      <c r="DR6" s="21">
        <f t="shared" si="12"/>
        <v>32.57</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1">
        <f t="shared" si="13"/>
        <v>0.04</v>
      </c>
      <c r="ED6" s="20" t="str">
        <f>IF(ED7="","",IF(ED7="-","【-】","【"&amp;SUBSTITUTE(TEXT(ED7,"#,##0.00"),"-","△")&amp;"】"))</f>
        <v>【0.03】</v>
      </c>
      <c r="EE6" s="21" t="str">
        <f>IF(EE7="",NA(),EE7)</f>
        <v>-</v>
      </c>
      <c r="EF6" s="20">
        <f t="shared" ref="EF6:EN6" si="14">IF(EF7="",NA(),EF7)</f>
        <v>0</v>
      </c>
      <c r="EG6" s="20">
        <f t="shared" si="14"/>
        <v>0</v>
      </c>
      <c r="EH6" s="20">
        <f t="shared" si="14"/>
        <v>0</v>
      </c>
      <c r="EI6" s="20">
        <f t="shared" si="14"/>
        <v>0</v>
      </c>
      <c r="EJ6" s="21" t="str">
        <f t="shared" si="14"/>
        <v>-</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152269</v>
      </c>
      <c r="D7" s="23">
        <v>46</v>
      </c>
      <c r="E7" s="23">
        <v>17</v>
      </c>
      <c r="F7" s="23">
        <v>4</v>
      </c>
      <c r="G7" s="23">
        <v>0</v>
      </c>
      <c r="H7" s="23" t="s">
        <v>95</v>
      </c>
      <c r="I7" s="23" t="s">
        <v>96</v>
      </c>
      <c r="J7" s="23" t="s">
        <v>97</v>
      </c>
      <c r="K7" s="23" t="s">
        <v>98</v>
      </c>
      <c r="L7" s="23" t="s">
        <v>99</v>
      </c>
      <c r="M7" s="23" t="s">
        <v>100</v>
      </c>
      <c r="N7" s="24" t="s">
        <v>101</v>
      </c>
      <c r="O7" s="24">
        <v>48.3</v>
      </c>
      <c r="P7" s="24">
        <v>56.1</v>
      </c>
      <c r="Q7" s="24">
        <v>88.31</v>
      </c>
      <c r="R7" s="24">
        <v>3845</v>
      </c>
      <c r="S7" s="24">
        <v>53962</v>
      </c>
      <c r="T7" s="24">
        <v>584.54999999999995</v>
      </c>
      <c r="U7" s="24">
        <v>92.31</v>
      </c>
      <c r="V7" s="24">
        <v>30105</v>
      </c>
      <c r="W7" s="24">
        <v>16.93</v>
      </c>
      <c r="X7" s="24">
        <v>1778.2</v>
      </c>
      <c r="Y7" s="24" t="s">
        <v>101</v>
      </c>
      <c r="Z7" s="24">
        <v>100.59</v>
      </c>
      <c r="AA7" s="24">
        <v>114.46</v>
      </c>
      <c r="AB7" s="24">
        <v>108.41</v>
      </c>
      <c r="AC7" s="24">
        <v>102.23</v>
      </c>
      <c r="AD7" s="24" t="s">
        <v>101</v>
      </c>
      <c r="AE7" s="24">
        <v>103.34</v>
      </c>
      <c r="AF7" s="24">
        <v>102.7</v>
      </c>
      <c r="AG7" s="24">
        <v>104.11</v>
      </c>
      <c r="AH7" s="24">
        <v>101.98</v>
      </c>
      <c r="AI7" s="24">
        <v>104.54</v>
      </c>
      <c r="AJ7" s="24" t="s">
        <v>101</v>
      </c>
      <c r="AK7" s="24">
        <v>0</v>
      </c>
      <c r="AL7" s="24">
        <v>0</v>
      </c>
      <c r="AM7" s="24">
        <v>0</v>
      </c>
      <c r="AN7" s="24">
        <v>0</v>
      </c>
      <c r="AO7" s="24" t="s">
        <v>101</v>
      </c>
      <c r="AP7" s="24">
        <v>29.74</v>
      </c>
      <c r="AQ7" s="24">
        <v>48.2</v>
      </c>
      <c r="AR7" s="24">
        <v>46.91</v>
      </c>
      <c r="AS7" s="24">
        <v>52.27</v>
      </c>
      <c r="AT7" s="24">
        <v>65.930000000000007</v>
      </c>
      <c r="AU7" s="24" t="s">
        <v>101</v>
      </c>
      <c r="AV7" s="24">
        <v>32.229999999999997</v>
      </c>
      <c r="AW7" s="24">
        <v>37.42</v>
      </c>
      <c r="AX7" s="24">
        <v>25.76</v>
      </c>
      <c r="AY7" s="24">
        <v>7.73</v>
      </c>
      <c r="AZ7" s="24" t="s">
        <v>101</v>
      </c>
      <c r="BA7" s="24">
        <v>53.44</v>
      </c>
      <c r="BB7" s="24">
        <v>46.85</v>
      </c>
      <c r="BC7" s="24">
        <v>44.35</v>
      </c>
      <c r="BD7" s="24">
        <v>41.51</v>
      </c>
      <c r="BE7" s="24">
        <v>44.25</v>
      </c>
      <c r="BF7" s="24" t="s">
        <v>101</v>
      </c>
      <c r="BG7" s="24">
        <v>2822.25</v>
      </c>
      <c r="BH7" s="24">
        <v>2742.58</v>
      </c>
      <c r="BI7" s="24">
        <v>2526.3200000000002</v>
      </c>
      <c r="BJ7" s="24">
        <v>2305.4699999999998</v>
      </c>
      <c r="BK7" s="24" t="s">
        <v>101</v>
      </c>
      <c r="BL7" s="24">
        <v>1267.3900000000001</v>
      </c>
      <c r="BM7" s="24">
        <v>1268.6300000000001</v>
      </c>
      <c r="BN7" s="24">
        <v>1283.69</v>
      </c>
      <c r="BO7" s="24">
        <v>1160.22</v>
      </c>
      <c r="BP7" s="24">
        <v>1182.1099999999999</v>
      </c>
      <c r="BQ7" s="24" t="s">
        <v>101</v>
      </c>
      <c r="BR7" s="24">
        <v>100</v>
      </c>
      <c r="BS7" s="24">
        <v>88.2</v>
      </c>
      <c r="BT7" s="24">
        <v>89.84</v>
      </c>
      <c r="BU7" s="24">
        <v>91.93</v>
      </c>
      <c r="BV7" s="24" t="s">
        <v>101</v>
      </c>
      <c r="BW7" s="24">
        <v>84.3</v>
      </c>
      <c r="BX7" s="24">
        <v>82.88</v>
      </c>
      <c r="BY7" s="24">
        <v>82.53</v>
      </c>
      <c r="BZ7" s="24">
        <v>81.81</v>
      </c>
      <c r="CA7" s="24">
        <v>73.78</v>
      </c>
      <c r="CB7" s="24" t="s">
        <v>101</v>
      </c>
      <c r="CC7" s="24">
        <v>176.3</v>
      </c>
      <c r="CD7" s="24">
        <v>201</v>
      </c>
      <c r="CE7" s="24">
        <v>196.94</v>
      </c>
      <c r="CF7" s="24">
        <v>192.51</v>
      </c>
      <c r="CG7" s="24" t="s">
        <v>101</v>
      </c>
      <c r="CH7" s="24">
        <v>185.47</v>
      </c>
      <c r="CI7" s="24">
        <v>187.76</v>
      </c>
      <c r="CJ7" s="24">
        <v>190.48</v>
      </c>
      <c r="CK7" s="24">
        <v>193.59</v>
      </c>
      <c r="CL7" s="24">
        <v>220.62</v>
      </c>
      <c r="CM7" s="24" t="s">
        <v>101</v>
      </c>
      <c r="CN7" s="24">
        <v>40</v>
      </c>
      <c r="CO7" s="24">
        <v>40.68</v>
      </c>
      <c r="CP7" s="24">
        <v>39.24</v>
      </c>
      <c r="CQ7" s="24">
        <v>39.630000000000003</v>
      </c>
      <c r="CR7" s="24" t="s">
        <v>101</v>
      </c>
      <c r="CS7" s="24">
        <v>45.68</v>
      </c>
      <c r="CT7" s="24">
        <v>45.87</v>
      </c>
      <c r="CU7" s="24">
        <v>44.24</v>
      </c>
      <c r="CV7" s="24">
        <v>45.3</v>
      </c>
      <c r="CW7" s="24">
        <v>42.22</v>
      </c>
      <c r="CX7" s="24" t="s">
        <v>101</v>
      </c>
      <c r="CY7" s="24">
        <v>86.35</v>
      </c>
      <c r="CZ7" s="24">
        <v>87.71</v>
      </c>
      <c r="DA7" s="24">
        <v>89.52</v>
      </c>
      <c r="DB7" s="24">
        <v>90.97</v>
      </c>
      <c r="DC7" s="24" t="s">
        <v>101</v>
      </c>
      <c r="DD7" s="24">
        <v>87.96</v>
      </c>
      <c r="DE7" s="24">
        <v>87.65</v>
      </c>
      <c r="DF7" s="24">
        <v>88.15</v>
      </c>
      <c r="DG7" s="24">
        <v>88.37</v>
      </c>
      <c r="DH7" s="24">
        <v>85.67</v>
      </c>
      <c r="DI7" s="24" t="s">
        <v>101</v>
      </c>
      <c r="DJ7" s="24">
        <v>2.82</v>
      </c>
      <c r="DK7" s="24">
        <v>5.37</v>
      </c>
      <c r="DL7" s="24">
        <v>7.69</v>
      </c>
      <c r="DM7" s="24">
        <v>10.18</v>
      </c>
      <c r="DN7" s="24" t="s">
        <v>101</v>
      </c>
      <c r="DO7" s="24">
        <v>27.82</v>
      </c>
      <c r="DP7" s="24">
        <v>29.24</v>
      </c>
      <c r="DQ7" s="24">
        <v>31.73</v>
      </c>
      <c r="DR7" s="24">
        <v>32.57</v>
      </c>
      <c r="DS7" s="24">
        <v>28</v>
      </c>
      <c r="DT7" s="24" t="s">
        <v>101</v>
      </c>
      <c r="DU7" s="24">
        <v>0</v>
      </c>
      <c r="DV7" s="24">
        <v>0</v>
      </c>
      <c r="DW7" s="24">
        <v>0</v>
      </c>
      <c r="DX7" s="24">
        <v>0</v>
      </c>
      <c r="DY7" s="24" t="s">
        <v>101</v>
      </c>
      <c r="DZ7" s="24">
        <v>0</v>
      </c>
      <c r="EA7" s="24">
        <v>0</v>
      </c>
      <c r="EB7" s="24">
        <v>0</v>
      </c>
      <c r="EC7" s="24">
        <v>0.04</v>
      </c>
      <c r="ED7" s="24">
        <v>0.03</v>
      </c>
      <c r="EE7" s="24" t="s">
        <v>101</v>
      </c>
      <c r="EF7" s="24">
        <v>0</v>
      </c>
      <c r="EG7" s="24">
        <v>0</v>
      </c>
      <c r="EH7" s="24">
        <v>0</v>
      </c>
      <c r="EI7" s="24">
        <v>0</v>
      </c>
      <c r="EJ7" s="24" t="s">
        <v>101</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上村　尚武</cp:lastModifiedBy>
  <dcterms:created xsi:type="dcterms:W3CDTF">2023-12-12T00:55:12Z</dcterms:created>
  <dcterms:modified xsi:type="dcterms:W3CDTF">2024-02-01T07:21:55Z</dcterms:modified>
  <cp:category/>
</cp:coreProperties>
</file>