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754\n2754のdドライブ\経営比較分析表\R5\回答（下水）\"/>
    </mc:Choice>
  </mc:AlternateContent>
  <xr:revisionPtr revIDLastSave="0" documentId="13_ncr:1_{9226E789-5634-47A4-BCE3-D3F130F74B0E}" xr6:coauthVersionLast="47" xr6:coauthVersionMax="47" xr10:uidLastSave="{00000000-0000-0000-0000-000000000000}"/>
  <workbookProtection workbookAlgorithmName="SHA-512" workbookHashValue="hNnU5up340UjnSQc1WnnxZ+BuL8lQ3sLjapFMWsTv0PAV8AXo1Ry6zbYOoQlAm4CGSgHGeTWrDJgvW/vOHNdOQ==" workbookSaltValue="BOOkwaphH325yvy25o1h8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I10" i="4" s="1"/>
  <c r="N6" i="5"/>
  <c r="M6" i="5"/>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5" i="4"/>
  <c r="F85" i="4"/>
  <c r="E85" i="4"/>
  <c r="AT10" i="4"/>
  <c r="B10" i="4"/>
  <c r="AT8" i="4"/>
  <c r="AL8" i="4"/>
  <c r="AD8" i="4"/>
  <c r="P8" i="4"/>
  <c r="I8" i="4"/>
</calcChain>
</file>

<file path=xl/sharedStrings.xml><?xml version="1.0" encoding="utf-8"?>
<sst xmlns="http://schemas.openxmlformats.org/spreadsheetml/2006/main" count="271" uniqueCount="116">
  <si>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</si>
  <si>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</si>
  <si>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</si>
  <si>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</si>
  <si>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</si>
  <si>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</si>
  <si>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</si>
  <si>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</si>
  <si>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</si>
  <si>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</si>
  <si>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</si>
  <si>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</si>
  <si>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</si>
  <si>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</si>
  <si>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</si>
  <si>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</si>
  <si>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</si>
  <si>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</si>
  <si>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</si>
  <si>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</si>
  <si>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</si>
  <si>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</si>
  <si>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</si>
  <si>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</si>
  <si>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</si>
  <si>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</si>
  <si>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</si>
  <si>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</si>
  <si>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</si>
  <si>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</si>
  <si>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</si>
  <si>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</si>
  <si>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</si>
  <si>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</si>
  <si>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</si>
  <si>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</si>
  <si>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</si>
  <si>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</si>
  <si>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</si>
  <si>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</si>
  <si>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</si>
  <si>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</si>
  <si>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</si>
  <si>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</si>
  <si>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</si>
  <si>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</si>
  <si>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</si>
  <si>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</si>
  <si>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</si>
  <si>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</si>
  <si>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</si>
  <si>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</si>
  <si>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</si>
  <si>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</si>
  <si>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</si>
  <si>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</si>
  <si>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</si>
  <si>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</si>
  <si>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</si>
  <si>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</si>
  <si>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</si>
  <si>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</si>
  <si>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</si>
  <si>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</si>
  <si>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</si>
  <si>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</si>
  <si>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</si>
  <si>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</si>
  <si>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</si>
  <si>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</si>
  <si>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</si>
  <si>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</si>
  <si>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</si>
  <si>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</si>
  <si>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</si>
  <si>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</si>
  <si>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</si>
  <si>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</si>
  <si>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</si>
  <si>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</si>
  <si>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</si>
  <si>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</si>
  <si>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</si>
  <si>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</si>
  <si>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</si>
  <si>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</si>
  <si>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</si>
  <si>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</si>
  <si>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</si>
  <si>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</si>
  <si>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</si>
  <si>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</si>
  <si>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</si>
  <si>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</si>
  <si>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</si>
  <si>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</si>
  <si>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</si>
  <si>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</si>
  <si>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</si>
  <si>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</si>
  <si>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</si>
  <si>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</si>
  <si>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</si>
  <si>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</si>
  <si>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</si>
  <si>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</si>
  <si>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</si>
  <si>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</si>
  <si>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</si>
  <si>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</si>
  <si>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</si>
  <si>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</si>
  <si>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</si>
  <si>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達成しているものの、経費回収率が39.78％と低い。使用料単価を下水道事業や農業集落排水事業と統一していること、また、浄化槽ブロワーの電気代相当額減免を行っていることもあり、使用料収入では汚水処理費（主に保守管理委託料）の半分程度しか賄えていない。さらに浄化槽区域が下水道区域や農業集落排水区域に比べ少人数世帯が多く使用水量が少ないため汚水処理原価も高くなっており、これは類似団体平均値と比べてもその傾向が一層強いことがわかる。
　流動比率は令和元年度と比較して高い。令和元年度は決算処理において一般会計繰入金（基準外）を公共下水道に充てる処理を行ったが、令和2年度からは赤字事業の補填のために一般会計繰入金（基準外）を分配する処理を行ったためである。
　企業債残高対事業規模比率は、類似団体平均値と比較して高いが、今後、浄化槽の新規設置は減少していくと予測しており、企業債残高は減少していく見込みである。
　水洗化率は100％であり整備・接続は完了しているが、施設利用率は46.77％と低い状況である。今後も人口減少によりこの傾向が続くと予想される。</t>
    <rPh sb="203" eb="206">
      <t>ヘイキンチ</t>
    </rPh>
    <rPh sb="359" eb="362">
      <t>ヘイキンチ</t>
    </rPh>
    <phoneticPr fontId="4"/>
  </si>
  <si>
    <t>　特定地域生活排水処理事業は、平成12年度から整備が始まり古いもので設置から20年程度が経過している。浄化槽本体の耐用年数は28年であることから、当面、浄化槽本体について更新等は不要であり、ブロワー交換等の維持管理が主になると想定している。</t>
    <phoneticPr fontId="4"/>
  </si>
  <si>
    <t>　当該事業は市民生活の根幹にかかわる社会インフラであり高額な投資を要するが、下水道事業や農業集落排水事業との公平性の観点からも使用料金の値上げは困難である。そのため汚水処理原価が高く、経費回収率が低い傾向は今後も続くものと思われる。
　当該事業においては必ずしも経営面で健全であるとはいえないが、効率的な維持管理に努め、経費節減を図っていかなければならない。
　なお、平成28年度に策定した経営戦略は令和2年度に改定を行ったが、改定当時からの変更点を踏まえ令和4年度に投資財政計画の見直しを行った。経営戦略全体の見直しは令和6年度に行う予定としている。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</si>
</sst>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54-4AA0-B343-168193C8C8E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754-4AA0-B343-168193C8C8E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46.95</c:v>
                </c:pt>
                <c:pt idx="2">
                  <c:v>46.48</c:v>
                </c:pt>
                <c:pt idx="3">
                  <c:v>52.54</c:v>
                </c:pt>
                <c:pt idx="4">
                  <c:v>46.77</c:v>
                </c:pt>
              </c:numCache>
            </c:numRef>
          </c:val>
          <c:extLst>
            <c:ext xmlns:c16="http://schemas.microsoft.com/office/drawing/2014/chart" uri="{C3380CC4-5D6E-409C-BE32-E72D297353CC}">
              <c16:uniqueId val="{00000000-042A-48F2-A962-3AC928EE013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59.64</c:v>
                </c:pt>
                <c:pt idx="2">
                  <c:v>58.19</c:v>
                </c:pt>
                <c:pt idx="3">
                  <c:v>56.52</c:v>
                </c:pt>
                <c:pt idx="4">
                  <c:v>88.45</c:v>
                </c:pt>
              </c:numCache>
            </c:numRef>
          </c:val>
          <c:smooth val="0"/>
          <c:extLst>
            <c:ext xmlns:c16="http://schemas.microsoft.com/office/drawing/2014/chart" uri="{C3380CC4-5D6E-409C-BE32-E72D297353CC}">
              <c16:uniqueId val="{00000001-042A-48F2-A962-3AC928EE013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F326-47FE-A14F-2F76EE60DB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90.63</c:v>
                </c:pt>
                <c:pt idx="2">
                  <c:v>87.8</c:v>
                </c:pt>
                <c:pt idx="3">
                  <c:v>88.43</c:v>
                </c:pt>
                <c:pt idx="4">
                  <c:v>90.34</c:v>
                </c:pt>
              </c:numCache>
            </c:numRef>
          </c:val>
          <c:smooth val="0"/>
          <c:extLst>
            <c:ext xmlns:c16="http://schemas.microsoft.com/office/drawing/2014/chart" uri="{C3380CC4-5D6E-409C-BE32-E72D297353CC}">
              <c16:uniqueId val="{00000001-F326-47FE-A14F-2F76EE60DB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c:v>
                </c:pt>
                <c:pt idx="2">
                  <c:v>100.88</c:v>
                </c:pt>
                <c:pt idx="3">
                  <c:v>105.1</c:v>
                </c:pt>
                <c:pt idx="4">
                  <c:v>100</c:v>
                </c:pt>
              </c:numCache>
            </c:numRef>
          </c:val>
          <c:extLst>
            <c:ext xmlns:c16="http://schemas.microsoft.com/office/drawing/2014/chart" uri="{C3380CC4-5D6E-409C-BE32-E72D297353CC}">
              <c16:uniqueId val="{00000000-E9AA-4D84-A1AE-2AFE7FAD01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96.05</c:v>
                </c:pt>
                <c:pt idx="2">
                  <c:v>99.03</c:v>
                </c:pt>
                <c:pt idx="3">
                  <c:v>100.41</c:v>
                </c:pt>
                <c:pt idx="4">
                  <c:v>100.17</c:v>
                </c:pt>
              </c:numCache>
            </c:numRef>
          </c:val>
          <c:smooth val="0"/>
          <c:extLst>
            <c:ext xmlns:c16="http://schemas.microsoft.com/office/drawing/2014/chart" uri="{C3380CC4-5D6E-409C-BE32-E72D297353CC}">
              <c16:uniqueId val="{00000001-E9AA-4D84-A1AE-2AFE7FAD01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12.31</c:v>
                </c:pt>
                <c:pt idx="2">
                  <c:v>10.119999999999999</c:v>
                </c:pt>
                <c:pt idx="3">
                  <c:v>15.1</c:v>
                </c:pt>
                <c:pt idx="4">
                  <c:v>19.57</c:v>
                </c:pt>
              </c:numCache>
            </c:numRef>
          </c:val>
          <c:extLst>
            <c:ext xmlns:c16="http://schemas.microsoft.com/office/drawing/2014/chart" uri="{C3380CC4-5D6E-409C-BE32-E72D297353CC}">
              <c16:uniqueId val="{00000000-617B-4E09-BC7A-91682B9E1B0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23.76</c:v>
                </c:pt>
                <c:pt idx="2">
                  <c:v>15.74</c:v>
                </c:pt>
                <c:pt idx="3">
                  <c:v>21.02</c:v>
                </c:pt>
                <c:pt idx="4">
                  <c:v>24.31</c:v>
                </c:pt>
              </c:numCache>
            </c:numRef>
          </c:val>
          <c:smooth val="0"/>
          <c:extLst>
            <c:ext xmlns:c16="http://schemas.microsoft.com/office/drawing/2014/chart" uri="{C3380CC4-5D6E-409C-BE32-E72D297353CC}">
              <c16:uniqueId val="{00000001-617B-4E09-BC7A-91682B9E1B0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03-4C40-8338-2D63CE24D68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503-4C40-8338-2D63CE24D68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AA9-48C2-B92A-51E26B0804C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123.82</c:v>
                </c:pt>
                <c:pt idx="2">
                  <c:v>74.239999999999995</c:v>
                </c:pt>
                <c:pt idx="3">
                  <c:v>83.92</c:v>
                </c:pt>
                <c:pt idx="4">
                  <c:v>89.31</c:v>
                </c:pt>
              </c:numCache>
            </c:numRef>
          </c:val>
          <c:smooth val="0"/>
          <c:extLst>
            <c:ext xmlns:c16="http://schemas.microsoft.com/office/drawing/2014/chart" uri="{C3380CC4-5D6E-409C-BE32-E72D297353CC}">
              <c16:uniqueId val="{00000001-0AA9-48C2-B92A-51E26B0804C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48.07</c:v>
                </c:pt>
                <c:pt idx="2">
                  <c:v>113.27</c:v>
                </c:pt>
                <c:pt idx="3">
                  <c:v>142.81</c:v>
                </c:pt>
                <c:pt idx="4">
                  <c:v>155.76</c:v>
                </c:pt>
              </c:numCache>
            </c:numRef>
          </c:val>
          <c:extLst>
            <c:ext xmlns:c16="http://schemas.microsoft.com/office/drawing/2014/chart" uri="{C3380CC4-5D6E-409C-BE32-E72D297353CC}">
              <c16:uniqueId val="{00000000-C305-428B-B2B9-54680B1158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89.72</c:v>
                </c:pt>
                <c:pt idx="2">
                  <c:v>100.47</c:v>
                </c:pt>
                <c:pt idx="3">
                  <c:v>122.71</c:v>
                </c:pt>
                <c:pt idx="4">
                  <c:v>138.19999999999999</c:v>
                </c:pt>
              </c:numCache>
            </c:numRef>
          </c:val>
          <c:smooth val="0"/>
          <c:extLst>
            <c:ext xmlns:c16="http://schemas.microsoft.com/office/drawing/2014/chart" uri="{C3380CC4-5D6E-409C-BE32-E72D297353CC}">
              <c16:uniqueId val="{00000001-C305-428B-B2B9-54680B1158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1961.17</c:v>
                </c:pt>
                <c:pt idx="2">
                  <c:v>1917.1</c:v>
                </c:pt>
                <c:pt idx="3">
                  <c:v>1814.09</c:v>
                </c:pt>
                <c:pt idx="4">
                  <c:v>1813.56</c:v>
                </c:pt>
              </c:numCache>
            </c:numRef>
          </c:val>
          <c:extLst>
            <c:ext xmlns:c16="http://schemas.microsoft.com/office/drawing/2014/chart" uri="{C3380CC4-5D6E-409C-BE32-E72D297353CC}">
              <c16:uniqueId val="{00000000-0807-45DF-B817-C694CEDFAD6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0807-45DF-B817-C694CEDFAD6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43.88</c:v>
                </c:pt>
                <c:pt idx="2">
                  <c:v>41.93</c:v>
                </c:pt>
                <c:pt idx="3">
                  <c:v>39.369999999999997</c:v>
                </c:pt>
                <c:pt idx="4">
                  <c:v>39.78</c:v>
                </c:pt>
              </c:numCache>
            </c:numRef>
          </c:val>
          <c:extLst>
            <c:ext xmlns:c16="http://schemas.microsoft.com/office/drawing/2014/chart" uri="{C3380CC4-5D6E-409C-BE32-E72D297353CC}">
              <c16:uniqueId val="{00000000-9A9E-4D3D-9057-EF62956A93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62.5</c:v>
                </c:pt>
                <c:pt idx="2">
                  <c:v>60.59</c:v>
                </c:pt>
                <c:pt idx="3">
                  <c:v>60</c:v>
                </c:pt>
                <c:pt idx="4">
                  <c:v>59.01</c:v>
                </c:pt>
              </c:numCache>
            </c:numRef>
          </c:val>
          <c:smooth val="0"/>
          <c:extLst>
            <c:ext xmlns:c16="http://schemas.microsoft.com/office/drawing/2014/chart" uri="{C3380CC4-5D6E-409C-BE32-E72D297353CC}">
              <c16:uniqueId val="{00000001-9A9E-4D3D-9057-EF62956A93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323.27999999999997</c:v>
                </c:pt>
                <c:pt idx="2">
                  <c:v>338.62</c:v>
                </c:pt>
                <c:pt idx="3">
                  <c:v>359.87</c:v>
                </c:pt>
                <c:pt idx="4">
                  <c:v>354.6</c:v>
                </c:pt>
              </c:numCache>
            </c:numRef>
          </c:val>
          <c:extLst>
            <c:ext xmlns:c16="http://schemas.microsoft.com/office/drawing/2014/chart" uri="{C3380CC4-5D6E-409C-BE32-E72D297353CC}">
              <c16:uniqueId val="{00000000-346F-4ABA-9FE1-A8CDAD12A3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269.33</c:v>
                </c:pt>
                <c:pt idx="2">
                  <c:v>280.23</c:v>
                </c:pt>
                <c:pt idx="3">
                  <c:v>282.70999999999998</c:v>
                </c:pt>
                <c:pt idx="4">
                  <c:v>291.82</c:v>
                </c:pt>
              </c:numCache>
            </c:numRef>
          </c:val>
          <c:smooth val="0"/>
          <c:extLst>
            <c:ext xmlns:c16="http://schemas.microsoft.com/office/drawing/2014/chart" uri="{C3380CC4-5D6E-409C-BE32-E72D297353CC}">
              <c16:uniqueId val="{00000001-346F-4ABA-9FE1-A8CDAD12A3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南魚沼市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53962</v>
      </c>
      <c r="AM8" s="37"/>
      <c r="AN8" s="37"/>
      <c r="AO8" s="37"/>
      <c r="AP8" s="37"/>
      <c r="AQ8" s="37"/>
      <c r="AR8" s="37"/>
      <c r="AS8" s="37"/>
      <c r="AT8" s="38">
        <f>データ!T6</f>
        <v>584.54999999999995</v>
      </c>
      <c r="AU8" s="38"/>
      <c r="AV8" s="38"/>
      <c r="AW8" s="38"/>
      <c r="AX8" s="38"/>
      <c r="AY8" s="38"/>
      <c r="AZ8" s="38"/>
      <c r="BA8" s="38"/>
      <c r="BB8" s="38">
        <f>データ!U6</f>
        <v>92.31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34.869999999999997</v>
      </c>
      <c r="J10" s="38"/>
      <c r="K10" s="38"/>
      <c r="L10" s="38"/>
      <c r="M10" s="38"/>
      <c r="N10" s="38"/>
      <c r="O10" s="38"/>
      <c r="P10" s="38">
        <f>データ!P6</f>
        <v>3.51</v>
      </c>
      <c r="Q10" s="38"/>
      <c r="R10" s="38"/>
      <c r="S10" s="38"/>
      <c r="T10" s="38"/>
      <c r="U10" s="38"/>
      <c r="V10" s="38"/>
      <c r="W10" s="38">
        <f>データ!Q6</f>
        <v>100</v>
      </c>
      <c r="X10" s="38"/>
      <c r="Y10" s="38"/>
      <c r="Z10" s="38"/>
      <c r="AA10" s="38"/>
      <c r="AB10" s="38"/>
      <c r="AC10" s="38"/>
      <c r="AD10" s="37">
        <f>データ!R6</f>
        <v>3845</v>
      </c>
      <c r="AE10" s="37"/>
      <c r="AF10" s="37"/>
      <c r="AG10" s="37"/>
      <c r="AH10" s="37"/>
      <c r="AI10" s="37"/>
      <c r="AJ10" s="37"/>
      <c r="AK10" s="2"/>
      <c r="AL10" s="37">
        <f>データ!V6</f>
        <v>1883</v>
      </c>
      <c r="AM10" s="37"/>
      <c r="AN10" s="37"/>
      <c r="AO10" s="37"/>
      <c r="AP10" s="37"/>
      <c r="AQ10" s="37"/>
      <c r="AR10" s="37"/>
      <c r="AS10" s="37"/>
      <c r="AT10" s="38">
        <f>データ!W6</f>
        <v>3.69</v>
      </c>
      <c r="AU10" s="38"/>
      <c r="AV10" s="38"/>
      <c r="AW10" s="38"/>
      <c r="AX10" s="38"/>
      <c r="AY10" s="38"/>
      <c r="AZ10" s="38"/>
      <c r="BA10" s="38"/>
      <c r="BB10" s="38">
        <f>データ!X6</f>
        <v>510.3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rRGUfYsAiS1SN3y7Nv9w7wE3vJgWUv9AtAh4Udbk7QzOXVkONYkg3rPfzWle+fEdHKC1EWvRpo2TX0aZeux2Vw==" saltValue="RU/gwJhex1Ud2S+YBP/ZG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152269</v>
      </c>
      <c r="D6" s="19">
        <f t="shared" si="3"/>
        <v>46</v>
      </c>
      <c r="E6" s="19">
        <f t="shared" si="3"/>
        <v>18</v>
      </c>
      <c r="F6" s="19">
        <f t="shared" si="3"/>
        <v>0</v>
      </c>
      <c r="G6" s="19">
        <f t="shared" si="3"/>
        <v>0</v>
      </c>
      <c r="H6" s="19" t="str">
        <f t="shared" si="3"/>
        <v>新潟県　南魚沼市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34.869999999999997</v>
      </c>
      <c r="P6" s="20">
        <f t="shared" si="3"/>
        <v>3.51</v>
      </c>
      <c r="Q6" s="20">
        <f t="shared" si="3"/>
        <v>100</v>
      </c>
      <c r="R6" s="20">
        <f t="shared" si="3"/>
        <v>3845</v>
      </c>
      <c r="S6" s="20">
        <f t="shared" si="3"/>
        <v>53962</v>
      </c>
      <c r="T6" s="20">
        <f t="shared" si="3"/>
        <v>584.54999999999995</v>
      </c>
      <c r="U6" s="20">
        <f t="shared" si="3"/>
        <v>92.31</v>
      </c>
      <c r="V6" s="20">
        <f t="shared" si="3"/>
        <v>1883</v>
      </c>
      <c r="W6" s="20">
        <f t="shared" si="3"/>
        <v>3.69</v>
      </c>
      <c r="X6" s="20">
        <f t="shared" si="3"/>
        <v>510.3</v>
      </c>
      <c r="Y6" s="21" t="str">
        <f>IF(Y7="",NA(),Y7)</f>
        <v>-</v>
      </c>
      <c r="Z6" s="21">
        <f t="shared" ref="Z6:AH6" si="4">IF(Z7="",NA(),Z7)</f>
        <v>100</v>
      </c>
      <c r="AA6" s="21">
        <f t="shared" si="4"/>
        <v>100.88</v>
      </c>
      <c r="AB6" s="21">
        <f t="shared" si="4"/>
        <v>105.1</v>
      </c>
      <c r="AC6" s="21">
        <f t="shared" si="4"/>
        <v>100</v>
      </c>
      <c r="AD6" s="21" t="str">
        <f t="shared" si="4"/>
        <v>-</v>
      </c>
      <c r="AE6" s="21">
        <f t="shared" si="4"/>
        <v>96.05</v>
      </c>
      <c r="AF6" s="21">
        <f t="shared" si="4"/>
        <v>99.03</v>
      </c>
      <c r="AG6" s="21">
        <f t="shared" si="4"/>
        <v>100.41</v>
      </c>
      <c r="AH6" s="21">
        <f t="shared" si="4"/>
        <v>100.17</v>
      </c>
      <c r="AI6" s="20" t="str">
        <f>IF(AI7="","",IF(AI7="-","【-】","【"&amp;SUBSTITUTE(TEXT(AI7,"#,##0.00"),"-","△")&amp;"】"))</f>
        <v>【100.42】</v>
      </c>
      <c r="AJ6" s="21" t="str">
        <f>IF(AJ7="",NA(),AJ7)</f>
        <v>-</v>
      </c>
      <c r="AK6" s="20">
        <f t="shared" ref="AK6:AS6" si="5">IF(AK7="",NA(),AK7)</f>
        <v>0</v>
      </c>
      <c r="AL6" s="20">
        <f t="shared" si="5"/>
        <v>0</v>
      </c>
      <c r="AM6" s="20">
        <f t="shared" si="5"/>
        <v>0</v>
      </c>
      <c r="AN6" s="20">
        <f t="shared" si="5"/>
        <v>0</v>
      </c>
      <c r="AO6" s="21" t="str">
        <f t="shared" si="5"/>
        <v>-</v>
      </c>
      <c r="AP6" s="21">
        <f t="shared" si="5"/>
        <v>123.82</v>
      </c>
      <c r="AQ6" s="21">
        <f t="shared" si="5"/>
        <v>74.239999999999995</v>
      </c>
      <c r="AR6" s="21">
        <f t="shared" si="5"/>
        <v>83.92</v>
      </c>
      <c r="AS6" s="21">
        <f t="shared" si="5"/>
        <v>89.31</v>
      </c>
      <c r="AT6" s="20" t="str">
        <f>IF(AT7="","",IF(AT7="-","【-】","【"&amp;SUBSTITUTE(TEXT(AT7,"#,##0.00"),"-","△")&amp;"】"))</f>
        <v>【82.66】</v>
      </c>
      <c r="AU6" s="21" t="str">
        <f>IF(AU7="",NA(),AU7)</f>
        <v>-</v>
      </c>
      <c r="AV6" s="21">
        <f t="shared" ref="AV6:BD6" si="6">IF(AV7="",NA(),AV7)</f>
        <v>48.07</v>
      </c>
      <c r="AW6" s="21">
        <f t="shared" si="6"/>
        <v>113.27</v>
      </c>
      <c r="AX6" s="21">
        <f t="shared" si="6"/>
        <v>142.81</v>
      </c>
      <c r="AY6" s="21">
        <f t="shared" si="6"/>
        <v>155.76</v>
      </c>
      <c r="AZ6" s="21" t="str">
        <f t="shared" si="6"/>
        <v>-</v>
      </c>
      <c r="BA6" s="21">
        <f t="shared" si="6"/>
        <v>89.72</v>
      </c>
      <c r="BB6" s="21">
        <f t="shared" si="6"/>
        <v>100.47</v>
      </c>
      <c r="BC6" s="21">
        <f t="shared" si="6"/>
        <v>122.71</v>
      </c>
      <c r="BD6" s="21">
        <f t="shared" si="6"/>
        <v>138.19999999999999</v>
      </c>
      <c r="BE6" s="20" t="str">
        <f>IF(BE7="","",IF(BE7="-","【-】","【"&amp;SUBSTITUTE(TEXT(BE7,"#,##0.00"),"-","△")&amp;"】"))</f>
        <v>【140.15】</v>
      </c>
      <c r="BF6" s="21" t="str">
        <f>IF(BF7="",NA(),BF7)</f>
        <v>-</v>
      </c>
      <c r="BG6" s="21">
        <f t="shared" ref="BG6:BO6" si="7">IF(BG7="",NA(),BG7)</f>
        <v>1961.17</v>
      </c>
      <c r="BH6" s="21">
        <f t="shared" si="7"/>
        <v>1917.1</v>
      </c>
      <c r="BI6" s="21">
        <f t="shared" si="7"/>
        <v>1814.09</v>
      </c>
      <c r="BJ6" s="21">
        <f t="shared" si="7"/>
        <v>1813.56</v>
      </c>
      <c r="BK6" s="21" t="str">
        <f t="shared" si="7"/>
        <v>-</v>
      </c>
      <c r="BL6" s="21">
        <f t="shared" si="7"/>
        <v>270.57</v>
      </c>
      <c r="BM6" s="21">
        <f t="shared" si="7"/>
        <v>294.27</v>
      </c>
      <c r="BN6" s="21">
        <f t="shared" si="7"/>
        <v>294.08999999999997</v>
      </c>
      <c r="BO6" s="21">
        <f t="shared" si="7"/>
        <v>294.08999999999997</v>
      </c>
      <c r="BP6" s="20" t="str">
        <f>IF(BP7="","",IF(BP7="-","【-】","【"&amp;SUBSTITUTE(TEXT(BP7,"#,##0.00"),"-","△")&amp;"】"))</f>
        <v>【307.39】</v>
      </c>
      <c r="BQ6" s="21" t="str">
        <f>IF(BQ7="",NA(),BQ7)</f>
        <v>-</v>
      </c>
      <c r="BR6" s="21">
        <f t="shared" ref="BR6:BZ6" si="8">IF(BR7="",NA(),BR7)</f>
        <v>43.88</v>
      </c>
      <c r="BS6" s="21">
        <f t="shared" si="8"/>
        <v>41.93</v>
      </c>
      <c r="BT6" s="21">
        <f t="shared" si="8"/>
        <v>39.369999999999997</v>
      </c>
      <c r="BU6" s="21">
        <f t="shared" si="8"/>
        <v>39.78</v>
      </c>
      <c r="BV6" s="21" t="str">
        <f t="shared" si="8"/>
        <v>-</v>
      </c>
      <c r="BW6" s="21">
        <f t="shared" si="8"/>
        <v>62.5</v>
      </c>
      <c r="BX6" s="21">
        <f t="shared" si="8"/>
        <v>60.59</v>
      </c>
      <c r="BY6" s="21">
        <f t="shared" si="8"/>
        <v>60</v>
      </c>
      <c r="BZ6" s="21">
        <f t="shared" si="8"/>
        <v>59.01</v>
      </c>
      <c r="CA6" s="20" t="str">
        <f>IF(CA7="","",IF(CA7="-","【-】","【"&amp;SUBSTITUTE(TEXT(CA7,"#,##0.00"),"-","△")&amp;"】"))</f>
        <v>【57.03】</v>
      </c>
      <c r="CB6" s="21" t="str">
        <f>IF(CB7="",NA(),CB7)</f>
        <v>-</v>
      </c>
      <c r="CC6" s="21">
        <f t="shared" ref="CC6:CK6" si="9">IF(CC7="",NA(),CC7)</f>
        <v>323.27999999999997</v>
      </c>
      <c r="CD6" s="21">
        <f t="shared" si="9"/>
        <v>338.62</v>
      </c>
      <c r="CE6" s="21">
        <f t="shared" si="9"/>
        <v>359.87</v>
      </c>
      <c r="CF6" s="21">
        <f t="shared" si="9"/>
        <v>354.6</v>
      </c>
      <c r="CG6" s="21" t="str">
        <f t="shared" si="9"/>
        <v>-</v>
      </c>
      <c r="CH6" s="21">
        <f t="shared" si="9"/>
        <v>269.33</v>
      </c>
      <c r="CI6" s="21">
        <f t="shared" si="9"/>
        <v>280.23</v>
      </c>
      <c r="CJ6" s="21">
        <f t="shared" si="9"/>
        <v>282.70999999999998</v>
      </c>
      <c r="CK6" s="21">
        <f t="shared" si="9"/>
        <v>291.82</v>
      </c>
      <c r="CL6" s="20" t="str">
        <f>IF(CL7="","",IF(CL7="-","【-】","【"&amp;SUBSTITUTE(TEXT(CL7,"#,##0.00"),"-","△")&amp;"】"))</f>
        <v>【294.83】</v>
      </c>
      <c r="CM6" s="21" t="str">
        <f>IF(CM7="",NA(),CM7)</f>
        <v>-</v>
      </c>
      <c r="CN6" s="21">
        <f t="shared" ref="CN6:CV6" si="10">IF(CN7="",NA(),CN7)</f>
        <v>46.95</v>
      </c>
      <c r="CO6" s="21">
        <f t="shared" si="10"/>
        <v>46.48</v>
      </c>
      <c r="CP6" s="21">
        <f t="shared" si="10"/>
        <v>52.54</v>
      </c>
      <c r="CQ6" s="21">
        <f t="shared" si="10"/>
        <v>46.77</v>
      </c>
      <c r="CR6" s="21" t="str">
        <f t="shared" si="10"/>
        <v>-</v>
      </c>
      <c r="CS6" s="21">
        <f t="shared" si="10"/>
        <v>59.64</v>
      </c>
      <c r="CT6" s="21">
        <f t="shared" si="10"/>
        <v>58.19</v>
      </c>
      <c r="CU6" s="21">
        <f t="shared" si="10"/>
        <v>56.52</v>
      </c>
      <c r="CV6" s="21">
        <f t="shared" si="10"/>
        <v>88.45</v>
      </c>
      <c r="CW6" s="20" t="str">
        <f>IF(CW7="","",IF(CW7="-","【-】","【"&amp;SUBSTITUTE(TEXT(CW7,"#,##0.00"),"-","△")&amp;"】"))</f>
        <v>【84.27】</v>
      </c>
      <c r="CX6" s="21" t="str">
        <f>IF(CX7="",NA(),CX7)</f>
        <v>-</v>
      </c>
      <c r="CY6" s="21">
        <f t="shared" ref="CY6:DG6" si="11">IF(CY7="",NA(),CY7)</f>
        <v>100</v>
      </c>
      <c r="CZ6" s="21">
        <f t="shared" si="11"/>
        <v>100</v>
      </c>
      <c r="DA6" s="21">
        <f t="shared" si="11"/>
        <v>100</v>
      </c>
      <c r="DB6" s="21">
        <f t="shared" si="11"/>
        <v>100</v>
      </c>
      <c r="DC6" s="21" t="str">
        <f t="shared" si="11"/>
        <v>-</v>
      </c>
      <c r="DD6" s="21">
        <f t="shared" si="11"/>
        <v>90.63</v>
      </c>
      <c r="DE6" s="21">
        <f t="shared" si="11"/>
        <v>87.8</v>
      </c>
      <c r="DF6" s="21">
        <f t="shared" si="11"/>
        <v>88.43</v>
      </c>
      <c r="DG6" s="21">
        <f t="shared" si="11"/>
        <v>90.34</v>
      </c>
      <c r="DH6" s="20" t="str">
        <f>IF(DH7="","",IF(DH7="-","【-】","【"&amp;SUBSTITUTE(TEXT(DH7,"#,##0.00"),"-","△")&amp;"】"))</f>
        <v>【86.02】</v>
      </c>
      <c r="DI6" s="21" t="str">
        <f>IF(DI7="",NA(),DI7)</f>
        <v>-</v>
      </c>
      <c r="DJ6" s="21">
        <f t="shared" ref="DJ6:DR6" si="12">IF(DJ7="",NA(),DJ7)</f>
        <v>12.31</v>
      </c>
      <c r="DK6" s="21">
        <f t="shared" si="12"/>
        <v>10.119999999999999</v>
      </c>
      <c r="DL6" s="21">
        <f t="shared" si="12"/>
        <v>15.1</v>
      </c>
      <c r="DM6" s="21">
        <f t="shared" si="12"/>
        <v>19.57</v>
      </c>
      <c r="DN6" s="21" t="str">
        <f t="shared" si="12"/>
        <v>-</v>
      </c>
      <c r="DO6" s="21">
        <f t="shared" si="12"/>
        <v>23.76</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152269</v>
      </c>
      <c r="D7" s="23">
        <v>46</v>
      </c>
      <c r="E7" s="23">
        <v>18</v>
      </c>
      <c r="F7" s="23">
        <v>0</v>
      </c>
      <c r="G7" s="23">
        <v>0</v>
      </c>
      <c r="H7" s="23" t="s">
        <v>96</v>
      </c>
      <c r="I7" s="23" t="s">
        <v>97</v>
      </c>
      <c r="J7" s="23" t="s">
        <v>98</v>
      </c>
      <c r="K7" s="23" t="s">
        <v>99</v>
      </c>
      <c r="L7" s="23" t="s">
        <v>100</v>
      </c>
      <c r="M7" s="23" t="s">
        <v>101</v>
      </c>
      <c r="N7" s="24" t="s">
        <v>102</v>
      </c>
      <c r="O7" s="24">
        <v>34.869999999999997</v>
      </c>
      <c r="P7" s="24">
        <v>3.51</v>
      </c>
      <c r="Q7" s="24">
        <v>100</v>
      </c>
      <c r="R7" s="24">
        <v>3845</v>
      </c>
      <c r="S7" s="24">
        <v>53962</v>
      </c>
      <c r="T7" s="24">
        <v>584.54999999999995</v>
      </c>
      <c r="U7" s="24">
        <v>92.31</v>
      </c>
      <c r="V7" s="24">
        <v>1883</v>
      </c>
      <c r="W7" s="24">
        <v>3.69</v>
      </c>
      <c r="X7" s="24">
        <v>510.3</v>
      </c>
      <c r="Y7" s="24" t="s">
        <v>102</v>
      </c>
      <c r="Z7" s="24">
        <v>100</v>
      </c>
      <c r="AA7" s="24">
        <v>100.88</v>
      </c>
      <c r="AB7" s="24">
        <v>105.1</v>
      </c>
      <c r="AC7" s="24">
        <v>100</v>
      </c>
      <c r="AD7" s="24" t="s">
        <v>102</v>
      </c>
      <c r="AE7" s="24">
        <v>96.05</v>
      </c>
      <c r="AF7" s="24">
        <v>99.03</v>
      </c>
      <c r="AG7" s="24">
        <v>100.41</v>
      </c>
      <c r="AH7" s="24">
        <v>100.17</v>
      </c>
      <c r="AI7" s="24">
        <v>100.42</v>
      </c>
      <c r="AJ7" s="24" t="s">
        <v>102</v>
      </c>
      <c r="AK7" s="24">
        <v>0</v>
      </c>
      <c r="AL7" s="24">
        <v>0</v>
      </c>
      <c r="AM7" s="24">
        <v>0</v>
      </c>
      <c r="AN7" s="24">
        <v>0</v>
      </c>
      <c r="AO7" s="24" t="s">
        <v>102</v>
      </c>
      <c r="AP7" s="24">
        <v>123.82</v>
      </c>
      <c r="AQ7" s="24">
        <v>74.239999999999995</v>
      </c>
      <c r="AR7" s="24">
        <v>83.92</v>
      </c>
      <c r="AS7" s="24">
        <v>89.31</v>
      </c>
      <c r="AT7" s="24">
        <v>82.66</v>
      </c>
      <c r="AU7" s="24" t="s">
        <v>102</v>
      </c>
      <c r="AV7" s="24">
        <v>48.07</v>
      </c>
      <c r="AW7" s="24">
        <v>113.27</v>
      </c>
      <c r="AX7" s="24">
        <v>142.81</v>
      </c>
      <c r="AY7" s="24">
        <v>155.76</v>
      </c>
      <c r="AZ7" s="24" t="s">
        <v>102</v>
      </c>
      <c r="BA7" s="24">
        <v>89.72</v>
      </c>
      <c r="BB7" s="24">
        <v>100.47</v>
      </c>
      <c r="BC7" s="24">
        <v>122.71</v>
      </c>
      <c r="BD7" s="24">
        <v>138.19999999999999</v>
      </c>
      <c r="BE7" s="24">
        <v>140.15</v>
      </c>
      <c r="BF7" s="24" t="s">
        <v>102</v>
      </c>
      <c r="BG7" s="24">
        <v>1961.17</v>
      </c>
      <c r="BH7" s="24">
        <v>1917.1</v>
      </c>
      <c r="BI7" s="24">
        <v>1814.09</v>
      </c>
      <c r="BJ7" s="24">
        <v>1813.56</v>
      </c>
      <c r="BK7" s="24" t="s">
        <v>102</v>
      </c>
      <c r="BL7" s="24">
        <v>270.57</v>
      </c>
      <c r="BM7" s="24">
        <v>294.27</v>
      </c>
      <c r="BN7" s="24">
        <v>294.08999999999997</v>
      </c>
      <c r="BO7" s="24">
        <v>294.08999999999997</v>
      </c>
      <c r="BP7" s="24">
        <v>307.39</v>
      </c>
      <c r="BQ7" s="24" t="s">
        <v>102</v>
      </c>
      <c r="BR7" s="24">
        <v>43.88</v>
      </c>
      <c r="BS7" s="24">
        <v>41.93</v>
      </c>
      <c r="BT7" s="24">
        <v>39.369999999999997</v>
      </c>
      <c r="BU7" s="24">
        <v>39.78</v>
      </c>
      <c r="BV7" s="24" t="s">
        <v>102</v>
      </c>
      <c r="BW7" s="24">
        <v>62.5</v>
      </c>
      <c r="BX7" s="24">
        <v>60.59</v>
      </c>
      <c r="BY7" s="24">
        <v>60</v>
      </c>
      <c r="BZ7" s="24">
        <v>59.01</v>
      </c>
      <c r="CA7" s="24">
        <v>57.03</v>
      </c>
      <c r="CB7" s="24" t="s">
        <v>102</v>
      </c>
      <c r="CC7" s="24">
        <v>323.27999999999997</v>
      </c>
      <c r="CD7" s="24">
        <v>338.62</v>
      </c>
      <c r="CE7" s="24">
        <v>359.87</v>
      </c>
      <c r="CF7" s="24">
        <v>354.6</v>
      </c>
      <c r="CG7" s="24" t="s">
        <v>102</v>
      </c>
      <c r="CH7" s="24">
        <v>269.33</v>
      </c>
      <c r="CI7" s="24">
        <v>280.23</v>
      </c>
      <c r="CJ7" s="24">
        <v>282.70999999999998</v>
      </c>
      <c r="CK7" s="24">
        <v>291.82</v>
      </c>
      <c r="CL7" s="24">
        <v>294.83</v>
      </c>
      <c r="CM7" s="24" t="s">
        <v>102</v>
      </c>
      <c r="CN7" s="24">
        <v>46.95</v>
      </c>
      <c r="CO7" s="24">
        <v>46.48</v>
      </c>
      <c r="CP7" s="24">
        <v>52.54</v>
      </c>
      <c r="CQ7" s="24">
        <v>46.77</v>
      </c>
      <c r="CR7" s="24" t="s">
        <v>102</v>
      </c>
      <c r="CS7" s="24">
        <v>59.64</v>
      </c>
      <c r="CT7" s="24">
        <v>58.19</v>
      </c>
      <c r="CU7" s="24">
        <v>56.52</v>
      </c>
      <c r="CV7" s="24">
        <v>88.45</v>
      </c>
      <c r="CW7" s="24">
        <v>84.27</v>
      </c>
      <c r="CX7" s="24" t="s">
        <v>102</v>
      </c>
      <c r="CY7" s="24">
        <v>100</v>
      </c>
      <c r="CZ7" s="24">
        <v>100</v>
      </c>
      <c r="DA7" s="24">
        <v>100</v>
      </c>
      <c r="DB7" s="24">
        <v>100</v>
      </c>
      <c r="DC7" s="24" t="s">
        <v>102</v>
      </c>
      <c r="DD7" s="24">
        <v>90.63</v>
      </c>
      <c r="DE7" s="24">
        <v>87.8</v>
      </c>
      <c r="DF7" s="24">
        <v>88.43</v>
      </c>
      <c r="DG7" s="24">
        <v>90.34</v>
      </c>
      <c r="DH7" s="24">
        <v>86.02</v>
      </c>
      <c r="DI7" s="24" t="s">
        <v>102</v>
      </c>
      <c r="DJ7" s="24">
        <v>12.31</v>
      </c>
      <c r="DK7" s="24">
        <v>10.119999999999999</v>
      </c>
      <c r="DL7" s="24">
        <v>15.1</v>
      </c>
      <c r="DM7" s="24">
        <v>19.57</v>
      </c>
      <c r="DN7" s="24" t="s">
        <v>102</v>
      </c>
      <c r="DO7" s="24">
        <v>23.76</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尚武</cp:lastModifiedBy>
  <dcterms:created xsi:type="dcterms:W3CDTF">2023-12-12T01:07:30Z</dcterms:created>
  <dcterms:modified xsi:type="dcterms:W3CDTF">2024-01-17T05:42:27Z</dcterms:modified>
  <cp:category/>
</cp:coreProperties>
</file>